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Omaira Rodriguez\OneDrive - Codopesca\Escritorio\REPORTES DAF 2025\Diciembre\"/>
    </mc:Choice>
  </mc:AlternateContent>
  <xr:revisionPtr revIDLastSave="0" documentId="8_{7B79A38B-9B07-41A3-80FA-E86C861CFBC8}" xr6:coauthVersionLast="47" xr6:coauthVersionMax="47" xr10:uidLastSave="{00000000-0000-0000-0000-000000000000}"/>
  <bookViews>
    <workbookView xWindow="-120" yWindow="-120" windowWidth="29040" windowHeight="15840" xr2:uid="{6E6DC04A-7807-4151-BC27-EA441EEA7E5A}"/>
  </bookViews>
  <sheets>
    <sheet name="EstadísticaPres.-2025 actualiza" sheetId="1" r:id="rId1"/>
    <sheet name="EstadísticaPres.-20241ra. versi" sheetId="2" state="hidden" r:id="rId2"/>
  </sheets>
  <definedNames>
    <definedName name="_xlnm.Print_Area" localSheetId="0">'EstadísticaPres.-2025 actualiza'!$B$1:$K$54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 l="1"/>
  <c r="E27" i="1"/>
  <c r="F27" i="1"/>
  <c r="H16" i="1" l="1"/>
  <c r="G16" i="1" l="1"/>
  <c r="I16" i="1"/>
  <c r="H15" i="1"/>
  <c r="I15" i="1" s="1"/>
  <c r="G15" i="1"/>
  <c r="G27" i="1" l="1"/>
  <c r="G21" i="1"/>
  <c r="H21" i="1"/>
  <c r="I21" i="1" s="1"/>
  <c r="G19" i="1" l="1"/>
  <c r="D27" i="2" l="1"/>
  <c r="C27" i="2"/>
  <c r="F26" i="2"/>
  <c r="G26" i="2" s="1"/>
  <c r="E26" i="2"/>
  <c r="F25" i="2"/>
  <c r="G25" i="2" s="1"/>
  <c r="E25" i="2"/>
  <c r="F24" i="2"/>
  <c r="G24" i="2" s="1"/>
  <c r="E24" i="2"/>
  <c r="F23" i="2"/>
  <c r="G23" i="2" s="1"/>
  <c r="E23" i="2"/>
  <c r="G22" i="2"/>
  <c r="F22" i="2"/>
  <c r="E22" i="2"/>
  <c r="F21" i="2"/>
  <c r="G21" i="2" s="1"/>
  <c r="E21" i="2"/>
  <c r="F20" i="2"/>
  <c r="G20" i="2" s="1"/>
  <c r="E20" i="2"/>
  <c r="F19" i="2"/>
  <c r="G19" i="2" s="1"/>
  <c r="E19" i="2"/>
  <c r="F18" i="2"/>
  <c r="G18" i="2" s="1"/>
  <c r="E18" i="2"/>
  <c r="F17" i="2"/>
  <c r="G17" i="2" s="1"/>
  <c r="E17" i="2"/>
  <c r="F16" i="2"/>
  <c r="G16" i="2" s="1"/>
  <c r="E16" i="2"/>
  <c r="F15" i="2"/>
  <c r="E15" i="2"/>
  <c r="F27" i="2" l="1"/>
  <c r="G27" i="2" s="1"/>
  <c r="E27" i="2"/>
  <c r="G15" i="2"/>
  <c r="H26" i="1" l="1"/>
  <c r="I26" i="1" s="1"/>
  <c r="G25" i="1" l="1"/>
  <c r="H25" i="1"/>
  <c r="I25" i="1" s="1"/>
  <c r="H24" i="1" l="1"/>
  <c r="I24" i="1" s="1"/>
  <c r="G24" i="1"/>
  <c r="G23" i="1" l="1"/>
  <c r="H23" i="1"/>
  <c r="I23" i="1" s="1"/>
  <c r="G22" i="1" l="1"/>
  <c r="H22" i="1"/>
  <c r="I22" i="1" s="1"/>
  <c r="H20" i="1" l="1"/>
  <c r="I20" i="1" s="1"/>
  <c r="G20" i="1"/>
  <c r="H19" i="1" l="1"/>
  <c r="I19" i="1" s="1"/>
  <c r="H18" i="1" l="1"/>
  <c r="I18" i="1" s="1"/>
  <c r="G18" i="1"/>
  <c r="H17" i="1" l="1"/>
  <c r="G17" i="1"/>
  <c r="I17" i="1" l="1"/>
  <c r="H27" i="1"/>
  <c r="I27" i="1" s="1"/>
</calcChain>
</file>

<file path=xl/sharedStrings.xml><?xml version="1.0" encoding="utf-8"?>
<sst xmlns="http://schemas.openxmlformats.org/spreadsheetml/2006/main" count="56" uniqueCount="28">
  <si>
    <t>Ejecución Presupuesto Administrativo</t>
  </si>
  <si>
    <t>Estadística Mensual</t>
  </si>
  <si>
    <t>(Valores en RD$)</t>
  </si>
  <si>
    <t xml:space="preserve">Presupuesto </t>
  </si>
  <si>
    <t>Monto</t>
  </si>
  <si>
    <t>Ejecutado</t>
  </si>
  <si>
    <t>Restante</t>
  </si>
  <si>
    <t>Mes</t>
  </si>
  <si>
    <t>Programado</t>
  </si>
  <si>
    <t>Absoluta</t>
  </si>
  <si>
    <t>Relativa</t>
  </si>
  <si>
    <t>enero</t>
  </si>
  <si>
    <t>febrero</t>
  </si>
  <si>
    <t>marzo</t>
  </si>
  <si>
    <t>Total</t>
  </si>
  <si>
    <t>abril</t>
  </si>
  <si>
    <t>mayo</t>
  </si>
  <si>
    <t xml:space="preserve">junio </t>
  </si>
  <si>
    <t>agosto</t>
  </si>
  <si>
    <t>julio</t>
  </si>
  <si>
    <t>septiembre</t>
  </si>
  <si>
    <t>octubre</t>
  </si>
  <si>
    <t>noviembre</t>
  </si>
  <si>
    <t>diciembre</t>
  </si>
  <si>
    <t>Año 2024</t>
  </si>
  <si>
    <t xml:space="preserve">Notas: La desviación  por un monto menor entre el presupuesto programado y ejecutado, se debe a que no contabamos con la aprobación de cuota  por parte de DIGEPRES para iniciar los procesos de compras y otros desembolsos  programados.                                                              </t>
  </si>
  <si>
    <t>Año 2025</t>
  </si>
  <si>
    <r>
      <rPr>
        <b/>
        <sz val="10"/>
        <color theme="1"/>
        <rFont val="Arial Narrow"/>
        <family val="2"/>
      </rPr>
      <t>Notas:</t>
    </r>
    <r>
      <rPr>
        <sz val="10"/>
        <color theme="1"/>
        <rFont val="Arial Narrow"/>
        <family val="2"/>
      </rPr>
      <t xml:space="preserve"> La desviación por un monto mayor entre el presupuesto programado y ejecutado, se debe a que se devengaron todos los compromisos de procesos de compra pendientes. Además, se realizó el desembolso de la Compensación Extraordinaria Anual, esta no se programó al momento de formular el presupuesto, dado que este pago esta condicionado a la disponibilidad financiera y aprobaciones de los órganos rectores.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</si>
</sst>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scheme val="minor"/>
    </font>
    <font>
      <sz val="10"/>
      <color theme="1"/>
      <name val="Arial Narrow"/>
      <family val="2"/>
    </font>
    <font>
      <sz val="11"/>
      <color theme="1"/>
      <name val="Arial Narrow"/>
      <family val="2"/>
    </font>
    <font>
      <b/>
      <sz val="11"/>
      <color theme="1"/>
      <name val="Arial Narrow"/>
      <family val="2"/>
    </font>
    <font>
      <i/>
      <sz val="11"/>
      <color theme="1"/>
      <name val="Calibri"/>
      <family val="2"/>
      <scheme val="minor"/>
    </font>
    <font>
      <b/>
      <sz val="12"/>
      <color theme="1"/>
      <name val="Arial Narrow"/>
      <family val="2"/>
    </font>
    <font>
      <b/>
      <sz val="12"/>
      <color rgb="FF000000"/>
      <name val="Arial Narrow"/>
      <family val="2"/>
    </font>
    <font>
      <sz val="12"/>
      <color theme="1"/>
      <name val="Arial Narrow"/>
      <family val="2"/>
    </font>
    <font>
      <b/>
      <sz val="10"/>
      <color theme="1"/>
      <name val="Arial Narrow"/>
      <family val="2"/>
    </font>
  </fonts>
  <fills count="4">
    <fill>
      <patternFill patternType="none"/>
    </fill>
    <fill>
      <patternFill patternType="gray125"/>
    </fill>
    <fill>
      <patternFill patternType="solid">
        <fgColor theme="8" tint="0.39997558519241921"/>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25">
    <xf numFmtId="0" fontId="0" fillId="0" borderId="0" xfId="0"/>
    <xf numFmtId="0" fontId="2" fillId="0" borderId="0" xfId="0" applyFont="1"/>
    <xf numFmtId="0" fontId="3" fillId="0" borderId="0" xfId="0" applyFont="1"/>
    <xf numFmtId="0" fontId="4" fillId="0" borderId="0" xfId="0" applyFont="1" applyAlignment="1">
      <alignment vertical="center"/>
    </xf>
    <xf numFmtId="38" fontId="2" fillId="0" borderId="0" xfId="0" applyNumberFormat="1" applyFont="1"/>
    <xf numFmtId="9" fontId="2" fillId="0" borderId="0" xfId="1" applyFont="1" applyAlignment="1">
      <alignment horizontal="center"/>
    </xf>
    <xf numFmtId="0" fontId="5" fillId="0" borderId="0" xfId="0" applyFont="1" applyAlignment="1" applyProtection="1">
      <alignment vertical="top"/>
      <protection locked="0"/>
    </xf>
    <xf numFmtId="38" fontId="3" fillId="0" borderId="0" xfId="0" applyNumberFormat="1" applyFont="1"/>
    <xf numFmtId="9" fontId="3" fillId="0" borderId="0" xfId="1" applyFont="1" applyAlignment="1">
      <alignment horizontal="center"/>
    </xf>
    <xf numFmtId="0" fontId="4" fillId="3" borderId="0" xfId="0" applyFont="1" applyFill="1"/>
    <xf numFmtId="38" fontId="4" fillId="3" borderId="0" xfId="0" applyNumberFormat="1" applyFont="1" applyFill="1"/>
    <xf numFmtId="9" fontId="4" fillId="3" borderId="0" xfId="1" applyFont="1" applyFill="1" applyAlignment="1">
      <alignment horizontal="center"/>
    </xf>
    <xf numFmtId="0" fontId="6" fillId="2" borderId="0" xfId="0" applyFont="1" applyFill="1" applyAlignment="1">
      <alignment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8" fillId="0" borderId="0" xfId="0" applyFont="1"/>
    <xf numFmtId="38" fontId="8" fillId="0" borderId="0" xfId="0" applyNumberFormat="1" applyFont="1"/>
    <xf numFmtId="9" fontId="8" fillId="0" borderId="0" xfId="1" applyFont="1" applyAlignment="1">
      <alignment horizontal="center"/>
    </xf>
    <xf numFmtId="0" fontId="5" fillId="0" borderId="0" xfId="0" applyFont="1" applyAlignment="1" applyProtection="1">
      <alignment horizontal="left" vertical="top" wrapText="1"/>
      <protection locked="0"/>
    </xf>
    <xf numFmtId="0" fontId="2" fillId="0" borderId="0" xfId="0" applyFont="1" applyAlignment="1">
      <alignment horizontal="left" vertical="top" wrapText="1"/>
    </xf>
    <xf numFmtId="0" fontId="7" fillId="0" borderId="0" xfId="0" applyFont="1" applyAlignment="1">
      <alignment horizontal="center" vertical="center"/>
    </xf>
    <xf numFmtId="0" fontId="6" fillId="0" borderId="0" xfId="0" applyFont="1" applyAlignment="1">
      <alignment horizontal="center"/>
    </xf>
    <xf numFmtId="0" fontId="6" fillId="2" borderId="0" xfId="0" applyFont="1" applyFill="1" applyAlignment="1">
      <alignment horizontal="center"/>
    </xf>
    <xf numFmtId="0" fontId="6" fillId="2" borderId="0" xfId="0" applyFont="1" applyFill="1" applyAlignment="1">
      <alignment horizontal="center" vertical="center" wrapText="1"/>
    </xf>
    <xf numFmtId="0" fontId="6" fillId="2" borderId="0" xfId="0" applyFont="1" applyFill="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DO" sz="1400" b="1" i="0" baseline="0">
                <a:solidFill>
                  <a:srgbClr val="002060"/>
                </a:solidFill>
                <a:effectLst/>
                <a:latin typeface="Arial Narrow" panose="020B0606020202030204" pitchFamily="34" charset="0"/>
              </a:rPr>
              <a:t>Presupuesto Programado Vs Ejecutado</a:t>
            </a:r>
            <a:endParaRPr lang="es-DO" sz="1400">
              <a:solidFill>
                <a:srgbClr val="002060"/>
              </a:solidFill>
              <a:effectLst/>
              <a:latin typeface="Arial Narrow" panose="020B0606020202030204" pitchFamily="34" charset="0"/>
            </a:endParaRPr>
          </a:p>
        </c:rich>
      </c:tx>
      <c:layout>
        <c:manualLayout>
          <c:xMode val="edge"/>
          <c:yMode val="edge"/>
          <c:x val="0.28118789292095275"/>
          <c:y val="3.557648077495467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manualLayout>
          <c:layoutTarget val="inner"/>
          <c:xMode val="edge"/>
          <c:yMode val="edge"/>
          <c:x val="0.15774299622512081"/>
          <c:y val="0.13828958880139983"/>
          <c:w val="0.66535832855330179"/>
          <c:h val="0.66814793605344791"/>
        </c:manualLayout>
      </c:layout>
      <c:barChart>
        <c:barDir val="col"/>
        <c:grouping val="clustered"/>
        <c:varyColors val="0"/>
        <c:ser>
          <c:idx val="0"/>
          <c:order val="0"/>
          <c:tx>
            <c:strRef>
              <c:f>'EstadísticaPres.-2025 actualiza'!$E$14</c:f>
              <c:strCache>
                <c:ptCount val="1"/>
                <c:pt idx="0">
                  <c:v>Programado</c:v>
                </c:pt>
              </c:strCache>
            </c:strRef>
          </c:tx>
          <c:spPr>
            <a:solidFill>
              <a:schemeClr val="accent6"/>
            </a:solidFill>
            <a:ln>
              <a:noFill/>
            </a:ln>
            <a:effectLst/>
          </c:spPr>
          <c:invertIfNegative val="0"/>
          <c:dLbls>
            <c:dLbl>
              <c:idx val="0"/>
              <c:layout>
                <c:manualLayout>
                  <c:x val="1.8575608223535649E-4"/>
                  <c:y val="0.272928342057801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0F-4346-8CAA-76AC5841925D}"/>
                </c:ext>
              </c:extLst>
            </c:dLbl>
            <c:dLbl>
              <c:idx val="1"/>
              <c:layout>
                <c:manualLayout>
                  <c:x val="-1.2030291724759399E-4"/>
                  <c:y val="0.4767415944515314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C1-464E-9B1D-72D86B16924A}"/>
                </c:ext>
              </c:extLst>
            </c:dLbl>
            <c:dLbl>
              <c:idx val="2"/>
              <c:layout>
                <c:manualLayout>
                  <c:x val="1.6625103906899418E-3"/>
                  <c:y val="0.3616311089605419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03-4B35-98C7-D03D97E7D3B4}"/>
                </c:ext>
              </c:extLst>
            </c:dLbl>
            <c:dLbl>
              <c:idx val="3"/>
              <c:layout>
                <c:manualLayout>
                  <c:x val="4.9875311720698253E-3"/>
                  <c:y val="0.3750887842930248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26-4346-9073-A4F07AC6711A}"/>
                </c:ext>
              </c:extLst>
            </c:dLbl>
            <c:dLbl>
              <c:idx val="4"/>
              <c:layout>
                <c:manualLayout>
                  <c:x val="3.3250207813798225E-3"/>
                  <c:y val="0.477527822988606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B0-4503-AC19-6CB11F24356D}"/>
                </c:ext>
              </c:extLst>
            </c:dLbl>
            <c:dLbl>
              <c:idx val="5"/>
              <c:layout>
                <c:manualLayout>
                  <c:x val="1.1065512072836283E-3"/>
                  <c:y val="0.3020613205472219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5E7-41CC-B437-280800EAAE95}"/>
                </c:ext>
              </c:extLst>
            </c:dLbl>
            <c:dLbl>
              <c:idx val="6"/>
              <c:layout>
                <c:manualLayout>
                  <c:x val="2.1310241456725639E-3"/>
                  <c:y val="0.401224944647282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DF7-41FA-852F-7C0F9367C636}"/>
                </c:ext>
              </c:extLst>
            </c:dLbl>
            <c:dLbl>
              <c:idx val="7"/>
              <c:layout>
                <c:manualLayout>
                  <c:x val="1.1939966357073196E-3"/>
                  <c:y val="0.2997985307702458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84A-4FB6-8FCD-304758D9E50F}"/>
                </c:ext>
              </c:extLst>
            </c:dLbl>
            <c:dLbl>
              <c:idx val="8"/>
              <c:layout>
                <c:manualLayout>
                  <c:x val="2.3878623650845417E-3"/>
                  <c:y val="0.312804293318083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ED2-4C1B-9BDE-1585070F60DF}"/>
                </c:ext>
              </c:extLst>
            </c:dLbl>
            <c:dLbl>
              <c:idx val="9"/>
              <c:layout>
                <c:manualLayout>
                  <c:x val="-1.2191602026632612E-16"/>
                  <c:y val="0.5735567970204841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0F-42E3-94A2-17CC95AFF316}"/>
                </c:ext>
              </c:extLst>
            </c:dLbl>
            <c:dLbl>
              <c:idx val="10"/>
              <c:layout>
                <c:manualLayout>
                  <c:x val="1.6604400166044002E-3"/>
                  <c:y val="0.5054945054945054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E53-45AF-8CEE-2825B612BEC5}"/>
                </c:ext>
              </c:extLst>
            </c:dLbl>
            <c:dLbl>
              <c:idx val="11"/>
              <c:layout>
                <c:manualLayout>
                  <c:x val="0"/>
                  <c:y val="0.2610966057441253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5E-42BA-A026-1CD02ECE009E}"/>
                </c:ext>
              </c:extLst>
            </c:dLbl>
            <c:spPr>
              <a:noFill/>
              <a:ln>
                <a:noFill/>
              </a:ln>
              <a:effectLst/>
            </c:spPr>
            <c:txPr>
              <a:bodyPr rot="-5400000" spcFirstLastPara="1" vertOverflow="ellipsis" wrap="square" lIns="38100" tIns="19050" rIns="38100" bIns="19050" anchor="ctr" anchorCtr="0">
                <a:spAutoFit/>
              </a:bodyPr>
              <a:lstStyle/>
              <a:p>
                <a:pPr algn="l">
                  <a:defRPr sz="1000" b="1" i="0" u="none" strike="noStrike" kern="1200" baseline="0">
                    <a:solidFill>
                      <a:srgbClr val="002060"/>
                    </a:solidFill>
                    <a:latin typeface="Arial Narrow" panose="020B0606020202030204" pitchFamily="34" charset="0"/>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'EstadísticaPres.-2025 actualiza'!$D$15:$D$26</c:f>
              <c:strCache>
                <c:ptCount val="12"/>
                <c:pt idx="0">
                  <c:v>enero</c:v>
                </c:pt>
                <c:pt idx="1">
                  <c:v>febrero</c:v>
                </c:pt>
                <c:pt idx="2">
                  <c:v>marzo</c:v>
                </c:pt>
                <c:pt idx="3">
                  <c:v>abril</c:v>
                </c:pt>
                <c:pt idx="4">
                  <c:v>mayo</c:v>
                </c:pt>
                <c:pt idx="5">
                  <c:v>junio </c:v>
                </c:pt>
                <c:pt idx="6">
                  <c:v>julio</c:v>
                </c:pt>
                <c:pt idx="7">
                  <c:v>agosto</c:v>
                </c:pt>
                <c:pt idx="8">
                  <c:v>septiembre</c:v>
                </c:pt>
                <c:pt idx="9">
                  <c:v>octubre</c:v>
                </c:pt>
                <c:pt idx="10">
                  <c:v>noviembre</c:v>
                </c:pt>
                <c:pt idx="11">
                  <c:v>diciembre</c:v>
                </c:pt>
              </c:strCache>
            </c:strRef>
          </c:cat>
          <c:val>
            <c:numRef>
              <c:f>'EstadísticaPres.-2025 actualiza'!$E$15:$E$26</c:f>
              <c:numCache>
                <c:formatCode>#,##0_);[Red]\(#,##0\)</c:formatCode>
                <c:ptCount val="12"/>
                <c:pt idx="0">
                  <c:v>16669351.6</c:v>
                </c:pt>
                <c:pt idx="1">
                  <c:v>28026258.600000001</c:v>
                </c:pt>
                <c:pt idx="2">
                  <c:v>21707570.600000001</c:v>
                </c:pt>
                <c:pt idx="3">
                  <c:v>22287101.600000001</c:v>
                </c:pt>
                <c:pt idx="4">
                  <c:v>28526851.600000001</c:v>
                </c:pt>
                <c:pt idx="5">
                  <c:v>18252309.600000001</c:v>
                </c:pt>
                <c:pt idx="6">
                  <c:v>24587511.600000001</c:v>
                </c:pt>
                <c:pt idx="7">
                  <c:v>18100826.600000001</c:v>
                </c:pt>
                <c:pt idx="8">
                  <c:v>18289384.600000001</c:v>
                </c:pt>
                <c:pt idx="9">
                  <c:v>34211447.600000001</c:v>
                </c:pt>
                <c:pt idx="10">
                  <c:v>30329554.602850001</c:v>
                </c:pt>
                <c:pt idx="11">
                  <c:v>15236831.6</c:v>
                </c:pt>
              </c:numCache>
            </c:numRef>
          </c:val>
          <c:extLst>
            <c:ext xmlns:c16="http://schemas.microsoft.com/office/drawing/2014/chart" uri="{C3380CC4-5D6E-409C-BE32-E72D297353CC}">
              <c16:uniqueId val="{00000002-430F-4346-8CAA-76AC5841925D}"/>
            </c:ext>
          </c:extLst>
        </c:ser>
        <c:ser>
          <c:idx val="1"/>
          <c:order val="1"/>
          <c:tx>
            <c:strRef>
              <c:f>'EstadísticaPres.-2025 actualiza'!$F$13</c:f>
              <c:strCache>
                <c:ptCount val="1"/>
                <c:pt idx="0">
                  <c:v>Ejecutado</c:v>
                </c:pt>
              </c:strCache>
            </c:strRef>
          </c:tx>
          <c:spPr>
            <a:solidFill>
              <a:schemeClr val="accent5"/>
            </a:solidFill>
            <a:ln>
              <a:noFill/>
            </a:ln>
            <a:effectLst/>
          </c:spPr>
          <c:invertIfNegative val="0"/>
          <c:dLbls>
            <c:dLbl>
              <c:idx val="0"/>
              <c:layout>
                <c:manualLayout>
                  <c:x val="5.723224746532619E-4"/>
                  <c:y val="0.2565993636270326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30F-4346-8CAA-76AC5841925D}"/>
                </c:ext>
              </c:extLst>
            </c:dLbl>
            <c:dLbl>
              <c:idx val="1"/>
              <c:layout>
                <c:manualLayout>
                  <c:x val="3.3250207813798837E-3"/>
                  <c:y val="0.2236173550931831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6C1-464E-9B1D-72D86B16924A}"/>
                </c:ext>
              </c:extLst>
            </c:dLbl>
            <c:dLbl>
              <c:idx val="2"/>
              <c:layout>
                <c:manualLayout>
                  <c:x val="-1.8364849032275565E-3"/>
                  <c:y val="0.3788131790788721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03-4B35-98C7-D03D97E7D3B4}"/>
                </c:ext>
              </c:extLst>
            </c:dLbl>
            <c:dLbl>
              <c:idx val="3"/>
              <c:layout>
                <c:manualLayout>
                  <c:x val="1.6625103906899418E-3"/>
                  <c:y val="0.3481734336280590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26-4346-9073-A4F07AC6711A}"/>
                </c:ext>
              </c:extLst>
            </c:dLbl>
            <c:dLbl>
              <c:idx val="4"/>
              <c:layout>
                <c:manualLayout>
                  <c:x val="-1.6625103906899418E-3"/>
                  <c:y val="0.444949925951993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B0-4503-AC19-6CB11F24356D}"/>
                </c:ext>
              </c:extLst>
            </c:dLbl>
            <c:dLbl>
              <c:idx val="5"/>
              <c:layout>
                <c:manualLayout>
                  <c:x val="3.3250207813798225E-3"/>
                  <c:y val="0.354173228346456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5E7-41CC-B437-280800EAAE95}"/>
                </c:ext>
              </c:extLst>
            </c:dLbl>
            <c:dLbl>
              <c:idx val="6"/>
              <c:layout>
                <c:manualLayout>
                  <c:x val="-1.2191602026632612E-16"/>
                  <c:y val="0.2981985073094912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DF7-41FA-852F-7C0F9367C636}"/>
                </c:ext>
              </c:extLst>
            </c:dLbl>
            <c:dLbl>
              <c:idx val="7"/>
              <c:layout>
                <c:manualLayout>
                  <c:x val="3.7935345363625059E-3"/>
                  <c:y val="0.3754113696681769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4A-4FB6-8FCD-304758D9E50F}"/>
                </c:ext>
              </c:extLst>
            </c:dLbl>
            <c:dLbl>
              <c:idx val="8"/>
              <c:layout>
                <c:manualLayout>
                  <c:x val="4.2621791976751033E-3"/>
                  <c:y val="0.3793947125324418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ED2-4C1B-9BDE-1585070F60DF}"/>
                </c:ext>
              </c:extLst>
            </c:dLbl>
            <c:dLbl>
              <c:idx val="9"/>
              <c:layout>
                <c:manualLayout>
                  <c:x val="0"/>
                  <c:y val="0.5139664804469273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C0F-42E3-94A2-17CC95AFF316}"/>
                </c:ext>
              </c:extLst>
            </c:dLbl>
            <c:dLbl>
              <c:idx val="10"/>
              <c:layout>
                <c:manualLayout>
                  <c:x val="-1.2176419458728958E-16"/>
                  <c:y val="0.5824175824175824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E53-45AF-8CEE-2825B612BEC5}"/>
                </c:ext>
              </c:extLst>
            </c:dLbl>
            <c:dLbl>
              <c:idx val="11"/>
              <c:layout>
                <c:manualLayout>
                  <c:x val="3.3264033264032043E-3"/>
                  <c:y val="0.567449956483899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5E-42BA-A026-1CD02ECE009E}"/>
                </c:ext>
              </c:extLst>
            </c:dLbl>
            <c:spPr>
              <a:noFill/>
              <a:ln>
                <a:noFill/>
              </a:ln>
              <a:effectLst/>
            </c:spPr>
            <c:txPr>
              <a:bodyPr rot="-5400000" spcFirstLastPara="1" vertOverflow="ellipsis" wrap="square" lIns="38100" tIns="19050" rIns="38100" bIns="19050" anchor="ctr" anchorCtr="0">
                <a:spAutoFit/>
              </a:bodyPr>
              <a:lstStyle/>
              <a:p>
                <a:pPr algn="l">
                  <a:defRPr sz="1000" b="1" i="0" u="none" strike="noStrike" kern="1200" baseline="0">
                    <a:solidFill>
                      <a:srgbClr val="002060"/>
                    </a:solidFill>
                    <a:latin typeface="Arial Narrow" panose="020B0606020202030204" pitchFamily="34" charset="0"/>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'EstadísticaPres.-2025 actualiza'!$D$15:$D$26</c:f>
              <c:strCache>
                <c:ptCount val="12"/>
                <c:pt idx="0">
                  <c:v>enero</c:v>
                </c:pt>
                <c:pt idx="1">
                  <c:v>febrero</c:v>
                </c:pt>
                <c:pt idx="2">
                  <c:v>marzo</c:v>
                </c:pt>
                <c:pt idx="3">
                  <c:v>abril</c:v>
                </c:pt>
                <c:pt idx="4">
                  <c:v>mayo</c:v>
                </c:pt>
                <c:pt idx="5">
                  <c:v>junio </c:v>
                </c:pt>
                <c:pt idx="6">
                  <c:v>julio</c:v>
                </c:pt>
                <c:pt idx="7">
                  <c:v>agosto</c:v>
                </c:pt>
                <c:pt idx="8">
                  <c:v>septiembre</c:v>
                </c:pt>
                <c:pt idx="9">
                  <c:v>octubre</c:v>
                </c:pt>
                <c:pt idx="10">
                  <c:v>noviembre</c:v>
                </c:pt>
                <c:pt idx="11">
                  <c:v>diciembre</c:v>
                </c:pt>
              </c:strCache>
            </c:strRef>
          </c:cat>
          <c:val>
            <c:numRef>
              <c:f>'EstadísticaPres.-2025 actualiza'!$F$15:$F$26</c:f>
              <c:numCache>
                <c:formatCode>#,##0_);[Red]\(#,##0\)</c:formatCode>
                <c:ptCount val="12"/>
                <c:pt idx="0">
                  <c:v>13967391.619999999</c:v>
                </c:pt>
                <c:pt idx="1">
                  <c:v>13826092.619999999</c:v>
                </c:pt>
                <c:pt idx="2">
                  <c:v>22360934.039999999</c:v>
                </c:pt>
                <c:pt idx="3">
                  <c:v>21092173.02</c:v>
                </c:pt>
                <c:pt idx="4">
                  <c:v>27163814.43</c:v>
                </c:pt>
                <c:pt idx="5">
                  <c:v>21542684.379999999</c:v>
                </c:pt>
                <c:pt idx="6">
                  <c:v>18419507.600000001</c:v>
                </c:pt>
                <c:pt idx="7">
                  <c:v>22356327.77</c:v>
                </c:pt>
                <c:pt idx="8">
                  <c:v>22661322.48</c:v>
                </c:pt>
                <c:pt idx="9">
                  <c:v>31484243.839999996</c:v>
                </c:pt>
                <c:pt idx="10">
                  <c:v>34704923.369999997</c:v>
                </c:pt>
                <c:pt idx="11">
                  <c:v>33779140.75</c:v>
                </c:pt>
              </c:numCache>
            </c:numRef>
          </c:val>
          <c:extLst>
            <c:ext xmlns:c16="http://schemas.microsoft.com/office/drawing/2014/chart" uri="{C3380CC4-5D6E-409C-BE32-E72D297353CC}">
              <c16:uniqueId val="{00000005-430F-4346-8CAA-76AC5841925D}"/>
            </c:ext>
          </c:extLst>
        </c:ser>
        <c:dLbls>
          <c:showLegendKey val="0"/>
          <c:showVal val="0"/>
          <c:showCatName val="0"/>
          <c:showSerName val="0"/>
          <c:showPercent val="0"/>
          <c:showBubbleSize val="0"/>
        </c:dLbls>
        <c:gapWidth val="219"/>
        <c:overlap val="-27"/>
        <c:axId val="1692275583"/>
        <c:axId val="763087247"/>
      </c:barChart>
      <c:lineChart>
        <c:grouping val="standard"/>
        <c:varyColors val="0"/>
        <c:ser>
          <c:idx val="2"/>
          <c:order val="2"/>
          <c:tx>
            <c:strRef>
              <c:f>'EstadísticaPres.-2025 actualiza'!$G$14</c:f>
              <c:strCache>
                <c:ptCount val="1"/>
                <c:pt idx="0">
                  <c:v>Relativa</c:v>
                </c:pt>
              </c:strCache>
            </c:strRef>
          </c:tx>
          <c:spPr>
            <a:ln w="28575" cap="rnd">
              <a:solidFill>
                <a:schemeClr val="accent4"/>
              </a:solidFill>
              <a:round/>
            </a:ln>
            <a:effectLst/>
          </c:spPr>
          <c:marker>
            <c:symbol val="none"/>
          </c:marker>
          <c:dPt>
            <c:idx val="0"/>
            <c:marker>
              <c:symbol val="none"/>
            </c:marker>
            <c:bubble3D val="0"/>
            <c:extLst>
              <c:ext xmlns:c16="http://schemas.microsoft.com/office/drawing/2014/chart" uri="{C3380CC4-5D6E-409C-BE32-E72D297353CC}">
                <c16:uniqueId val="{00000005-FF5D-4E55-A92C-9F8E6C8C12A6}"/>
              </c:ext>
            </c:extLst>
          </c:dPt>
          <c:dLbls>
            <c:dLbl>
              <c:idx val="0"/>
              <c:layout>
                <c:manualLayout>
                  <c:x val="1.4589042731026741E-2"/>
                  <c:y val="-5.7374786914522287E-3"/>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rgbClr val="002060"/>
                      </a:solidFill>
                      <a:latin typeface="Arial Narrow" panose="020B0606020202030204" pitchFamily="34" charset="0"/>
                      <a:ea typeface="+mn-ea"/>
                      <a:cs typeface="+mn-cs"/>
                    </a:defRPr>
                  </a:pPr>
                  <a:endParaRPr lang="es-DO"/>
                </a:p>
              </c:txPr>
              <c:showLegendKey val="0"/>
              <c:showVal val="1"/>
              <c:showCatName val="0"/>
              <c:showSerName val="0"/>
              <c:showPercent val="0"/>
              <c:showBubbleSize val="0"/>
              <c:extLst>
                <c:ext xmlns:c15="http://schemas.microsoft.com/office/drawing/2012/chart" uri="{CE6537A1-D6FC-4f65-9D91-7224C49458BB}">
                  <c15:layout>
                    <c:manualLayout>
                      <c:w val="5.7173091947558423E-2"/>
                      <c:h val="9.8055701370661996E-2"/>
                    </c:manualLayout>
                  </c15:layout>
                </c:ext>
                <c:ext xmlns:c16="http://schemas.microsoft.com/office/drawing/2014/chart" uri="{C3380CC4-5D6E-409C-BE32-E72D297353CC}">
                  <c16:uniqueId val="{00000005-FF5D-4E55-A92C-9F8E6C8C12A6}"/>
                </c:ext>
              </c:extLst>
            </c:dLbl>
            <c:dLbl>
              <c:idx val="1"/>
              <c:layout>
                <c:manualLayout>
                  <c:x val="2.552774476213499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3B0-4503-AC19-6CB11F24356D}"/>
                </c:ext>
              </c:extLst>
            </c:dLbl>
            <c:dLbl>
              <c:idx val="3"/>
              <c:layout>
                <c:manualLayout>
                  <c:x val="1.3311155062379008E-2"/>
                  <c:y val="-2.12201591511936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5E7-41CC-B437-280800EAAE95}"/>
                </c:ext>
              </c:extLst>
            </c:dLbl>
            <c:dLbl>
              <c:idx val="4"/>
              <c:layout>
                <c:manualLayout>
                  <c:x val="2.3564072088124683E-2"/>
                  <c:y val="-6.8728522336770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B0-4503-AC19-6CB11F24356D}"/>
                </c:ext>
              </c:extLst>
            </c:dLbl>
            <c:dLbl>
              <c:idx val="5"/>
              <c:layout>
                <c:manualLayout>
                  <c:x val="0"/>
                  <c:y val="2.82935455349248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5E7-41CC-B437-280800EAAE95}"/>
                </c:ext>
              </c:extLst>
            </c:dLbl>
            <c:dLbl>
              <c:idx val="7"/>
              <c:layout>
                <c:manualLayout>
                  <c:x val="0"/>
                  <c:y val="-8.032128514056224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ED2-4C1B-9BDE-1585070F60DF}"/>
                </c:ext>
              </c:extLst>
            </c:dLbl>
            <c:dLbl>
              <c:idx val="8"/>
              <c:layout>
                <c:manualLayout>
                  <c:x val="-6.393183825681201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ED2-4C1B-9BDE-1585070F60DF}"/>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060"/>
                    </a:solidFill>
                    <a:latin typeface="Arial Narrow" panose="020B0606020202030204" pitchFamily="34" charset="0"/>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'EstadísticaPres.-2025 actualiza'!$D$15:$D$25</c:f>
              <c:strCache>
                <c:ptCount val="11"/>
                <c:pt idx="0">
                  <c:v>enero</c:v>
                </c:pt>
                <c:pt idx="1">
                  <c:v>febrero</c:v>
                </c:pt>
                <c:pt idx="2">
                  <c:v>marzo</c:v>
                </c:pt>
                <c:pt idx="3">
                  <c:v>abril</c:v>
                </c:pt>
                <c:pt idx="4">
                  <c:v>mayo</c:v>
                </c:pt>
                <c:pt idx="5">
                  <c:v>junio </c:v>
                </c:pt>
                <c:pt idx="6">
                  <c:v>julio</c:v>
                </c:pt>
                <c:pt idx="7">
                  <c:v>agosto</c:v>
                </c:pt>
                <c:pt idx="8">
                  <c:v>septiembre</c:v>
                </c:pt>
                <c:pt idx="9">
                  <c:v>octubre</c:v>
                </c:pt>
                <c:pt idx="10">
                  <c:v>noviembre</c:v>
                </c:pt>
              </c:strCache>
            </c:strRef>
          </c:cat>
          <c:val>
            <c:numRef>
              <c:f>'EstadísticaPres.-2025 actualiza'!$G$15:$G$26</c:f>
              <c:numCache>
                <c:formatCode>0%</c:formatCode>
                <c:ptCount val="12"/>
                <c:pt idx="0">
                  <c:v>0.83790851349011075</c:v>
                </c:pt>
                <c:pt idx="1">
                  <c:v>0.4933263771426129</c:v>
                </c:pt>
                <c:pt idx="2">
                  <c:v>1.0300984136843023</c:v>
                </c:pt>
                <c:pt idx="3">
                  <c:v>0.94638474749000101</c:v>
                </c:pt>
                <c:pt idx="4">
                  <c:v>0.95221915165710047</c:v>
                </c:pt>
                <c:pt idx="5">
                  <c:v>1.1802716944928437</c:v>
                </c:pt>
                <c:pt idx="6">
                  <c:v>0.74914077925640921</c:v>
                </c:pt>
                <c:pt idx="7">
                  <c:v>1.2350998252201366</c:v>
                </c:pt>
                <c:pt idx="8">
                  <c:v>1.2390423721528607</c:v>
                </c:pt>
                <c:pt idx="9">
                  <c:v>0.92028388298892083</c:v>
                </c:pt>
                <c:pt idx="10">
                  <c:v>1.1442608974791491</c:v>
                </c:pt>
                <c:pt idx="11">
                  <c:v>2.2169399542356301</c:v>
                </c:pt>
              </c:numCache>
            </c:numRef>
          </c:val>
          <c:smooth val="0"/>
          <c:extLst>
            <c:ext xmlns:c16="http://schemas.microsoft.com/office/drawing/2014/chart" uri="{C3380CC4-5D6E-409C-BE32-E72D297353CC}">
              <c16:uniqueId val="{00000006-430F-4346-8CAA-76AC5841925D}"/>
            </c:ext>
          </c:extLst>
        </c:ser>
        <c:dLbls>
          <c:showLegendKey val="0"/>
          <c:showVal val="0"/>
          <c:showCatName val="0"/>
          <c:showSerName val="0"/>
          <c:showPercent val="0"/>
          <c:showBubbleSize val="0"/>
        </c:dLbls>
        <c:marker val="1"/>
        <c:smooth val="0"/>
        <c:axId val="1692283471"/>
        <c:axId val="763084847"/>
      </c:lineChart>
      <c:catAx>
        <c:axId val="16922755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763087247"/>
        <c:crosses val="autoZero"/>
        <c:auto val="1"/>
        <c:lblAlgn val="ctr"/>
        <c:lblOffset val="100"/>
        <c:noMultiLvlLbl val="0"/>
      </c:catAx>
      <c:valAx>
        <c:axId val="763087247"/>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92275583"/>
        <c:crosses val="autoZero"/>
        <c:crossBetween val="between"/>
      </c:valAx>
      <c:valAx>
        <c:axId val="763084847"/>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92283471"/>
        <c:crosses val="max"/>
        <c:crossBetween val="between"/>
      </c:valAx>
      <c:catAx>
        <c:axId val="1692283471"/>
        <c:scaling>
          <c:orientation val="minMax"/>
        </c:scaling>
        <c:delete val="1"/>
        <c:axPos val="b"/>
        <c:numFmt formatCode="General" sourceLinked="1"/>
        <c:majorTickMark val="none"/>
        <c:minorTickMark val="none"/>
        <c:tickLblPos val="nextTo"/>
        <c:crossAx val="763084847"/>
        <c:crosses val="autoZero"/>
        <c:auto val="1"/>
        <c:lblAlgn val="ctr"/>
        <c:lblOffset val="100"/>
        <c:noMultiLvlLbl val="0"/>
      </c:catAx>
      <c:spPr>
        <a:noFill/>
        <a:ln>
          <a:noFill/>
        </a:ln>
        <a:effectLst/>
      </c:spPr>
    </c:plotArea>
    <c:legend>
      <c:legendPos val="b"/>
      <c:layout>
        <c:manualLayout>
          <c:xMode val="edge"/>
          <c:yMode val="edge"/>
          <c:x val="0.29227579621834138"/>
          <c:y val="0.94468748010272297"/>
          <c:w val="0.41476409682734267"/>
          <c:h val="5.171862951093378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222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DO" sz="1400" b="1" i="0" baseline="0">
                <a:solidFill>
                  <a:srgbClr val="002060"/>
                </a:solidFill>
                <a:effectLst/>
                <a:latin typeface="Arial Narrow" panose="020B0606020202030204" pitchFamily="34" charset="0"/>
              </a:rPr>
              <a:t>Presupuesto Programado Vs Ejecutado</a:t>
            </a:r>
            <a:endParaRPr lang="es-DO" sz="1400">
              <a:solidFill>
                <a:srgbClr val="002060"/>
              </a:solidFill>
              <a:effectLst/>
              <a:latin typeface="Arial Narrow" panose="020B0606020202030204" pitchFamily="34" charset="0"/>
            </a:endParaRPr>
          </a:p>
        </c:rich>
      </c:tx>
      <c:layout>
        <c:manualLayout>
          <c:xMode val="edge"/>
          <c:yMode val="edge"/>
          <c:x val="0.30260288510975558"/>
          <c:y val="3.240753996659508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manualLayout>
          <c:layoutTarget val="inner"/>
          <c:xMode val="edge"/>
          <c:yMode val="edge"/>
          <c:x val="0.1495429073091841"/>
          <c:y val="0.13828958880139983"/>
          <c:w val="0.66535832855330179"/>
          <c:h val="0.66814793605344791"/>
        </c:manualLayout>
      </c:layout>
      <c:barChart>
        <c:barDir val="col"/>
        <c:grouping val="clustered"/>
        <c:varyColors val="0"/>
        <c:ser>
          <c:idx val="0"/>
          <c:order val="0"/>
          <c:tx>
            <c:strRef>
              <c:f>'EstadísticaPres.-2025 actualiza'!$E$14</c:f>
              <c:strCache>
                <c:ptCount val="1"/>
                <c:pt idx="0">
                  <c:v>Programado</c:v>
                </c:pt>
              </c:strCache>
            </c:strRef>
          </c:tx>
          <c:spPr>
            <a:solidFill>
              <a:schemeClr val="accent6"/>
            </a:solidFill>
            <a:ln>
              <a:noFill/>
            </a:ln>
            <a:effectLst/>
          </c:spPr>
          <c:invertIfNegative val="0"/>
          <c:dLbls>
            <c:dLbl>
              <c:idx val="0"/>
              <c:layout>
                <c:manualLayout>
                  <c:x val="-3.0943283366592928E-3"/>
                  <c:y val="0.342592539568917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6E-4B5C-89AF-51BBB9E88F97}"/>
                </c:ext>
              </c:extLst>
            </c:dLbl>
            <c:dLbl>
              <c:idx val="1"/>
              <c:layout>
                <c:manualLayout>
                  <c:x val="-6.768190711626319E-3"/>
                  <c:y val="0.2740740740740740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6E-4B5C-89AF-51BBB9E88F97}"/>
                </c:ext>
              </c:extLst>
            </c:dLbl>
            <c:dLbl>
              <c:idx val="2"/>
              <c:layout>
                <c:manualLayout>
                  <c:x val="-8.2721375315491708E-17"/>
                  <c:y val="0.3148148148148148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D6E-4B5C-89AF-51BBB9E88F97}"/>
                </c:ext>
              </c:extLst>
            </c:dLbl>
            <c:spPr>
              <a:noFill/>
              <a:ln>
                <a:noFill/>
              </a:ln>
              <a:effectLst/>
            </c:spPr>
            <c:txPr>
              <a:bodyPr rot="-5400000" spcFirstLastPara="1" vertOverflow="ellipsis" wrap="square" lIns="38100" tIns="19050" rIns="38100" bIns="19050" anchor="ctr" anchorCtr="1">
                <a:spAutoFit/>
              </a:bodyPr>
              <a:lstStyle/>
              <a:p>
                <a:pPr>
                  <a:defRPr sz="1000" b="1" i="0" u="none" strike="noStrike" kern="1200" baseline="0">
                    <a:solidFill>
                      <a:srgbClr val="002060"/>
                    </a:solidFill>
                    <a:latin typeface="Arial Narrow" panose="020B0606020202030204" pitchFamily="34" charset="0"/>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'EstadísticaPres.-2025 actualiza'!$D$15:$D$16</c:f>
              <c:strCache>
                <c:ptCount val="2"/>
                <c:pt idx="0">
                  <c:v>enero</c:v>
                </c:pt>
                <c:pt idx="1">
                  <c:v>febrero</c:v>
                </c:pt>
              </c:strCache>
            </c:strRef>
          </c:cat>
          <c:val>
            <c:numRef>
              <c:f>'EstadísticaPres.-20241ra. versi'!$C$15:$C$17</c:f>
              <c:numCache>
                <c:formatCode>#,##0_);[Red]\(#,##0\)</c:formatCode>
                <c:ptCount val="3"/>
                <c:pt idx="0">
                  <c:v>22246644.93</c:v>
                </c:pt>
                <c:pt idx="1">
                  <c:v>21025014.93</c:v>
                </c:pt>
                <c:pt idx="2">
                  <c:v>19013385.93</c:v>
                </c:pt>
              </c:numCache>
            </c:numRef>
          </c:val>
          <c:extLst>
            <c:ext xmlns:c16="http://schemas.microsoft.com/office/drawing/2014/chart" uri="{C3380CC4-5D6E-409C-BE32-E72D297353CC}">
              <c16:uniqueId val="{00000002-5D6E-4B5C-89AF-51BBB9E88F97}"/>
            </c:ext>
          </c:extLst>
        </c:ser>
        <c:ser>
          <c:idx val="1"/>
          <c:order val="1"/>
          <c:tx>
            <c:strRef>
              <c:f>'EstadísticaPres.-2025 actualiza'!$F$13</c:f>
              <c:strCache>
                <c:ptCount val="1"/>
                <c:pt idx="0">
                  <c:v>Ejecutado</c:v>
                </c:pt>
              </c:strCache>
            </c:strRef>
          </c:tx>
          <c:spPr>
            <a:solidFill>
              <a:schemeClr val="accent5"/>
            </a:solidFill>
            <a:ln>
              <a:noFill/>
            </a:ln>
            <a:effectLst/>
          </c:spPr>
          <c:invertIfNegative val="0"/>
          <c:dLbls>
            <c:dLbl>
              <c:idx val="0"/>
              <c:layout>
                <c:manualLayout>
                  <c:x val="-3.1661071835568689E-4"/>
                  <c:y val="0.2451691720353136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D6E-4B5C-89AF-51BBB9E88F97}"/>
                </c:ext>
              </c:extLst>
            </c:dLbl>
            <c:spPr>
              <a:noFill/>
              <a:ln>
                <a:noFill/>
              </a:ln>
              <a:effectLst/>
            </c:spPr>
            <c:txPr>
              <a:bodyPr rot="-5400000" spcFirstLastPara="1" vertOverflow="ellipsis" wrap="square" lIns="38100" tIns="19050" rIns="38100" bIns="19050" anchor="ctr" anchorCtr="0">
                <a:spAutoFit/>
              </a:bodyPr>
              <a:lstStyle/>
              <a:p>
                <a:pPr>
                  <a:defRPr sz="1000" b="1" i="0" u="none" strike="noStrike" kern="1200" baseline="0">
                    <a:solidFill>
                      <a:srgbClr val="002060"/>
                    </a:solidFill>
                    <a:latin typeface="Arial Narrow" panose="020B0606020202030204" pitchFamily="34" charset="0"/>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'EstadísticaPres.-2025 actualiza'!$D$15:$D$16</c:f>
              <c:strCache>
                <c:ptCount val="2"/>
                <c:pt idx="0">
                  <c:v>enero</c:v>
                </c:pt>
                <c:pt idx="1">
                  <c:v>febrero</c:v>
                </c:pt>
              </c:strCache>
            </c:strRef>
          </c:cat>
          <c:val>
            <c:numRef>
              <c:f>'EstadísticaPres.-2025 actualiza'!$F$15:$F$26</c:f>
              <c:numCache>
                <c:formatCode>#,##0_);[Red]\(#,##0\)</c:formatCode>
                <c:ptCount val="12"/>
                <c:pt idx="0">
                  <c:v>13967391.619999999</c:v>
                </c:pt>
                <c:pt idx="1">
                  <c:v>13826092.619999999</c:v>
                </c:pt>
                <c:pt idx="2">
                  <c:v>22360934.039999999</c:v>
                </c:pt>
                <c:pt idx="3">
                  <c:v>21092173.02</c:v>
                </c:pt>
                <c:pt idx="4">
                  <c:v>27163814.43</c:v>
                </c:pt>
                <c:pt idx="5">
                  <c:v>21542684.379999999</c:v>
                </c:pt>
                <c:pt idx="6">
                  <c:v>18419507.600000001</c:v>
                </c:pt>
                <c:pt idx="7">
                  <c:v>22356327.77</c:v>
                </c:pt>
                <c:pt idx="8">
                  <c:v>22661322.48</c:v>
                </c:pt>
                <c:pt idx="9">
                  <c:v>31484243.839999996</c:v>
                </c:pt>
                <c:pt idx="10">
                  <c:v>34704923.369999997</c:v>
                </c:pt>
                <c:pt idx="11">
                  <c:v>33779140.75</c:v>
                </c:pt>
              </c:numCache>
            </c:numRef>
          </c:val>
          <c:extLst>
            <c:ext xmlns:c16="http://schemas.microsoft.com/office/drawing/2014/chart" uri="{C3380CC4-5D6E-409C-BE32-E72D297353CC}">
              <c16:uniqueId val="{00000005-5D6E-4B5C-89AF-51BBB9E88F97}"/>
            </c:ext>
          </c:extLst>
        </c:ser>
        <c:dLbls>
          <c:showLegendKey val="0"/>
          <c:showVal val="0"/>
          <c:showCatName val="0"/>
          <c:showSerName val="0"/>
          <c:showPercent val="0"/>
          <c:showBubbleSize val="0"/>
        </c:dLbls>
        <c:gapWidth val="219"/>
        <c:overlap val="-27"/>
        <c:axId val="1692275583"/>
        <c:axId val="763087247"/>
      </c:barChart>
      <c:lineChart>
        <c:grouping val="standard"/>
        <c:varyColors val="0"/>
        <c:ser>
          <c:idx val="2"/>
          <c:order val="2"/>
          <c:tx>
            <c:strRef>
              <c:f>'EstadísticaPres.-2025 actualiza'!$G$14</c:f>
              <c:strCache>
                <c:ptCount val="1"/>
                <c:pt idx="0">
                  <c:v>Relativa</c:v>
                </c:pt>
              </c:strCache>
            </c:strRef>
          </c:tx>
          <c:spPr>
            <a:ln w="28575" cap="rnd">
              <a:solidFill>
                <a:schemeClr val="accent4"/>
              </a:solidFill>
              <a:round/>
            </a:ln>
            <a:effectLst/>
          </c:spPr>
          <c:marker>
            <c:symbol val="none"/>
          </c:marker>
          <c:dPt>
            <c:idx val="0"/>
            <c:marker>
              <c:symbol val="none"/>
            </c:marker>
            <c:bubble3D val="0"/>
            <c:extLst>
              <c:ext xmlns:c16="http://schemas.microsoft.com/office/drawing/2014/chart" uri="{C3380CC4-5D6E-409C-BE32-E72D297353CC}">
                <c16:uniqueId val="{00000006-5D6E-4B5C-89AF-51BBB9E88F97}"/>
              </c:ext>
            </c:extLst>
          </c:dPt>
          <c:dLbls>
            <c:dLbl>
              <c:idx val="0"/>
              <c:layout>
                <c:manualLayout>
                  <c:x val="-1.7607954418278449E-2"/>
                  <c:y val="-0.11851851851851852"/>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rgbClr val="002060"/>
                      </a:solidFill>
                      <a:latin typeface="Arial Narrow" panose="020B0606020202030204" pitchFamily="34" charset="0"/>
                      <a:ea typeface="+mn-ea"/>
                      <a:cs typeface="+mn-cs"/>
                    </a:defRPr>
                  </a:pPr>
                  <a:endParaRPr lang="es-DO"/>
                </a:p>
              </c:txPr>
              <c:showLegendKey val="0"/>
              <c:showVal val="1"/>
              <c:showCatName val="0"/>
              <c:showSerName val="0"/>
              <c:showPercent val="0"/>
              <c:showBubbleSize val="0"/>
              <c:extLst>
                <c:ext xmlns:c15="http://schemas.microsoft.com/office/drawing/2012/chart" uri="{CE6537A1-D6FC-4f65-9D91-7224C49458BB}">
                  <c15:layout>
                    <c:manualLayout>
                      <c:w val="5.7173091947558423E-2"/>
                      <c:h val="9.8055701370661996E-2"/>
                    </c:manualLayout>
                  </c15:layout>
                </c:ext>
                <c:ext xmlns:c16="http://schemas.microsoft.com/office/drawing/2014/chart" uri="{C3380CC4-5D6E-409C-BE32-E72D297353CC}">
                  <c16:uniqueId val="{00000006-5D6E-4B5C-89AF-51BBB9E88F9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060"/>
                    </a:solidFill>
                    <a:latin typeface="Arial Narrow" panose="020B0606020202030204" pitchFamily="34" charset="0"/>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'EstadísticaPres.-2025 actualiza'!$D$15:$D$16</c:f>
              <c:strCache>
                <c:ptCount val="2"/>
                <c:pt idx="0">
                  <c:v>enero</c:v>
                </c:pt>
                <c:pt idx="1">
                  <c:v>febrero</c:v>
                </c:pt>
              </c:strCache>
            </c:strRef>
          </c:cat>
          <c:val>
            <c:numRef>
              <c:f>'EstadísticaPres.-2025 actualiza'!$G$15:$G$26</c:f>
              <c:numCache>
                <c:formatCode>0%</c:formatCode>
                <c:ptCount val="12"/>
                <c:pt idx="0">
                  <c:v>0.83790851349011075</c:v>
                </c:pt>
                <c:pt idx="1">
                  <c:v>0.4933263771426129</c:v>
                </c:pt>
                <c:pt idx="2">
                  <c:v>1.0300984136843023</c:v>
                </c:pt>
                <c:pt idx="3">
                  <c:v>0.94638474749000101</c:v>
                </c:pt>
                <c:pt idx="4">
                  <c:v>0.95221915165710047</c:v>
                </c:pt>
                <c:pt idx="5">
                  <c:v>1.1802716944928437</c:v>
                </c:pt>
                <c:pt idx="6">
                  <c:v>0.74914077925640921</c:v>
                </c:pt>
                <c:pt idx="7">
                  <c:v>1.2350998252201366</c:v>
                </c:pt>
                <c:pt idx="8">
                  <c:v>1.2390423721528607</c:v>
                </c:pt>
                <c:pt idx="9">
                  <c:v>0.92028388298892083</c:v>
                </c:pt>
                <c:pt idx="10">
                  <c:v>1.1442608974791491</c:v>
                </c:pt>
                <c:pt idx="11">
                  <c:v>2.2169399542356301</c:v>
                </c:pt>
              </c:numCache>
            </c:numRef>
          </c:val>
          <c:smooth val="0"/>
          <c:extLst>
            <c:ext xmlns:c16="http://schemas.microsoft.com/office/drawing/2014/chart" uri="{C3380CC4-5D6E-409C-BE32-E72D297353CC}">
              <c16:uniqueId val="{00000008-5D6E-4B5C-89AF-51BBB9E88F97}"/>
            </c:ext>
          </c:extLst>
        </c:ser>
        <c:dLbls>
          <c:showLegendKey val="0"/>
          <c:showVal val="0"/>
          <c:showCatName val="0"/>
          <c:showSerName val="0"/>
          <c:showPercent val="0"/>
          <c:showBubbleSize val="0"/>
        </c:dLbls>
        <c:marker val="1"/>
        <c:smooth val="0"/>
        <c:axId val="1692283471"/>
        <c:axId val="763084847"/>
      </c:lineChart>
      <c:catAx>
        <c:axId val="16922755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763087247"/>
        <c:crosses val="autoZero"/>
        <c:auto val="1"/>
        <c:lblAlgn val="ctr"/>
        <c:lblOffset val="100"/>
        <c:noMultiLvlLbl val="0"/>
      </c:catAx>
      <c:valAx>
        <c:axId val="763087247"/>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92275583"/>
        <c:crosses val="autoZero"/>
        <c:crossBetween val="between"/>
      </c:valAx>
      <c:valAx>
        <c:axId val="763084847"/>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92283471"/>
        <c:crosses val="max"/>
        <c:crossBetween val="between"/>
      </c:valAx>
      <c:catAx>
        <c:axId val="1692283471"/>
        <c:scaling>
          <c:orientation val="minMax"/>
        </c:scaling>
        <c:delete val="1"/>
        <c:axPos val="b"/>
        <c:numFmt formatCode="General" sourceLinked="1"/>
        <c:majorTickMark val="none"/>
        <c:minorTickMark val="none"/>
        <c:tickLblPos val="nextTo"/>
        <c:crossAx val="763084847"/>
        <c:crosses val="autoZero"/>
        <c:auto val="1"/>
        <c:lblAlgn val="ctr"/>
        <c:lblOffset val="100"/>
        <c:noMultiLvlLbl val="0"/>
      </c:catAx>
      <c:spPr>
        <a:noFill/>
        <a:ln>
          <a:noFill/>
        </a:ln>
        <a:effectLst/>
      </c:spPr>
    </c:plotArea>
    <c:legend>
      <c:legendPos val="b"/>
      <c:layout>
        <c:manualLayout>
          <c:xMode val="edge"/>
          <c:yMode val="edge"/>
          <c:x val="0.2459918297614373"/>
          <c:y val="0.9374995625546807"/>
          <c:w val="0.41476409682734267"/>
          <c:h val="6.25004374453193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222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orientation="landscape"/>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3</xdr:col>
      <xdr:colOff>621665</xdr:colOff>
      <xdr:row>0</xdr:row>
      <xdr:rowOff>28575</xdr:rowOff>
    </xdr:from>
    <xdr:to>
      <xdr:col>8</xdr:col>
      <xdr:colOff>352626</xdr:colOff>
      <xdr:row>5</xdr:row>
      <xdr:rowOff>78958</xdr:rowOff>
    </xdr:to>
    <xdr:pic>
      <xdr:nvPicPr>
        <xdr:cNvPr id="2" name="Imagen 1" descr="C:\Users\enver segura\Downloads\logo_codopesca 2020 #3.png">
          <a:extLst>
            <a:ext uri="{FF2B5EF4-FFF2-40B4-BE49-F238E27FC236}">
              <a16:creationId xmlns:a16="http://schemas.microsoft.com/office/drawing/2014/main" id="{C13ECD16-237C-4628-8A68-9B9257F0D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5990" y="28575"/>
          <a:ext cx="3988636" cy="955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428625</xdr:colOff>
      <xdr:row>31</xdr:row>
      <xdr:rowOff>57149</xdr:rowOff>
    </xdr:from>
    <xdr:to>
      <xdr:col>9</xdr:col>
      <xdr:colOff>742949</xdr:colOff>
      <xdr:row>53</xdr:row>
      <xdr:rowOff>38099</xdr:rowOff>
    </xdr:to>
    <xdr:graphicFrame macro="">
      <xdr:nvGraphicFramePr>
        <xdr:cNvPr id="3" name="Gráfico 2">
          <a:extLst>
            <a:ext uri="{FF2B5EF4-FFF2-40B4-BE49-F238E27FC236}">
              <a16:creationId xmlns:a16="http://schemas.microsoft.com/office/drawing/2014/main" id="{975F2E70-6EF6-4E6A-A719-2D4BFB96D8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32</xdr:row>
      <xdr:rowOff>0</xdr:rowOff>
    </xdr:from>
    <xdr:to>
      <xdr:col>8</xdr:col>
      <xdr:colOff>114299</xdr:colOff>
      <xdr:row>48</xdr:row>
      <xdr:rowOff>76200</xdr:rowOff>
    </xdr:to>
    <xdr:graphicFrame macro="">
      <xdr:nvGraphicFramePr>
        <xdr:cNvPr id="3" name="Gráfico 2">
          <a:extLst>
            <a:ext uri="{FF2B5EF4-FFF2-40B4-BE49-F238E27FC236}">
              <a16:creationId xmlns:a16="http://schemas.microsoft.com/office/drawing/2014/main" id="{5020BDBC-9E67-46F2-BC7A-63A7E37EC5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29AE0-4B9C-444E-A877-742E758CE45C}">
  <dimension ref="D1:L50"/>
  <sheetViews>
    <sheetView showGridLines="0" tabSelected="1" workbookViewId="0">
      <selection activeCell="K54" sqref="K54"/>
    </sheetView>
  </sheetViews>
  <sheetFormatPr baseColWidth="10" defaultColWidth="11.5703125" defaultRowHeight="16.5" x14ac:dyDescent="0.3"/>
  <cols>
    <col min="1" max="2" width="11.5703125" style="2"/>
    <col min="3" max="3" width="4.5703125" style="2" customWidth="1"/>
    <col min="4" max="4" width="13.140625" style="2" customWidth="1"/>
    <col min="5" max="5" width="13.5703125" style="2" customWidth="1"/>
    <col min="6" max="6" width="14.28515625" style="2" customWidth="1"/>
    <col min="7" max="7" width="8.28515625" style="2" customWidth="1"/>
    <col min="8" max="8" width="11.7109375" style="2" customWidth="1"/>
    <col min="9" max="9" width="8.85546875" style="2" customWidth="1"/>
    <col min="10" max="10" width="11.5703125" style="2"/>
    <col min="11" max="11" width="4.5703125" style="2" customWidth="1"/>
    <col min="12" max="12" width="8.28515625" style="2" customWidth="1"/>
    <col min="13" max="16384" width="11.5703125" style="2"/>
  </cols>
  <sheetData>
    <row r="1" spans="4:9" x14ac:dyDescent="0.3">
      <c r="D1" s="1"/>
      <c r="E1" s="1"/>
      <c r="F1" s="1"/>
    </row>
    <row r="2" spans="4:9" x14ac:dyDescent="0.3">
      <c r="D2" s="1"/>
      <c r="E2" s="1"/>
      <c r="F2" s="1"/>
    </row>
    <row r="3" spans="4:9" x14ac:dyDescent="0.3">
      <c r="D3" s="1"/>
      <c r="E3" s="1"/>
      <c r="F3" s="1"/>
    </row>
    <row r="4" spans="4:9" x14ac:dyDescent="0.3">
      <c r="D4" s="1"/>
      <c r="E4" s="1"/>
      <c r="F4" s="1"/>
    </row>
    <row r="5" spans="4:9" x14ac:dyDescent="0.3">
      <c r="D5" s="1"/>
      <c r="E5" s="1"/>
      <c r="F5" s="1"/>
    </row>
    <row r="6" spans="4:9" x14ac:dyDescent="0.3">
      <c r="D6" s="1"/>
      <c r="E6" s="1"/>
      <c r="F6" s="1"/>
    </row>
    <row r="7" spans="4:9" x14ac:dyDescent="0.3">
      <c r="D7" s="20" t="s">
        <v>0</v>
      </c>
      <c r="E7" s="20"/>
      <c r="F7" s="20"/>
      <c r="G7" s="20"/>
      <c r="H7" s="20"/>
      <c r="I7" s="20"/>
    </row>
    <row r="8" spans="4:9" x14ac:dyDescent="0.3">
      <c r="D8" s="20" t="s">
        <v>1</v>
      </c>
      <c r="E8" s="20"/>
      <c r="F8" s="20"/>
      <c r="G8" s="20"/>
      <c r="H8" s="20"/>
      <c r="I8" s="20"/>
    </row>
    <row r="9" spans="4:9" x14ac:dyDescent="0.3">
      <c r="D9" s="20" t="s">
        <v>26</v>
      </c>
      <c r="E9" s="20"/>
      <c r="F9" s="20"/>
      <c r="G9" s="20"/>
      <c r="H9" s="20"/>
      <c r="I9" s="20"/>
    </row>
    <row r="10" spans="4:9" x14ac:dyDescent="0.3">
      <c r="D10" s="21" t="s">
        <v>2</v>
      </c>
      <c r="E10" s="21"/>
      <c r="F10" s="21"/>
      <c r="G10" s="21"/>
      <c r="H10" s="21"/>
      <c r="I10" s="21"/>
    </row>
    <row r="11" spans="4:9" x14ac:dyDescent="0.3">
      <c r="D11" s="1"/>
    </row>
    <row r="12" spans="4:9" x14ac:dyDescent="0.3">
      <c r="D12" s="22" t="s">
        <v>3</v>
      </c>
      <c r="E12" s="22"/>
      <c r="F12" s="22"/>
      <c r="G12" s="22"/>
      <c r="H12" s="22"/>
      <c r="I12" s="22"/>
    </row>
    <row r="13" spans="4:9" s="3" customFormat="1" x14ac:dyDescent="0.25">
      <c r="D13" s="12"/>
      <c r="E13" s="13" t="s">
        <v>4</v>
      </c>
      <c r="F13" s="23" t="s">
        <v>5</v>
      </c>
      <c r="G13" s="23"/>
      <c r="H13" s="24" t="s">
        <v>6</v>
      </c>
      <c r="I13" s="24"/>
    </row>
    <row r="14" spans="4:9" s="3" customFormat="1" ht="25.5" customHeight="1" x14ac:dyDescent="0.25">
      <c r="D14" s="14" t="s">
        <v>7</v>
      </c>
      <c r="E14" s="13" t="s">
        <v>8</v>
      </c>
      <c r="F14" s="14" t="s">
        <v>9</v>
      </c>
      <c r="G14" s="14" t="s">
        <v>10</v>
      </c>
      <c r="H14" s="14" t="s">
        <v>9</v>
      </c>
      <c r="I14" s="14" t="s">
        <v>10</v>
      </c>
    </row>
    <row r="15" spans="4:9" ht="16.5" customHeight="1" x14ac:dyDescent="0.3">
      <c r="D15" s="15" t="s">
        <v>11</v>
      </c>
      <c r="E15" s="16">
        <v>16669351.6</v>
      </c>
      <c r="F15" s="16">
        <v>13967391.619999999</v>
      </c>
      <c r="G15" s="17">
        <f t="shared" ref="G15:G20" si="0">+F15/E15</f>
        <v>0.83790851349011075</v>
      </c>
      <c r="H15" s="16">
        <f>+E15-F15</f>
        <v>2701959.9800000004</v>
      </c>
      <c r="I15" s="17">
        <f t="shared" ref="I15:I25" si="1">+H15/E15</f>
        <v>0.16209148650988922</v>
      </c>
    </row>
    <row r="16" spans="4:9" ht="17.25" customHeight="1" x14ac:dyDescent="0.3">
      <c r="D16" s="15" t="s">
        <v>12</v>
      </c>
      <c r="E16" s="16">
        <v>28026258.600000001</v>
      </c>
      <c r="F16" s="16">
        <v>13826092.619999999</v>
      </c>
      <c r="G16" s="17">
        <f t="shared" si="0"/>
        <v>0.4933263771426129</v>
      </c>
      <c r="H16" s="16">
        <f>+E16-F16</f>
        <v>14200165.980000002</v>
      </c>
      <c r="I16" s="17">
        <f>+H16/E16</f>
        <v>0.50667362285738704</v>
      </c>
    </row>
    <row r="17" spans="4:11" x14ac:dyDescent="0.3">
      <c r="D17" s="15" t="s">
        <v>13</v>
      </c>
      <c r="E17" s="16">
        <v>21707570.600000001</v>
      </c>
      <c r="F17" s="16">
        <v>22360934.039999999</v>
      </c>
      <c r="G17" s="17">
        <f t="shared" si="0"/>
        <v>1.0300984136843023</v>
      </c>
      <c r="H17" s="16">
        <f t="shared" ref="H17:H26" si="2">+E17-F17</f>
        <v>-653363.43999999762</v>
      </c>
      <c r="I17" s="17">
        <f t="shared" si="1"/>
        <v>-3.0098413684302269E-2</v>
      </c>
    </row>
    <row r="18" spans="4:11" x14ac:dyDescent="0.3">
      <c r="D18" s="15" t="s">
        <v>15</v>
      </c>
      <c r="E18" s="16">
        <v>22287101.600000001</v>
      </c>
      <c r="F18" s="16">
        <v>21092173.02</v>
      </c>
      <c r="G18" s="17">
        <f t="shared" si="0"/>
        <v>0.94638474749000101</v>
      </c>
      <c r="H18" s="16">
        <f t="shared" si="2"/>
        <v>1194928.5800000019</v>
      </c>
      <c r="I18" s="17">
        <f t="shared" si="1"/>
        <v>5.3615252509998962E-2</v>
      </c>
    </row>
    <row r="19" spans="4:11" x14ac:dyDescent="0.3">
      <c r="D19" s="15" t="s">
        <v>16</v>
      </c>
      <c r="E19" s="16">
        <v>28526851.600000001</v>
      </c>
      <c r="F19" s="16">
        <v>27163814.43</v>
      </c>
      <c r="G19" s="17">
        <f t="shared" si="0"/>
        <v>0.95221915165710047</v>
      </c>
      <c r="H19" s="16">
        <f t="shared" si="2"/>
        <v>1363037.1700000018</v>
      </c>
      <c r="I19" s="17">
        <f t="shared" si="1"/>
        <v>4.7780848342899564E-2</v>
      </c>
    </row>
    <row r="20" spans="4:11" x14ac:dyDescent="0.3">
      <c r="D20" s="15" t="s">
        <v>17</v>
      </c>
      <c r="E20" s="16">
        <v>18252309.600000001</v>
      </c>
      <c r="F20" s="16">
        <v>21542684.379999999</v>
      </c>
      <c r="G20" s="17">
        <f t="shared" si="0"/>
        <v>1.1802716944928437</v>
      </c>
      <c r="H20" s="16">
        <f t="shared" si="2"/>
        <v>-3290374.7799999975</v>
      </c>
      <c r="I20" s="17">
        <f t="shared" si="1"/>
        <v>-0.18027169449284364</v>
      </c>
    </row>
    <row r="21" spans="4:11" ht="18.75" customHeight="1" x14ac:dyDescent="0.3">
      <c r="D21" s="15" t="s">
        <v>19</v>
      </c>
      <c r="E21" s="16">
        <v>24587511.600000001</v>
      </c>
      <c r="F21" s="16">
        <v>18419507.600000001</v>
      </c>
      <c r="G21" s="17">
        <f t="shared" ref="G21:G25" si="3">+F21/E21</f>
        <v>0.74914077925640921</v>
      </c>
      <c r="H21" s="16">
        <f t="shared" si="2"/>
        <v>6168004</v>
      </c>
      <c r="I21" s="17">
        <f t="shared" si="1"/>
        <v>0.25085922074359079</v>
      </c>
    </row>
    <row r="22" spans="4:11" ht="18.75" customHeight="1" x14ac:dyDescent="0.3">
      <c r="D22" s="15" t="s">
        <v>18</v>
      </c>
      <c r="E22" s="16">
        <v>18100826.600000001</v>
      </c>
      <c r="F22" s="16">
        <v>22356327.77</v>
      </c>
      <c r="G22" s="17">
        <f t="shared" si="3"/>
        <v>1.2350998252201366</v>
      </c>
      <c r="H22" s="16">
        <f t="shared" si="2"/>
        <v>-4255501.1699999981</v>
      </c>
      <c r="I22" s="17">
        <f t="shared" si="1"/>
        <v>-0.2350998252201365</v>
      </c>
    </row>
    <row r="23" spans="4:11" ht="19.5" customHeight="1" x14ac:dyDescent="0.3">
      <c r="D23" s="15" t="s">
        <v>20</v>
      </c>
      <c r="E23" s="16">
        <v>18289384.600000001</v>
      </c>
      <c r="F23" s="16">
        <v>22661322.48</v>
      </c>
      <c r="G23" s="17">
        <f t="shared" si="3"/>
        <v>1.2390423721528607</v>
      </c>
      <c r="H23" s="16">
        <f t="shared" si="2"/>
        <v>-4371937.879999999</v>
      </c>
      <c r="I23" s="17">
        <f t="shared" si="1"/>
        <v>-0.23904237215286067</v>
      </c>
    </row>
    <row r="24" spans="4:11" ht="18.75" customHeight="1" x14ac:dyDescent="0.3">
      <c r="D24" s="15" t="s">
        <v>21</v>
      </c>
      <c r="E24" s="16">
        <v>34211447.600000001</v>
      </c>
      <c r="F24" s="16">
        <v>31484243.839999996</v>
      </c>
      <c r="G24" s="17">
        <f t="shared" si="3"/>
        <v>0.92028388298892083</v>
      </c>
      <c r="H24" s="16">
        <f t="shared" si="2"/>
        <v>2727203.7600000054</v>
      </c>
      <c r="I24" s="17">
        <f t="shared" si="1"/>
        <v>7.971611701107921E-2</v>
      </c>
    </row>
    <row r="25" spans="4:11" ht="19.5" customHeight="1" x14ac:dyDescent="0.3">
      <c r="D25" s="15" t="s">
        <v>22</v>
      </c>
      <c r="E25" s="16">
        <v>30329554.602850001</v>
      </c>
      <c r="F25" s="16">
        <v>34704923.369999997</v>
      </c>
      <c r="G25" s="17">
        <f t="shared" si="3"/>
        <v>1.1442608974791491</v>
      </c>
      <c r="H25" s="16">
        <f t="shared" si="2"/>
        <v>-4375368.767149996</v>
      </c>
      <c r="I25" s="17">
        <f t="shared" si="1"/>
        <v>-0.144260897479149</v>
      </c>
    </row>
    <row r="26" spans="4:11" ht="18" customHeight="1" x14ac:dyDescent="0.3">
      <c r="D26" s="15" t="s">
        <v>23</v>
      </c>
      <c r="E26" s="16">
        <v>15236831.6</v>
      </c>
      <c r="F26" s="16">
        <v>33779140.75</v>
      </c>
      <c r="G26" s="5">
        <f>+F26/E26</f>
        <v>2.2169399542356301</v>
      </c>
      <c r="H26" s="4">
        <f t="shared" si="2"/>
        <v>-18542309.149999999</v>
      </c>
      <c r="I26" s="17">
        <f>+H26/E26</f>
        <v>-1.2169399542356298</v>
      </c>
    </row>
    <row r="27" spans="4:11" ht="18.75" customHeight="1" x14ac:dyDescent="0.3">
      <c r="D27" s="9" t="s">
        <v>14</v>
      </c>
      <c r="E27" s="10">
        <f>SUM(E15:E26)</f>
        <v>276225000.20284998</v>
      </c>
      <c r="F27" s="10">
        <f>SUM(F15:F26)</f>
        <v>283358555.91999996</v>
      </c>
      <c r="G27" s="11">
        <f>+F27/E27</f>
        <v>1.0258251632253104</v>
      </c>
      <c r="H27" s="10">
        <f>SUM(H15:H26)</f>
        <v>-7133555.7171499766</v>
      </c>
      <c r="I27" s="11">
        <f>+H27/E27</f>
        <v>-2.5825163225310317E-2</v>
      </c>
      <c r="K27" s="7"/>
    </row>
    <row r="28" spans="4:11" ht="34.5" customHeight="1" x14ac:dyDescent="0.3">
      <c r="D28" s="19" t="s">
        <v>27</v>
      </c>
      <c r="E28" s="19"/>
      <c r="F28" s="19"/>
      <c r="G28" s="19"/>
      <c r="H28" s="19"/>
      <c r="I28" s="19"/>
    </row>
    <row r="29" spans="4:11" ht="12.6" customHeight="1" x14ac:dyDescent="0.3">
      <c r="D29" s="19"/>
      <c r="E29" s="19"/>
      <c r="F29" s="19"/>
      <c r="G29" s="19"/>
      <c r="H29" s="19"/>
      <c r="I29" s="19"/>
    </row>
    <row r="30" spans="4:11" ht="16.5" customHeight="1" x14ac:dyDescent="0.3">
      <c r="D30" s="19"/>
      <c r="E30" s="19"/>
      <c r="F30" s="19"/>
      <c r="G30" s="19"/>
      <c r="H30" s="19"/>
      <c r="I30" s="19"/>
    </row>
    <row r="31" spans="4:11" ht="21" customHeight="1" x14ac:dyDescent="0.3"/>
    <row r="50" spans="4:12" ht="12.75" customHeight="1" x14ac:dyDescent="0.3">
      <c r="D50" s="18"/>
      <c r="E50" s="18"/>
      <c r="F50" s="18"/>
      <c r="G50" s="18"/>
      <c r="H50" s="18"/>
      <c r="I50" s="18"/>
      <c r="J50" s="6"/>
      <c r="K50" s="6"/>
      <c r="L50" s="6"/>
    </row>
  </sheetData>
  <mergeCells count="9">
    <mergeCell ref="D50:I50"/>
    <mergeCell ref="D28:I30"/>
    <mergeCell ref="D7:I7"/>
    <mergeCell ref="D8:I8"/>
    <mergeCell ref="D9:I9"/>
    <mergeCell ref="D10:I10"/>
    <mergeCell ref="D12:I12"/>
    <mergeCell ref="F13:G13"/>
    <mergeCell ref="H13:I13"/>
  </mergeCells>
  <dataValidations count="1">
    <dataValidation allowBlank="1" showInputMessage="1" showErrorMessage="1" prompt="De existir desvío, explicar razones." sqref="D50 J50:L50" xr:uid="{5F21A3C1-08C3-4473-B175-28DB660FD320}"/>
  </dataValidations>
  <printOptions horizontalCentered="1"/>
  <pageMargins left="0.70866141732283461" right="0.70866141732283461" top="0.52" bottom="0.48"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21C96-664E-4F51-9E79-1AE47E8EF090}">
  <dimension ref="B1:J50"/>
  <sheetViews>
    <sheetView showGridLines="0" topLeftCell="A4" workbookViewId="0">
      <selection activeCell="P32" sqref="P32"/>
    </sheetView>
  </sheetViews>
  <sheetFormatPr baseColWidth="10" defaultColWidth="11.5703125" defaultRowHeight="16.5" x14ac:dyDescent="0.3"/>
  <cols>
    <col min="1" max="1" width="4.5703125" style="2" customWidth="1"/>
    <col min="2" max="2" width="12.7109375" style="2" customWidth="1"/>
    <col min="3" max="3" width="12.140625" style="2" customWidth="1"/>
    <col min="4" max="8" width="11.5703125" style="2"/>
    <col min="9" max="9" width="5.140625" style="2" customWidth="1"/>
    <col min="10" max="10" width="8.28515625" style="2" customWidth="1"/>
    <col min="11" max="16384" width="11.5703125" style="2"/>
  </cols>
  <sheetData>
    <row r="1" spans="2:7" x14ac:dyDescent="0.3">
      <c r="B1" s="1"/>
      <c r="C1" s="1"/>
      <c r="D1" s="1"/>
    </row>
    <row r="2" spans="2:7" x14ac:dyDescent="0.3">
      <c r="B2" s="1"/>
      <c r="C2" s="1"/>
      <c r="D2" s="1"/>
    </row>
    <row r="3" spans="2:7" x14ac:dyDescent="0.3">
      <c r="B3" s="1"/>
      <c r="C3" s="1"/>
      <c r="D3" s="1"/>
    </row>
    <row r="4" spans="2:7" x14ac:dyDescent="0.3">
      <c r="B4" s="1"/>
      <c r="C4" s="1"/>
      <c r="D4" s="1"/>
    </row>
    <row r="5" spans="2:7" x14ac:dyDescent="0.3">
      <c r="B5" s="1"/>
      <c r="C5" s="1"/>
      <c r="D5" s="1"/>
    </row>
    <row r="6" spans="2:7" x14ac:dyDescent="0.3">
      <c r="B6" s="1"/>
      <c r="C6" s="1"/>
      <c r="D6" s="1"/>
    </row>
    <row r="7" spans="2:7" x14ac:dyDescent="0.3">
      <c r="B7" s="20" t="s">
        <v>0</v>
      </c>
      <c r="C7" s="20"/>
      <c r="D7" s="20"/>
      <c r="E7" s="20"/>
      <c r="F7" s="20"/>
      <c r="G7" s="20"/>
    </row>
    <row r="8" spans="2:7" x14ac:dyDescent="0.3">
      <c r="B8" s="20" t="s">
        <v>1</v>
      </c>
      <c r="C8" s="20"/>
      <c r="D8" s="20"/>
      <c r="E8" s="20"/>
      <c r="F8" s="20"/>
      <c r="G8" s="20"/>
    </row>
    <row r="9" spans="2:7" x14ac:dyDescent="0.3">
      <c r="B9" s="20" t="s">
        <v>24</v>
      </c>
      <c r="C9" s="20"/>
      <c r="D9" s="20"/>
      <c r="E9" s="20"/>
      <c r="F9" s="20"/>
      <c r="G9" s="20"/>
    </row>
    <row r="10" spans="2:7" x14ac:dyDescent="0.3">
      <c r="B10" s="21" t="s">
        <v>2</v>
      </c>
      <c r="C10" s="21"/>
      <c r="D10" s="21"/>
      <c r="E10" s="21"/>
      <c r="F10" s="21"/>
      <c r="G10" s="21"/>
    </row>
    <row r="11" spans="2:7" x14ac:dyDescent="0.3">
      <c r="B11" s="1"/>
    </row>
    <row r="12" spans="2:7" x14ac:dyDescent="0.3">
      <c r="B12" s="22" t="s">
        <v>3</v>
      </c>
      <c r="C12" s="22"/>
      <c r="D12" s="22"/>
      <c r="E12" s="22"/>
      <c r="F12" s="22"/>
      <c r="G12" s="22"/>
    </row>
    <row r="13" spans="2:7" s="3" customFormat="1" x14ac:dyDescent="0.25">
      <c r="B13" s="12"/>
      <c r="C13" s="13" t="s">
        <v>4</v>
      </c>
      <c r="D13" s="23" t="s">
        <v>5</v>
      </c>
      <c r="E13" s="23"/>
      <c r="F13" s="24" t="s">
        <v>6</v>
      </c>
      <c r="G13" s="24"/>
    </row>
    <row r="14" spans="2:7" s="3" customFormat="1" ht="25.5" customHeight="1" x14ac:dyDescent="0.25">
      <c r="B14" s="14" t="s">
        <v>7</v>
      </c>
      <c r="C14" s="13" t="s">
        <v>8</v>
      </c>
      <c r="D14" s="14" t="s">
        <v>9</v>
      </c>
      <c r="E14" s="14" t="s">
        <v>10</v>
      </c>
      <c r="F14" s="14" t="s">
        <v>9</v>
      </c>
      <c r="G14" s="14" t="s">
        <v>10</v>
      </c>
    </row>
    <row r="15" spans="2:7" ht="16.5" customHeight="1" x14ac:dyDescent="0.3">
      <c r="B15" s="2" t="s">
        <v>11</v>
      </c>
      <c r="C15" s="7">
        <v>22246644.93</v>
      </c>
      <c r="D15" s="7">
        <v>12923184.49</v>
      </c>
      <c r="E15" s="8">
        <f>+D15/'EstadísticaPres.-2025 actualiza'!E15</f>
        <v>0.77526617711993073</v>
      </c>
      <c r="F15" s="7">
        <f>+'EstadísticaPres.-2025 actualiza'!E15-D15</f>
        <v>3746167.1099999994</v>
      </c>
      <c r="G15" s="8">
        <f>+F15/'EstadísticaPres.-2025 actualiza'!E15</f>
        <v>0.22473382288006929</v>
      </c>
    </row>
    <row r="16" spans="2:7" ht="17.25" customHeight="1" x14ac:dyDescent="0.3">
      <c r="B16" s="2" t="s">
        <v>12</v>
      </c>
      <c r="C16" s="7">
        <v>21025014.93</v>
      </c>
      <c r="D16" s="7">
        <v>13152324.939999999</v>
      </c>
      <c r="E16" s="8">
        <f>+D16/'EstadísticaPres.-2025 actualiza'!E16</f>
        <v>0.46928579114730634</v>
      </c>
      <c r="F16" s="7">
        <f>+'EstadísticaPres.-2025 actualiza'!E16-D16</f>
        <v>14873933.660000002</v>
      </c>
      <c r="G16" s="8">
        <f>+F16/'EstadísticaPres.-2025 actualiza'!E16</f>
        <v>0.5307142088526936</v>
      </c>
    </row>
    <row r="17" spans="2:7" x14ac:dyDescent="0.3">
      <c r="B17" s="2" t="s">
        <v>13</v>
      </c>
      <c r="C17" s="7">
        <v>19013385.93</v>
      </c>
      <c r="D17" s="7">
        <v>17403220.690000001</v>
      </c>
      <c r="E17" s="8">
        <f t="shared" ref="E17:E27" si="0">+D17/C17</f>
        <v>0.91531412416872993</v>
      </c>
      <c r="F17" s="7">
        <f t="shared" ref="F17:F26" si="1">+C17-D17</f>
        <v>1610165.2399999984</v>
      </c>
      <c r="G17" s="8">
        <f t="shared" ref="G17:G27" si="2">+F17/C17</f>
        <v>8.4685875831270116E-2</v>
      </c>
    </row>
    <row r="18" spans="2:7" hidden="1" x14ac:dyDescent="0.3">
      <c r="B18" s="1" t="s">
        <v>15</v>
      </c>
      <c r="C18" s="4"/>
      <c r="D18" s="4"/>
      <c r="E18" s="5" t="e">
        <f t="shared" si="0"/>
        <v>#DIV/0!</v>
      </c>
      <c r="F18" s="4">
        <f t="shared" si="1"/>
        <v>0</v>
      </c>
      <c r="G18" s="5" t="e">
        <f t="shared" si="2"/>
        <v>#DIV/0!</v>
      </c>
    </row>
    <row r="19" spans="2:7" hidden="1" x14ac:dyDescent="0.3">
      <c r="B19" s="1" t="s">
        <v>16</v>
      </c>
      <c r="C19" s="4"/>
      <c r="D19" s="4"/>
      <c r="E19" s="5" t="e">
        <f t="shared" si="0"/>
        <v>#DIV/0!</v>
      </c>
      <c r="F19" s="4">
        <f t="shared" si="1"/>
        <v>0</v>
      </c>
      <c r="G19" s="5" t="e">
        <f t="shared" si="2"/>
        <v>#DIV/0!</v>
      </c>
    </row>
    <row r="20" spans="2:7" hidden="1" x14ac:dyDescent="0.3">
      <c r="B20" s="1" t="s">
        <v>17</v>
      </c>
      <c r="C20" s="4"/>
      <c r="D20" s="4"/>
      <c r="E20" s="5" t="e">
        <f t="shared" si="0"/>
        <v>#DIV/0!</v>
      </c>
      <c r="F20" s="4">
        <f t="shared" si="1"/>
        <v>0</v>
      </c>
      <c r="G20" s="5" t="e">
        <f t="shared" si="2"/>
        <v>#DIV/0!</v>
      </c>
    </row>
    <row r="21" spans="2:7" hidden="1" x14ac:dyDescent="0.3">
      <c r="B21" s="1" t="s">
        <v>19</v>
      </c>
      <c r="C21" s="4"/>
      <c r="D21" s="4"/>
      <c r="E21" s="5" t="e">
        <f t="shared" si="0"/>
        <v>#DIV/0!</v>
      </c>
      <c r="F21" s="4">
        <f t="shared" si="1"/>
        <v>0</v>
      </c>
      <c r="G21" s="5" t="e">
        <f t="shared" si="2"/>
        <v>#DIV/0!</v>
      </c>
    </row>
    <row r="22" spans="2:7" hidden="1" x14ac:dyDescent="0.3">
      <c r="B22" s="1" t="s">
        <v>18</v>
      </c>
      <c r="C22" s="4"/>
      <c r="D22" s="4"/>
      <c r="E22" s="5" t="e">
        <f t="shared" si="0"/>
        <v>#DIV/0!</v>
      </c>
      <c r="F22" s="4">
        <f t="shared" si="1"/>
        <v>0</v>
      </c>
      <c r="G22" s="5" t="e">
        <f t="shared" si="2"/>
        <v>#DIV/0!</v>
      </c>
    </row>
    <row r="23" spans="2:7" hidden="1" x14ac:dyDescent="0.3">
      <c r="B23" s="1" t="s">
        <v>20</v>
      </c>
      <c r="C23" s="4"/>
      <c r="D23" s="4"/>
      <c r="E23" s="5" t="e">
        <f t="shared" si="0"/>
        <v>#DIV/0!</v>
      </c>
      <c r="F23" s="4">
        <f t="shared" si="1"/>
        <v>0</v>
      </c>
      <c r="G23" s="5" t="e">
        <f t="shared" si="2"/>
        <v>#DIV/0!</v>
      </c>
    </row>
    <row r="24" spans="2:7" hidden="1" x14ac:dyDescent="0.3">
      <c r="B24" s="1" t="s">
        <v>21</v>
      </c>
      <c r="C24" s="4"/>
      <c r="D24" s="4"/>
      <c r="E24" s="5" t="e">
        <f t="shared" si="0"/>
        <v>#DIV/0!</v>
      </c>
      <c r="F24" s="4">
        <f t="shared" si="1"/>
        <v>0</v>
      </c>
      <c r="G24" s="5" t="e">
        <f t="shared" si="2"/>
        <v>#DIV/0!</v>
      </c>
    </row>
    <row r="25" spans="2:7" hidden="1" x14ac:dyDescent="0.3">
      <c r="B25" s="1" t="s">
        <v>22</v>
      </c>
      <c r="C25" s="4"/>
      <c r="D25" s="4"/>
      <c r="E25" s="5" t="e">
        <f t="shared" si="0"/>
        <v>#DIV/0!</v>
      </c>
      <c r="F25" s="4">
        <f t="shared" si="1"/>
        <v>0</v>
      </c>
      <c r="G25" s="5" t="e">
        <f t="shared" si="2"/>
        <v>#DIV/0!</v>
      </c>
    </row>
    <row r="26" spans="2:7" hidden="1" x14ac:dyDescent="0.3">
      <c r="B26" s="1" t="s">
        <v>23</v>
      </c>
      <c r="C26" s="4"/>
      <c r="D26" s="4"/>
      <c r="E26" s="5" t="e">
        <f t="shared" si="0"/>
        <v>#DIV/0!</v>
      </c>
      <c r="F26" s="4">
        <f t="shared" si="1"/>
        <v>0</v>
      </c>
      <c r="G26" s="5" t="e">
        <f t="shared" si="2"/>
        <v>#DIV/0!</v>
      </c>
    </row>
    <row r="27" spans="2:7" ht="18" customHeight="1" x14ac:dyDescent="0.3">
      <c r="B27" s="9" t="s">
        <v>14</v>
      </c>
      <c r="C27" s="10">
        <f>SUM(C15:C26)</f>
        <v>62285045.789999999</v>
      </c>
      <c r="D27" s="10">
        <f>SUM(D15:D26)</f>
        <v>43478730.120000005</v>
      </c>
      <c r="E27" s="11">
        <f t="shared" si="0"/>
        <v>0.69806049860816843</v>
      </c>
      <c r="F27" s="10">
        <f>SUM(F15:F26)</f>
        <v>20230266.010000002</v>
      </c>
      <c r="G27" s="11">
        <f t="shared" si="2"/>
        <v>0.32480133478922507</v>
      </c>
    </row>
    <row r="28" spans="2:7" ht="34.5" customHeight="1" x14ac:dyDescent="0.3">
      <c r="B28" s="19" t="s">
        <v>25</v>
      </c>
      <c r="C28" s="19"/>
      <c r="D28" s="19"/>
      <c r="E28" s="19"/>
      <c r="F28" s="19"/>
      <c r="G28" s="19"/>
    </row>
    <row r="29" spans="2:7" ht="34.5" customHeight="1" x14ac:dyDescent="0.3">
      <c r="B29" s="19"/>
      <c r="C29" s="19"/>
      <c r="D29" s="19"/>
      <c r="E29" s="19"/>
      <c r="F29" s="19"/>
      <c r="G29" s="19"/>
    </row>
    <row r="30" spans="2:7" ht="20.25" customHeight="1" x14ac:dyDescent="0.3">
      <c r="B30" s="19"/>
      <c r="C30" s="19"/>
      <c r="D30" s="19"/>
      <c r="E30" s="19"/>
      <c r="F30" s="19"/>
      <c r="G30" s="19"/>
    </row>
    <row r="31" spans="2:7" ht="21" customHeight="1" x14ac:dyDescent="0.3"/>
    <row r="50" spans="2:10" ht="12.75" customHeight="1" x14ac:dyDescent="0.3">
      <c r="B50" s="18"/>
      <c r="C50" s="18"/>
      <c r="D50" s="18"/>
      <c r="E50" s="18"/>
      <c r="F50" s="18"/>
      <c r="G50" s="18"/>
      <c r="H50" s="6"/>
      <c r="I50" s="6"/>
      <c r="J50" s="6"/>
    </row>
  </sheetData>
  <mergeCells count="9">
    <mergeCell ref="B28:G30"/>
    <mergeCell ref="B50:G50"/>
    <mergeCell ref="B7:G7"/>
    <mergeCell ref="B8:G8"/>
    <mergeCell ref="B9:G9"/>
    <mergeCell ref="B10:G10"/>
    <mergeCell ref="B12:G12"/>
    <mergeCell ref="D13:E13"/>
    <mergeCell ref="F13:G13"/>
  </mergeCells>
  <dataValidations count="1">
    <dataValidation allowBlank="1" showInputMessage="1" showErrorMessage="1" prompt="De existir desvío, explicar razones." sqref="B50 H50:J50" xr:uid="{4655DCEE-3ED7-40DD-A7D9-3BF3924BAEDE}"/>
  </dataValidations>
  <pageMargins left="0.7" right="0.7" top="0.75" bottom="0.75" header="0.3" footer="0.3"/>
  <pageSetup paperSize="9" scale="8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11012B80071CC4CAEA742138F948E69" ma:contentTypeVersion="10" ma:contentTypeDescription="Crear nuevo documento." ma:contentTypeScope="" ma:versionID="26be0a381ba8cc7508ab19f1c5562b9a">
  <xsd:schema xmlns:xsd="http://www.w3.org/2001/XMLSchema" xmlns:xs="http://www.w3.org/2001/XMLSchema" xmlns:p="http://schemas.microsoft.com/office/2006/metadata/properties" xmlns:ns3="23538d54-75ba-4205-92b4-4d91886f6cbc" xmlns:ns4="0c793e23-df10-4390-986f-47bd536e1b58" targetNamespace="http://schemas.microsoft.com/office/2006/metadata/properties" ma:root="true" ma:fieldsID="207e14bef08bfefc8e3615ab34921a2c" ns3:_="" ns4:_="">
    <xsd:import namespace="23538d54-75ba-4205-92b4-4d91886f6cbc"/>
    <xsd:import namespace="0c793e23-df10-4390-986f-47bd536e1b5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538d54-75ba-4205-92b4-4d91886f6c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793e23-df10-4390-986f-47bd536e1b58"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57EEE8-0E47-4F7A-8184-EDD34A94FDB3}">
  <ds:schemaRefs>
    <ds:schemaRef ds:uri="http://schemas.microsoft.com/sharepoint/v3/contenttype/forms"/>
  </ds:schemaRefs>
</ds:datastoreItem>
</file>

<file path=customXml/itemProps2.xml><?xml version="1.0" encoding="utf-8"?>
<ds:datastoreItem xmlns:ds="http://schemas.openxmlformats.org/officeDocument/2006/customXml" ds:itemID="{0AFFC3F6-4257-4111-A139-6E2928FB4B7A}">
  <ds:schemaRefs>
    <ds:schemaRef ds:uri="http://purl.org/dc/elements/1.1/"/>
    <ds:schemaRef ds:uri="http://schemas.openxmlformats.org/package/2006/metadata/core-properties"/>
    <ds:schemaRef ds:uri="http://schemas.microsoft.com/office/2006/metadata/properties"/>
    <ds:schemaRef ds:uri="0c793e23-df10-4390-986f-47bd536e1b58"/>
    <ds:schemaRef ds:uri="http://schemas.microsoft.com/office/2006/documentManagement/types"/>
    <ds:schemaRef ds:uri="http://purl.org/dc/dcmitype/"/>
    <ds:schemaRef ds:uri="http://schemas.microsoft.com/office/infopath/2007/PartnerControls"/>
    <ds:schemaRef ds:uri="23538d54-75ba-4205-92b4-4d91886f6cbc"/>
    <ds:schemaRef ds:uri="http://www.w3.org/XML/1998/namespace"/>
    <ds:schemaRef ds:uri="http://purl.org/dc/terms/"/>
  </ds:schemaRefs>
</ds:datastoreItem>
</file>

<file path=customXml/itemProps3.xml><?xml version="1.0" encoding="utf-8"?>
<ds:datastoreItem xmlns:ds="http://schemas.openxmlformats.org/officeDocument/2006/customXml" ds:itemID="{167338C1-CDEB-41AF-9554-B7EE5A117E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538d54-75ba-4205-92b4-4d91886f6cbc"/>
    <ds:schemaRef ds:uri="0c793e23-df10-4390-986f-47bd536e1b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EstadísticaPres.-2025 actualiza</vt:lpstr>
      <vt:lpstr>EstadísticaPres.-20241ra. versi</vt:lpstr>
      <vt:lpstr>'EstadísticaPres.-2025 actualiza'!Área_de_impresión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Eloida Nuñez</dc:creator>
  <cp:lastModifiedBy>Omaira Rodriguez</cp:lastModifiedBy>
  <cp:lastPrinted>2026-01-14T18:32:00Z</cp:lastPrinted>
  <dcterms:created xsi:type="dcterms:W3CDTF">2023-04-12T21:46:43Z</dcterms:created>
  <dcterms:modified xsi:type="dcterms:W3CDTF">2026-01-16T13:22:06Z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0x010100C11012B80071CC4CAEA742138F948E69</vt:lpwstr>
  </property>
</Properties>
</file>