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Contabilidad/Tomas Carrasco/Transparencia BN/"/>
    </mc:Choice>
  </mc:AlternateContent>
  <xr:revisionPtr revIDLastSave="0" documentId="8_{C202A46E-3A44-4591-8DA6-34FCD07B3A94}" xr6:coauthVersionLast="47" xr6:coauthVersionMax="47" xr10:uidLastSave="{00000000-0000-0000-0000-000000000000}"/>
  <bookViews>
    <workbookView xWindow="-120" yWindow="-120" windowWidth="20730" windowHeight="11160" xr2:uid="{DE3B4ECA-1E01-449C-88C9-1E655923BE48}"/>
  </bookViews>
  <sheets>
    <sheet name="Activo Fijos 30jun2023" sheetId="1" r:id="rId1"/>
  </sheets>
  <definedNames>
    <definedName name="_xlnm.Print_Area" localSheetId="0">'Activo Fijos 30jun2023'!$A$1:$R$1031</definedName>
    <definedName name="_xlnm.Print_Titles" localSheetId="0">'Activo Fijos 30jun2023'!$9:$10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22" i="1" l="1"/>
  <c r="N1022" i="1" s="1"/>
  <c r="O1021" i="1"/>
  <c r="N1021" i="1" s="1"/>
  <c r="O1020" i="1"/>
  <c r="N1020" i="1" s="1"/>
  <c r="O1019" i="1"/>
  <c r="N1019" i="1" s="1"/>
  <c r="O1018" i="1"/>
  <c r="N1018" i="1" s="1"/>
  <c r="O1017" i="1"/>
  <c r="N1017" i="1"/>
  <c r="O1016" i="1"/>
  <c r="N1016" i="1" s="1"/>
  <c r="N1015" i="1"/>
  <c r="O1014" i="1"/>
  <c r="N1014" i="1" s="1"/>
  <c r="O1013" i="1"/>
  <c r="N1013" i="1" s="1"/>
  <c r="O1012" i="1"/>
  <c r="N1012" i="1" s="1"/>
  <c r="O1011" i="1"/>
  <c r="N1011" i="1" s="1"/>
  <c r="O1010" i="1"/>
  <c r="N1010" i="1" s="1"/>
  <c r="O1009" i="1"/>
  <c r="N1009" i="1" s="1"/>
  <c r="O1008" i="1"/>
  <c r="N1008" i="1"/>
  <c r="O1007" i="1"/>
  <c r="N1007" i="1" s="1"/>
  <c r="O1006" i="1"/>
  <c r="N1006" i="1"/>
  <c r="O1005" i="1"/>
  <c r="N1005" i="1" s="1"/>
  <c r="O1004" i="1"/>
  <c r="N1004" i="1" s="1"/>
  <c r="O1003" i="1"/>
  <c r="N1003" i="1" s="1"/>
  <c r="O1002" i="1"/>
  <c r="N1002" i="1" s="1"/>
  <c r="O1001" i="1"/>
  <c r="N1001" i="1" s="1"/>
  <c r="O1000" i="1"/>
  <c r="N1000" i="1"/>
  <c r="O999" i="1"/>
  <c r="N999" i="1" s="1"/>
  <c r="O998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O953" i="1"/>
  <c r="N952" i="1"/>
  <c r="O951" i="1"/>
  <c r="N951" i="1"/>
  <c r="N950" i="1"/>
  <c r="N949" i="1"/>
  <c r="N948" i="1"/>
  <c r="N947" i="1"/>
  <c r="N946" i="1"/>
  <c r="O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2" i="1" s="1"/>
  <c r="O586" i="1"/>
  <c r="R582" i="1"/>
  <c r="Q582" i="1"/>
  <c r="P582" i="1"/>
  <c r="M582" i="1"/>
  <c r="L10" i="1" s="1"/>
  <c r="O580" i="1"/>
  <c r="N580" i="1"/>
  <c r="L580" i="1"/>
  <c r="N577" i="1"/>
  <c r="N576" i="1"/>
  <c r="N575" i="1" s="1"/>
  <c r="O575" i="1"/>
  <c r="L575" i="1"/>
  <c r="O10" i="1" l="1"/>
  <c r="N582" i="1"/>
  <c r="N10" i="1" s="1"/>
</calcChain>
</file>

<file path=xl/sharedStrings.xml><?xml version="1.0" encoding="utf-8"?>
<sst xmlns="http://schemas.openxmlformats.org/spreadsheetml/2006/main" count="2673" uniqueCount="1007">
  <si>
    <t xml:space="preserve">INVENTARIO DE ACTIVOS FIJOS </t>
  </si>
  <si>
    <t>AL 30 DE JUNIO DE 2023</t>
  </si>
  <si>
    <t>Código institución</t>
  </si>
  <si>
    <t>Código BN</t>
  </si>
  <si>
    <t>Descripción</t>
  </si>
  <si>
    <t>Fecha Registro</t>
  </si>
  <si>
    <t>Fecha Adquisición</t>
  </si>
  <si>
    <t>Objeto</t>
  </si>
  <si>
    <t>Valor Adquisición</t>
  </si>
  <si>
    <t>Valor Libro</t>
  </si>
  <si>
    <t>Depreciación Acumulada</t>
  </si>
  <si>
    <t/>
  </si>
  <si>
    <t>2611 Muebles de oficina y estantería</t>
  </si>
  <si>
    <t>0598</t>
  </si>
  <si>
    <t>ESCRITORIO 40" CON TOPE</t>
  </si>
  <si>
    <t>2611</t>
  </si>
  <si>
    <t>0594</t>
  </si>
  <si>
    <t>ESTACION EN LAMINADO PLASTICO DE 1.20X.80 EN FORMA  CON GABINETE</t>
  </si>
  <si>
    <t>0595</t>
  </si>
  <si>
    <t>0596</t>
  </si>
  <si>
    <t>ESTACIÓN EN LAMINADO PLÁSTICO DE 1.20X.80 EN FORMA  CON GABINETE</t>
  </si>
  <si>
    <t>0597</t>
  </si>
  <si>
    <t>0593</t>
  </si>
  <si>
    <t>ESTACIÓN EN LAMINADO PLÁSTICO DE 1.20X1.20 EN FORMA L CON GABINETE</t>
  </si>
  <si>
    <t>0029</t>
  </si>
  <si>
    <t>SILLA SECRETARIAL CON BRAZO</t>
  </si>
  <si>
    <t>0035</t>
  </si>
  <si>
    <t>0092</t>
  </si>
  <si>
    <t>0093</t>
  </si>
  <si>
    <t>0094</t>
  </si>
  <si>
    <t>0045</t>
  </si>
  <si>
    <t>GABINETE U ORGANIZADOR</t>
  </si>
  <si>
    <t>0077</t>
  </si>
  <si>
    <t>SILLA EJECUTIVA</t>
  </si>
  <si>
    <t>0042</t>
  </si>
  <si>
    <t>ARCHIVO DE METAL DE 5 GAVETAS</t>
  </si>
  <si>
    <t>0095</t>
  </si>
  <si>
    <t>0063</t>
  </si>
  <si>
    <t>0096</t>
  </si>
  <si>
    <t>CREDENZA CON LLAVE</t>
  </si>
  <si>
    <t>0083</t>
  </si>
  <si>
    <t>0084</t>
  </si>
  <si>
    <t>0087</t>
  </si>
  <si>
    <t>ESCRITORIO 28*48</t>
  </si>
  <si>
    <t>0088</t>
  </si>
  <si>
    <t>0089</t>
  </si>
  <si>
    <t>0085</t>
  </si>
  <si>
    <t>0081</t>
  </si>
  <si>
    <t>0061</t>
  </si>
  <si>
    <t>0058</t>
  </si>
  <si>
    <t>0057</t>
  </si>
  <si>
    <t>0055</t>
  </si>
  <si>
    <t>0041</t>
  </si>
  <si>
    <t>0027</t>
  </si>
  <si>
    <t>SILLA DE VISITA</t>
  </si>
  <si>
    <t>0032</t>
  </si>
  <si>
    <t>0064</t>
  </si>
  <si>
    <t>0065</t>
  </si>
  <si>
    <t>0036</t>
  </si>
  <si>
    <t>0037</t>
  </si>
  <si>
    <t>0102</t>
  </si>
  <si>
    <t>0025</t>
  </si>
  <si>
    <t>0026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</si>
  <si>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</si>
  <si>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</si>
  <si>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</si>
  <si>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</si>
  <si>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</si>
  <si>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</si>
  <si>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</si>
  <si>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</si>
  <si>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</si>
  <si>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</si>
  <si>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0142</t>
  </si>
  <si>
    <t>ESTANTE O ANAQUEL</t>
  </si>
  <si>
    <t>0143</t>
  </si>
  <si>
    <t>0144</t>
  </si>
  <si>
    <t>0145</t>
  </si>
  <si>
    <t>0146</t>
  </si>
  <si>
    <t>0147</t>
  </si>
  <si>
    <t>ARMARIO U ORGANIZADOR CON LLAVE 2 PUERTAS</t>
  </si>
  <si>
    <t>0148</t>
  </si>
  <si>
    <t>ARCHIVO DE METAL DE 3 GAVETAS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</si>
  <si>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</si>
  <si>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</si>
  <si>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</si>
  <si>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</si>
  <si>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</si>
  <si>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</si>
  <si>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</si>
  <si>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</si>
  <si>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</si>
  <si>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</si>
  <si>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ARCHIVO DE METAL DE 4 GAVETAS</t>
  </si>
  <si>
    <t>0159</t>
  </si>
  <si>
    <t>0160</t>
  </si>
  <si>
    <t>0161</t>
  </si>
  <si>
    <t>0162</t>
  </si>
  <si>
    <t>0163</t>
  </si>
  <si>
    <t>0164</t>
  </si>
  <si>
    <t>0165</t>
  </si>
  <si>
    <t>0180</t>
  </si>
  <si>
    <t>SILLA PLÁSTICA SIN BRAZO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</si>
  <si>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</si>
  <si>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</si>
  <si>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</si>
  <si>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</si>
  <si>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</si>
  <si>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</si>
  <si>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</si>
  <si>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</si>
  <si>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</si>
  <si>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</si>
  <si>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</si>
  <si>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</si>
  <si>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</si>
  <si>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</si>
  <si>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</si>
  <si>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</si>
  <si>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</si>
  <si>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</si>
  <si>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</si>
  <si>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</si>
  <si>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</si>
  <si>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</si>
  <si>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</si>
  <si>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</si>
  <si>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</si>
  <si>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</si>
  <si>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</si>
  <si>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</si>
  <si>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</si>
  <si>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</si>
  <si>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MESA PLEGABLE PARA 6 PERSONAS</t>
  </si>
  <si>
    <t>0211</t>
  </si>
  <si>
    <t>0212</t>
  </si>
  <si>
    <t>0213</t>
  </si>
  <si>
    <t>0214</t>
  </si>
  <si>
    <t>0215</t>
  </si>
  <si>
    <t>0216</t>
  </si>
  <si>
    <t>0217</t>
  </si>
  <si>
    <t xml:space="preserve">ESCRITORIO </t>
  </si>
  <si>
    <t>0218</t>
  </si>
  <si>
    <t>0219</t>
  </si>
  <si>
    <t>0006</t>
  </si>
  <si>
    <t>SILLA PLEGABLE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</si>
  <si>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</si>
  <si>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</si>
  <si>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</si>
  <si>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</si>
  <si>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</si>
  <si>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</si>
  <si>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</si>
  <si>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</si>
  <si>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</si>
  <si>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</si>
  <si>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</si>
  <si>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</si>
  <si>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</si>
  <si>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 xml:space="preserve">MESA PLEGABLE </t>
  </si>
  <si>
    <t>0020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</si>
  <si>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</si>
  <si>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</si>
  <si>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</si>
  <si>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</si>
  <si>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</si>
  <si>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</si>
  <si>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</si>
  <si>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</si>
  <si>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</si>
  <si>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</si>
  <si>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</si>
  <si>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SILLA SEMI EJECUTIVA</t>
  </si>
  <si>
    <t>0283</t>
  </si>
  <si>
    <t>MODULO PARA ESTACIONES</t>
  </si>
  <si>
    <t>0280</t>
  </si>
  <si>
    <t>0281</t>
  </si>
  <si>
    <t>0282</t>
  </si>
  <si>
    <t>0259</t>
  </si>
  <si>
    <t>SILLA PARA GRUPO DE TRABAJO SIN BRAZO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</si>
  <si>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</si>
  <si>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</si>
  <si>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</si>
  <si>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</si>
  <si>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</si>
  <si>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</si>
  <si>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</si>
  <si>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</si>
  <si>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</si>
  <si>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</si>
  <si>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</si>
  <si>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</si>
  <si>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</si>
  <si>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</si>
  <si>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</si>
  <si>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</si>
  <si>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</si>
  <si>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</si>
  <si>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</si>
  <si>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</si>
  <si>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</si>
  <si>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</si>
  <si>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</si>
  <si>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</si>
  <si>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</si>
  <si>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</si>
  <si>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</si>
  <si>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</si>
  <si>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</si>
  <si>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</si>
  <si>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</si>
  <si>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</si>
  <si>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</si>
  <si>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</si>
  <si>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</si>
  <si>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</si>
  <si>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0005</t>
  </si>
  <si>
    <t>0004</t>
  </si>
  <si>
    <t>0141</t>
  </si>
  <si>
    <t>0327</t>
  </si>
  <si>
    <t>0328</t>
  </si>
  <si>
    <t>0329</t>
  </si>
  <si>
    <t>0363</t>
  </si>
  <si>
    <t>ESCRITORIO SECRETARIAL BASE EN METAL Y TOPE HAYA</t>
  </si>
  <si>
    <t>0364</t>
  </si>
  <si>
    <t>0365</t>
  </si>
  <si>
    <t>0366</t>
  </si>
  <si>
    <t>0367</t>
  </si>
  <si>
    <t>0368</t>
  </si>
  <si>
    <t>SILLA SECRETARIAL ERGONÓMICA</t>
  </si>
  <si>
    <t>0369</t>
  </si>
  <si>
    <t>0370</t>
  </si>
  <si>
    <t>0371</t>
  </si>
  <si>
    <t>0372</t>
  </si>
  <si>
    <t>0373</t>
  </si>
  <si>
    <t>0374</t>
  </si>
  <si>
    <t>0376</t>
  </si>
  <si>
    <t>0377</t>
  </si>
  <si>
    <t>0378</t>
  </si>
  <si>
    <t>0379</t>
  </si>
  <si>
    <t>SILLA EJECUTIVA ERGONÓMICA</t>
  </si>
  <si>
    <t>0380</t>
  </si>
  <si>
    <t>0381</t>
  </si>
  <si>
    <t>0382</t>
  </si>
  <si>
    <t>0383</t>
  </si>
  <si>
    <t>0384</t>
  </si>
  <si>
    <t>ANAQUEL DE METAL</t>
  </si>
  <si>
    <t>0385</t>
  </si>
  <si>
    <t>ARCHIVO DE 3 GAVETAS DE METAL</t>
  </si>
  <si>
    <t>0386</t>
  </si>
  <si>
    <t>0387</t>
  </si>
  <si>
    <t>0388</t>
  </si>
  <si>
    <t>0389</t>
  </si>
  <si>
    <t>0390</t>
  </si>
  <si>
    <t>0391</t>
  </si>
  <si>
    <t>ARCHIVO DE 4 GAVETAS DE METAL</t>
  </si>
  <si>
    <t>0392</t>
  </si>
  <si>
    <t>0393</t>
  </si>
  <si>
    <t>0394</t>
  </si>
  <si>
    <t xml:space="preserve">ARCHIVO AERO 32X 1200X35CM 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</si>
  <si>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</si>
  <si>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</si>
  <si>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</si>
  <si>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</si>
  <si>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</si>
  <si>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</si>
  <si>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</si>
  <si>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</si>
  <si>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</si>
  <si>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</si>
  <si>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</si>
  <si>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</si>
  <si>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</si>
  <si>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</si>
  <si>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</si>
  <si>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</si>
  <si>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</si>
  <si>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</si>
  <si>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</si>
  <si>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MODULO DE OFICINA MTX0.70X105AL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</si>
  <si>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</si>
  <si>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</si>
  <si>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</si>
  <si>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</si>
  <si>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</si>
  <si>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</si>
  <si>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</si>
  <si>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</si>
  <si>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</si>
  <si>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</si>
  <si>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</si>
  <si>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</si>
  <si>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0468</t>
  </si>
  <si>
    <t>GABINETE DE PARED</t>
  </si>
  <si>
    <t>0469</t>
  </si>
  <si>
    <t>2613 Equipos de cómputo</t>
  </si>
  <si>
    <t>242151</t>
  </si>
  <si>
    <t>CPU</t>
  </si>
  <si>
    <t>2613</t>
  </si>
  <si>
    <t>0024</t>
  </si>
  <si>
    <t>SCANNER</t>
  </si>
  <si>
    <t>0115</t>
  </si>
  <si>
    <t>IMPRESORA DE ETIQUETAS</t>
  </si>
  <si>
    <t>0117</t>
  </si>
  <si>
    <t>COMPUTADORA DE ESCRITORIO</t>
  </si>
  <si>
    <t>0105</t>
  </si>
  <si>
    <t>0101</t>
  </si>
  <si>
    <t>0107</t>
  </si>
  <si>
    <t>0118</t>
  </si>
  <si>
    <t>0119</t>
  </si>
  <si>
    <t>0120</t>
  </si>
  <si>
    <t>0121</t>
  </si>
  <si>
    <t>0122</t>
  </si>
  <si>
    <t>0123</t>
  </si>
  <si>
    <t>0124</t>
  </si>
  <si>
    <t>0111</t>
  </si>
  <si>
    <t>0125</t>
  </si>
  <si>
    <t>0126</t>
  </si>
  <si>
    <t>0127</t>
  </si>
  <si>
    <t>0128</t>
  </si>
  <si>
    <t>0220</t>
  </si>
  <si>
    <t>0221</t>
  </si>
  <si>
    <t>0222</t>
  </si>
  <si>
    <t>0223</t>
  </si>
  <si>
    <t>0224</t>
  </si>
  <si>
    <t>0001</t>
  </si>
  <si>
    <t xml:space="preserve">LAPTOP </t>
  </si>
  <si>
    <t>0002</t>
  </si>
  <si>
    <t>0033</t>
  </si>
  <si>
    <t>0039</t>
  </si>
  <si>
    <t>0022</t>
  </si>
  <si>
    <t>0023</t>
  </si>
  <si>
    <t>0028</t>
  </si>
  <si>
    <t>0043</t>
  </si>
  <si>
    <t>0059</t>
  </si>
  <si>
    <t>0241</t>
  </si>
  <si>
    <t>LAPTOP LATITUDE</t>
  </si>
  <si>
    <t>0242</t>
  </si>
  <si>
    <t>0243</t>
  </si>
  <si>
    <t>0244</t>
  </si>
  <si>
    <t>0245</t>
  </si>
  <si>
    <t>0246</t>
  </si>
  <si>
    <t>0247</t>
  </si>
  <si>
    <t>0295</t>
  </si>
  <si>
    <t>0296</t>
  </si>
  <si>
    <t>IMPRESORA MULTIFUNCIONAL</t>
  </si>
  <si>
    <t>0297</t>
  </si>
  <si>
    <t>0298</t>
  </si>
  <si>
    <t>0301</t>
  </si>
  <si>
    <t>PROYECTOR MULTIMEDIA</t>
  </si>
  <si>
    <t>0302</t>
  </si>
  <si>
    <t>0305</t>
  </si>
  <si>
    <t xml:space="preserve">TABLET </t>
  </si>
  <si>
    <t>0306</t>
  </si>
  <si>
    <t>0307</t>
  </si>
  <si>
    <t>0308</t>
  </si>
  <si>
    <t>0330</t>
  </si>
  <si>
    <t xml:space="preserve">Computadora de Escritorio </t>
  </si>
  <si>
    <t>0331</t>
  </si>
  <si>
    <t>0333</t>
  </si>
  <si>
    <t>0334</t>
  </si>
  <si>
    <t>0332</t>
  </si>
  <si>
    <t>0335</t>
  </si>
  <si>
    <t>0337</t>
  </si>
  <si>
    <t>Laptop</t>
  </si>
  <si>
    <t>0336</t>
  </si>
  <si>
    <t>0338</t>
  </si>
  <si>
    <t>0339</t>
  </si>
  <si>
    <t>0340</t>
  </si>
  <si>
    <t>0342</t>
  </si>
  <si>
    <t>0341</t>
  </si>
  <si>
    <t>0362</t>
  </si>
  <si>
    <t xml:space="preserve">ROUTER PUNTO DE ACCESO </t>
  </si>
  <si>
    <t>0442</t>
  </si>
  <si>
    <t>SERVIDOR</t>
  </si>
  <si>
    <t>0443</t>
  </si>
  <si>
    <t>LAPTOP</t>
  </si>
  <si>
    <t>0444</t>
  </si>
  <si>
    <t>0445</t>
  </si>
  <si>
    <t>0446</t>
  </si>
  <si>
    <t>0447</t>
  </si>
  <si>
    <t>0448</t>
  </si>
  <si>
    <t>0449</t>
  </si>
  <si>
    <t>0450</t>
  </si>
  <si>
    <t>0451</t>
  </si>
  <si>
    <t>MIKROTIK</t>
  </si>
  <si>
    <t>0452</t>
  </si>
  <si>
    <t>0453</t>
  </si>
  <si>
    <t>0454</t>
  </si>
  <si>
    <t>0455</t>
  </si>
  <si>
    <t>TABLET</t>
  </si>
  <si>
    <t>0456</t>
  </si>
  <si>
    <t>TP-LINK</t>
  </si>
  <si>
    <t>0457</t>
  </si>
  <si>
    <t>0458</t>
  </si>
  <si>
    <t>0464</t>
  </si>
  <si>
    <t xml:space="preserve">ROUTER </t>
  </si>
  <si>
    <t>0465</t>
  </si>
  <si>
    <t>0466</t>
  </si>
  <si>
    <t>0467</t>
  </si>
  <si>
    <t>2614 Electrodomésticos</t>
  </si>
  <si>
    <t>0166</t>
  </si>
  <si>
    <t>AIRE INVERTER</t>
  </si>
  <si>
    <t>2614</t>
  </si>
  <si>
    <t>0167</t>
  </si>
  <si>
    <t>0168</t>
  </si>
  <si>
    <t>0170</t>
  </si>
  <si>
    <t xml:space="preserve">MICROONDA </t>
  </si>
  <si>
    <t>0171</t>
  </si>
  <si>
    <t>CAFETERA ELECTRICA 12 TAZAS</t>
  </si>
  <si>
    <t>0173</t>
  </si>
  <si>
    <t>ABANICO DE PARED</t>
  </si>
  <si>
    <t>0174</t>
  </si>
  <si>
    <t>0175</t>
  </si>
  <si>
    <t>0176</t>
  </si>
  <si>
    <t>0177</t>
  </si>
  <si>
    <t>0178</t>
  </si>
  <si>
    <t>0179</t>
  </si>
  <si>
    <t>0228</t>
  </si>
  <si>
    <t>FREEZER DE 7 PIES</t>
  </si>
  <si>
    <t>0229</t>
  </si>
  <si>
    <t>0232</t>
  </si>
  <si>
    <t xml:space="preserve">AIRE INVERTR </t>
  </si>
  <si>
    <t>0233</t>
  </si>
  <si>
    <t>0021</t>
  </si>
  <si>
    <t>NEVERA DE 10 PIES</t>
  </si>
  <si>
    <t>0347</t>
  </si>
  <si>
    <t>AIRE 24,000BTU</t>
  </si>
  <si>
    <t>0348</t>
  </si>
  <si>
    <t>0349</t>
  </si>
  <si>
    <t>AIRE 12,000BTU</t>
  </si>
  <si>
    <t>0350</t>
  </si>
  <si>
    <t>0351</t>
  </si>
  <si>
    <t>0352</t>
  </si>
  <si>
    <t>0426</t>
  </si>
  <si>
    <t>CAFETERA ELECTRICA 30 TAZAS</t>
  </si>
  <si>
    <t>0427</t>
  </si>
  <si>
    <t>0428</t>
  </si>
  <si>
    <t>0429</t>
  </si>
  <si>
    <t>0430</t>
  </si>
  <si>
    <t>CAFETERA ELECTRICA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</si>
  <si>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</si>
  <si>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</si>
  <si>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</si>
  <si>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</si>
  <si>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</si>
  <si>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</si>
  <si>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</si>
  <si>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</si>
  <si>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</si>
  <si>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</si>
  <si>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MAQUINA DE CAFE EXPRESO</t>
  </si>
  <si>
    <t>0504</t>
  </si>
  <si>
    <t>0562</t>
  </si>
  <si>
    <t>ABANICO DE PEDESTAL KDK B41UK BASE TRIPOIDE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</si>
  <si>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</si>
  <si>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</si>
  <si>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</si>
  <si>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</si>
  <si>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</si>
  <si>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</si>
  <si>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</si>
  <si>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</si>
  <si>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</si>
  <si>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</si>
  <si>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0576</t>
  </si>
  <si>
    <t>AIRE  ACONDICIONADO INVERTER</t>
  </si>
  <si>
    <t>0577</t>
  </si>
  <si>
    <t>0578</t>
  </si>
  <si>
    <t>0579</t>
  </si>
  <si>
    <t>MICROONDA</t>
  </si>
  <si>
    <t>0580</t>
  </si>
  <si>
    <t>0581</t>
  </si>
  <si>
    <t>0582</t>
  </si>
  <si>
    <t>0583</t>
  </si>
  <si>
    <t>0584</t>
  </si>
  <si>
    <t>0585</t>
  </si>
  <si>
    <t>0586</t>
  </si>
  <si>
    <t>0587</t>
  </si>
  <si>
    <t>NEVERA EJECUTIVA 3.3</t>
  </si>
  <si>
    <t>0588</t>
  </si>
  <si>
    <t>0589</t>
  </si>
  <si>
    <t>0590</t>
  </si>
  <si>
    <t>0591</t>
  </si>
  <si>
    <t>0592</t>
  </si>
  <si>
    <t>NEVERA DE 14</t>
  </si>
  <si>
    <t>2619 Otros mobiliarios y equipos no identificados precedentemente</t>
  </si>
  <si>
    <t>0078</t>
  </si>
  <si>
    <t>CAJA FURTE</t>
  </si>
  <si>
    <t>2619</t>
  </si>
  <si>
    <t>0169</t>
  </si>
  <si>
    <t xml:space="preserve">BEBEDERO </t>
  </si>
  <si>
    <t>0172</t>
  </si>
  <si>
    <t>0049</t>
  </si>
  <si>
    <t>PANTALLA 65 PULGADAS</t>
  </si>
  <si>
    <t>0050</t>
  </si>
  <si>
    <t>BASE DE PANTALLA</t>
  </si>
  <si>
    <t>0345</t>
  </si>
  <si>
    <t>0346</t>
  </si>
  <si>
    <t>0523</t>
  </si>
  <si>
    <t>SUMADORA ELECTRONICA</t>
  </si>
  <si>
    <t>0524</t>
  </si>
  <si>
    <t>0525</t>
  </si>
  <si>
    <t>0553</t>
  </si>
  <si>
    <t xml:space="preserve">TRITURADORA EX12-5 P/CD </t>
  </si>
  <si>
    <t>0573</t>
  </si>
  <si>
    <t>BEBEDERO LM12 BOTELLON OCULTO</t>
  </si>
  <si>
    <t>0574</t>
  </si>
  <si>
    <t>0575</t>
  </si>
  <si>
    <t>2621 Equipos y aparatos audiovisuales</t>
  </si>
  <si>
    <t>0129</t>
  </si>
  <si>
    <t>Microfono Maxell CA-MIC DESKTOP COMP.</t>
  </si>
  <si>
    <t>2621</t>
  </si>
  <si>
    <t>0130</t>
  </si>
  <si>
    <t>0299</t>
  </si>
  <si>
    <t>MICROFONOS</t>
  </si>
  <si>
    <t>0300</t>
  </si>
  <si>
    <t>0359</t>
  </si>
  <si>
    <t>MICROFONO</t>
  </si>
  <si>
    <t>2623 Cámaras fotográficas y de video</t>
  </si>
  <si>
    <t>0560</t>
  </si>
  <si>
    <t>CRHOMA KEY &amp; KIT DE CAMARA</t>
  </si>
  <si>
    <t>2623</t>
  </si>
  <si>
    <t>0559</t>
  </si>
  <si>
    <t>CAMARA MEGAPIXELES</t>
  </si>
  <si>
    <t>0558</t>
  </si>
  <si>
    <t>CAMARA SUBACUATICA</t>
  </si>
  <si>
    <t>0557</t>
  </si>
  <si>
    <t>CAMARA de ACCION APRUEBA DE AGUA</t>
  </si>
  <si>
    <t>0356</t>
  </si>
  <si>
    <t>CAMARA SONY</t>
  </si>
  <si>
    <t>0357</t>
  </si>
  <si>
    <t>LENTE SONY</t>
  </si>
  <si>
    <t>0358</t>
  </si>
  <si>
    <t>DRONE</t>
  </si>
  <si>
    <t>2624 Equipos  recreativos</t>
  </si>
  <si>
    <t>0360</t>
  </si>
  <si>
    <t>TRIPOIDE</t>
  </si>
  <si>
    <t>2624</t>
  </si>
  <si>
    <t>0361</t>
  </si>
  <si>
    <t>TRIPOIDE PARA CELULAR</t>
  </si>
  <si>
    <t>2631 Equipo médico y de laboratorio</t>
  </si>
  <si>
    <t>0505</t>
  </si>
  <si>
    <t>BALANZA CAMRY DE 66 LIBRAS ELECTRONICA DIGITAL</t>
  </si>
  <si>
    <t>2631</t>
  </si>
  <si>
    <t>0506</t>
  </si>
  <si>
    <t>0507</t>
  </si>
  <si>
    <t>0508</t>
  </si>
  <si>
    <t>0509</t>
  </si>
  <si>
    <t>BALANZA  DE 300KG  ELECTRONICA DIGITAL DE PLATAFORMA</t>
  </si>
  <si>
    <t>0510</t>
  </si>
  <si>
    <t>0545</t>
  </si>
  <si>
    <t>BALANZAS DIGITAL 40LIB</t>
  </si>
  <si>
    <t>0546</t>
  </si>
  <si>
    <t>0547</t>
  </si>
  <si>
    <t>0548</t>
  </si>
  <si>
    <t>0549</t>
  </si>
  <si>
    <t>BALANZA DIGITAL 300k</t>
  </si>
  <si>
    <t>0550</t>
  </si>
  <si>
    <t>0551</t>
  </si>
  <si>
    <t>0552</t>
  </si>
  <si>
    <t>2641 Automóviles y camiones</t>
  </si>
  <si>
    <t>0353</t>
  </si>
  <si>
    <t>CAMIONETA ISUZU</t>
  </si>
  <si>
    <t>2641</t>
  </si>
  <si>
    <t>0354</t>
  </si>
  <si>
    <t>0355</t>
  </si>
  <si>
    <t>0514</t>
  </si>
  <si>
    <t>CAMINION HYUNDAI</t>
  </si>
  <si>
    <t>0543</t>
  </si>
  <si>
    <t>CAMIONETA MITSUBISHI EL07383</t>
  </si>
  <si>
    <t>0544</t>
  </si>
  <si>
    <t>CAMIONETA MITSUBISHI EL07384</t>
  </si>
  <si>
    <t>2642 Carrocerías y remolques</t>
  </si>
  <si>
    <t>0511</t>
  </si>
  <si>
    <t>REMOLQUE / ENGANCHE</t>
  </si>
  <si>
    <t>2642</t>
  </si>
  <si>
    <t>0512</t>
  </si>
  <si>
    <t>0513</t>
  </si>
  <si>
    <t>2648 Otros equipos de transporte</t>
  </si>
  <si>
    <t>0515</t>
  </si>
  <si>
    <t>MOTOCICLETA</t>
  </si>
  <si>
    <t>2648</t>
  </si>
  <si>
    <t>0516</t>
  </si>
  <si>
    <t>0517</t>
  </si>
  <si>
    <t>0518</t>
  </si>
  <si>
    <t>0519</t>
  </si>
  <si>
    <t>0520</t>
  </si>
  <si>
    <t>0521</t>
  </si>
  <si>
    <t>0522</t>
  </si>
  <si>
    <t>2652 Maquinaria y equipo industrial</t>
  </si>
  <si>
    <t>0225</t>
  </si>
  <si>
    <t>MAQUINA DE EMPAQUE AL VACIO</t>
  </si>
  <si>
    <t>2652</t>
  </si>
  <si>
    <t>0226</t>
  </si>
  <si>
    <t>0227</t>
  </si>
  <si>
    <t>0554</t>
  </si>
  <si>
    <t>HIDRO LAVADORA</t>
  </si>
  <si>
    <t>2655 Equipo de comunicación, telecomunicaciones y señalamiento</t>
  </si>
  <si>
    <t>0234</t>
  </si>
  <si>
    <t xml:space="preserve">TELEFONO IP </t>
  </si>
  <si>
    <t>2655</t>
  </si>
  <si>
    <t>0235</t>
  </si>
  <si>
    <t>0236</t>
  </si>
  <si>
    <t>0237</t>
  </si>
  <si>
    <t>0238</t>
  </si>
  <si>
    <t>0239</t>
  </si>
  <si>
    <t>0240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</si>
  <si>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</si>
  <si>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</si>
  <si>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</si>
  <si>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</si>
  <si>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</si>
  <si>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</si>
  <si>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</si>
  <si>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</si>
  <si>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</si>
  <si>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</si>
  <si>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</si>
  <si>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0303</t>
  </si>
  <si>
    <t>PANTALLAS DE PROYECTOR</t>
  </si>
  <si>
    <t>0304</t>
  </si>
  <si>
    <t>0309</t>
  </si>
  <si>
    <t>BOCINA PORTATILES</t>
  </si>
  <si>
    <t>0310</t>
  </si>
  <si>
    <t>0470</t>
  </si>
  <si>
    <t>TELEFONO IP</t>
  </si>
  <si>
    <t>0471</t>
  </si>
  <si>
    <t>0472</t>
  </si>
  <si>
    <t>0473</t>
  </si>
  <si>
    <t>0474</t>
  </si>
  <si>
    <t>0475</t>
  </si>
  <si>
    <t>0476</t>
  </si>
  <si>
    <t>0477</t>
  </si>
  <si>
    <t>0478</t>
  </si>
  <si>
    <t>TELEFONO INALAMBRICO</t>
  </si>
  <si>
    <t>0479</t>
  </si>
  <si>
    <t>0480</t>
  </si>
  <si>
    <t>0481</t>
  </si>
  <si>
    <t>0482</t>
  </si>
  <si>
    <t>0483</t>
  </si>
  <si>
    <t>TELEFONO IP 3 LINEAS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</si>
  <si>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</si>
  <si>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</si>
  <si>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</si>
  <si>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</si>
  <si>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</si>
  <si>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</si>
  <si>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</si>
  <si>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</si>
  <si>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</si>
  <si>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2656 Equipo de generación eléctrica, aparatos y accesorios eléctricos</t>
  </si>
  <si>
    <t>0343</t>
  </si>
  <si>
    <t>UPS</t>
  </si>
  <si>
    <t>2656</t>
  </si>
  <si>
    <t>0344</t>
  </si>
  <si>
    <t>0441</t>
  </si>
  <si>
    <t>UPS LIBERT 10KVA</t>
  </si>
  <si>
    <t>0459</t>
  </si>
  <si>
    <t>0460</t>
  </si>
  <si>
    <t>0461</t>
  </si>
  <si>
    <t>0462</t>
  </si>
  <si>
    <t>0463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</si>
  <si>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</si>
  <si>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</si>
  <si>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</si>
  <si>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</si>
  <si>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</si>
  <si>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</si>
  <si>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</si>
  <si>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</si>
  <si>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</si>
  <si>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</si>
  <si>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0555</t>
  </si>
  <si>
    <t>INVERSOR DE 2.5 KILOS</t>
  </si>
  <si>
    <t>0556</t>
  </si>
  <si>
    <t>2657 Herramientas y máquinas-herramientas</t>
  </si>
  <si>
    <t>0561</t>
  </si>
  <si>
    <t>ESCALERA DE 5 PIES METALICA</t>
  </si>
  <si>
    <t>2657</t>
  </si>
  <si>
    <t>0493</t>
  </si>
  <si>
    <t>SENSOR DE TEMPERATURA DE HUMEDAD</t>
  </si>
  <si>
    <t>2662 Equipos de seguridad</t>
  </si>
  <si>
    <t>0526</t>
  </si>
  <si>
    <t>EXTINTOR 5LBS HALOTRON</t>
  </si>
  <si>
    <t>2662</t>
  </si>
  <si>
    <t>0527</t>
  </si>
  <si>
    <t>0528</t>
  </si>
  <si>
    <t>0529</t>
  </si>
  <si>
    <t>EXTINTOR 5LBS DE HALOTRON AUTOMATICO</t>
  </si>
  <si>
    <t>0530</t>
  </si>
  <si>
    <t>0531</t>
  </si>
  <si>
    <t>EXTINTOR 10LBS DE CO2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</si>
  <si>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</si>
  <si>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</si>
  <si>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</si>
  <si>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</si>
  <si>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</si>
  <si>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</si>
  <si>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</si>
  <si>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</si>
  <si>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</si>
  <si>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</si>
  <si>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</si>
  <si>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Automóviles y camiones  no registrado en el SIAB</t>
  </si>
  <si>
    <t>TOYOTA PRADO VXL,  4WD, COLOR NEGRO</t>
  </si>
  <si>
    <t>MITSUBISHI MONTERO,  COLOR GRIS, V98WLYX</t>
  </si>
  <si>
    <t xml:space="preserve">TOYOTA HILUX, 4WD, KUN26L, NEGRA </t>
  </si>
  <si>
    <t>Otros equipos de transporte registrado en el SIAB</t>
  </si>
  <si>
    <t>MOTOCICLETA SUZUKI AX100CH NEGRO</t>
  </si>
  <si>
    <t>Mobiliarios no registrados en el SIAB</t>
  </si>
  <si>
    <t xml:space="preserve">SILLA NEGRA  ESTACIONARIA FIJA </t>
  </si>
  <si>
    <t>SUMADORA</t>
  </si>
  <si>
    <t xml:space="preserve">SILLAS SECRETARIALES  DE VISITA </t>
  </si>
  <si>
    <t>MONITOR   17 "</t>
  </si>
  <si>
    <t xml:space="preserve">ORGANIZADORES DE PARED </t>
  </si>
  <si>
    <t xml:space="preserve">SILLA SEMI EJECUTIVA CON BRAZOS </t>
  </si>
  <si>
    <t xml:space="preserve">SILLA SEMI EJECUTIVA </t>
  </si>
  <si>
    <t>ARCHIVO DE 3 GAVETAS</t>
  </si>
  <si>
    <t xml:space="preserve">MESITA DE CENTRO CRISTAL Y METAL </t>
  </si>
  <si>
    <t xml:space="preserve">SILLONES EJECUTIVOS MARONES </t>
  </si>
  <si>
    <t>ESCRITORIO EJECUTIVO TIPO L</t>
  </si>
  <si>
    <t xml:space="preserve">CREDENZA DOBLE PUERTA </t>
  </si>
  <si>
    <t xml:space="preserve">NEVERITA EJECUTIVA </t>
  </si>
  <si>
    <t xml:space="preserve">ARCHIVO DE 3 GAVETAS </t>
  </si>
  <si>
    <t xml:space="preserve">ARCHIVO DE METAL 4 GAVETAS </t>
  </si>
  <si>
    <t xml:space="preserve">ABANICO DE PEDESTAL </t>
  </si>
  <si>
    <t xml:space="preserve">MONITOR </t>
  </si>
  <si>
    <t xml:space="preserve">ESTANTE DE DOS PUERTOS </t>
  </si>
  <si>
    <t>SILLA DE VISITA NEGRA</t>
  </si>
  <si>
    <t xml:space="preserve">ESCRITORIO FORMICA Y METAL </t>
  </si>
  <si>
    <t xml:space="preserve">SILLA SECRETARIAL C/ BRAZO  </t>
  </si>
  <si>
    <t>MONITOR</t>
  </si>
  <si>
    <t>ESCRITORIO MADERA Y METAL (FORMICA)</t>
  </si>
  <si>
    <t xml:space="preserve">SUMADORA </t>
  </si>
  <si>
    <t xml:space="preserve">SILLA C/ BRAZO </t>
  </si>
  <si>
    <t>ESCRITORIO DE MELANIMA MEDIANO</t>
  </si>
  <si>
    <t xml:space="preserve">ARCHIVO DE METAL STEELFIE DE 4 GAVETAS </t>
  </si>
  <si>
    <t xml:space="preserve">SILLA DOBLE DE VISITAS </t>
  </si>
  <si>
    <t xml:space="preserve">SILLA TRIPLE PARA VISITAS </t>
  </si>
  <si>
    <t xml:space="preserve">ESCRITORIO TIPO L  FORMICA  Y METAL </t>
  </si>
  <si>
    <t>SILLA NEGRA  ESTACIONARIA FIJA CON BRAZOS</t>
  </si>
  <si>
    <t xml:space="preserve">CREDENZA  MADERA  DE DOS PUERTAS </t>
  </si>
  <si>
    <t xml:space="preserve">ESCRITORIO TIPO L FORMICA Y METAL </t>
  </si>
  <si>
    <t>MONITOR  DELL 19"</t>
  </si>
  <si>
    <t xml:space="preserve">SILLA DE VISITAS NEGRA CON BRAZOS </t>
  </si>
  <si>
    <t>CREDENZA CAOBA</t>
  </si>
  <si>
    <t xml:space="preserve">SOFA MUEBLE  MARRON </t>
  </si>
  <si>
    <t xml:space="preserve">MESITA CRISTAL </t>
  </si>
  <si>
    <t xml:space="preserve">ESCRITORIO TIPO CAOBA L CON ARCHIVO </t>
  </si>
  <si>
    <t xml:space="preserve">SILLA  EJECUTIVO MARRON CHERRY </t>
  </si>
  <si>
    <t xml:space="preserve">SILLA DE VISITAS COLOR MARRON </t>
  </si>
  <si>
    <t xml:space="preserve">MESA CIRCULAR MADERA </t>
  </si>
  <si>
    <t xml:space="preserve">NEVERA EJECUTIVA CONTINENTAL  NEGRA </t>
  </si>
  <si>
    <t xml:space="preserve">MESITA MUEBLE </t>
  </si>
  <si>
    <t>APPLE USB-TYPE-C DIGITAL AV MULTIPORT</t>
  </si>
  <si>
    <t>APPLE MAGIC KEYBOARD 12.9</t>
  </si>
  <si>
    <t>PORTATIL HP 14-DK 108CA, AND ATHION 2.4GH 8</t>
  </si>
  <si>
    <t xml:space="preserve">IPAD PRO 12 FARTY 2020 WIFI </t>
  </si>
  <si>
    <t xml:space="preserve">SILLA DOBLE PARA VISITAS </t>
  </si>
  <si>
    <t xml:space="preserve">ARCHIVO DE METAL DE 3 GAVETAS NEGRO </t>
  </si>
  <si>
    <t xml:space="preserve">MODULO DE 3 DIVISIONES CON 3 ORGANIZADORES </t>
  </si>
  <si>
    <t xml:space="preserve">SILLA SEGRETARIAL NEGRA </t>
  </si>
  <si>
    <t xml:space="preserve">ORGANIZADOR DE PARED </t>
  </si>
  <si>
    <t>CPU  DELL ST CNWW842</t>
  </si>
  <si>
    <t xml:space="preserve">SILLA ESTACIONARIA FIJA NEGRA </t>
  </si>
  <si>
    <t>MODULO DE 2 DIVISIONES CON 2 ORGANIZADORES</t>
  </si>
  <si>
    <t xml:space="preserve">SILLA FIJA  ESTACIONARIO CON BRAZOS </t>
  </si>
  <si>
    <t xml:space="preserve">SILLA SECRETARIAL NEGRA  CON BRAZOS </t>
  </si>
  <si>
    <t xml:space="preserve">SUMADORA SHARP III 2630 </t>
  </si>
  <si>
    <t>MONITOR  AOC 20</t>
  </si>
  <si>
    <t>ESCRITORIO MELAMINA Y METAL</t>
  </si>
  <si>
    <t xml:space="preserve">ARCHIVO DE METAL DE 4 GAVETAS </t>
  </si>
  <si>
    <t>NEVERA</t>
  </si>
  <si>
    <t>CREDENZA DOS DIVISIONES</t>
  </si>
  <si>
    <t>SILLA ESTACIONARIA FIJA NEGRA (MAL ESTADO)</t>
  </si>
  <si>
    <t>UPS (REGULADOR DE VOLTAJE)</t>
  </si>
  <si>
    <t xml:space="preserve">SILLA EJECUTIVA   </t>
  </si>
  <si>
    <t xml:space="preserve">SILLA </t>
  </si>
  <si>
    <t>ESCRITORIO DE MADERA 70 CM X 1.5</t>
  </si>
  <si>
    <t xml:space="preserve">ARCHIVO METAL  DE 4 GAVETAS STIRFIELD C/ CREMA </t>
  </si>
  <si>
    <t xml:space="preserve">ARCHIVO DE METAL 4 GAVETAS STIRFIELD C/ CREMA </t>
  </si>
  <si>
    <t xml:space="preserve">ESCRITORIO DE MADERA OVALADO  120 CM </t>
  </si>
  <si>
    <t xml:space="preserve">ARCHIVO DE METAL  DE 4 GAVETAS </t>
  </si>
  <si>
    <t>MAQUINA DE ESCRIBIR HX- E2020</t>
  </si>
  <si>
    <t>IMPRESORA HP LASSER JET 100 COLOR MFPM175NWW</t>
  </si>
  <si>
    <t>MONITOR ACER 17 "</t>
  </si>
  <si>
    <t xml:space="preserve">ESCRITORIO TIPO L FORNICA Y METAL </t>
  </si>
  <si>
    <t xml:space="preserve">SILLA SECRETARIAL CON BRAZOS </t>
  </si>
  <si>
    <t xml:space="preserve">CREDENZA MELANINA </t>
  </si>
  <si>
    <t xml:space="preserve">SILLA SECRETARIAL  SIN BRAZOS </t>
  </si>
  <si>
    <t xml:space="preserve">MESA DE COMPUTADORA </t>
  </si>
  <si>
    <t xml:space="preserve">SILLA SECRETARIAL </t>
  </si>
  <si>
    <t xml:space="preserve">ARCHIVO DE 2 GAVETAS </t>
  </si>
  <si>
    <t xml:space="preserve">SILLA SECRETARIAL S/ BRAZOS </t>
  </si>
  <si>
    <t xml:space="preserve">ABANICO DE PEDESTAL  NEGRO </t>
  </si>
  <si>
    <t>MONITOR DELL 17 "</t>
  </si>
  <si>
    <t xml:space="preserve">SILLA SECRETARIAL C/ BRAZOS </t>
  </si>
  <si>
    <t xml:space="preserve">SILLA EJECUTIVA C/ BRAZO </t>
  </si>
  <si>
    <t xml:space="preserve">ARCHIVO C/ 2 GAVETAS NEGRO </t>
  </si>
  <si>
    <t xml:space="preserve">ESCRITORIO PEQUEÑO FORNICA Y METAL </t>
  </si>
  <si>
    <t xml:space="preserve">MONITOR  15 " DELL </t>
  </si>
  <si>
    <t xml:space="preserve">SILLA DE BAMBU </t>
  </si>
  <si>
    <t>ESCRITORIO TIPO L FORNICA</t>
  </si>
  <si>
    <t xml:space="preserve">ARCHIVO METAL 2 GAVETAS </t>
  </si>
  <si>
    <t>IMPRESORA HP D2660</t>
  </si>
  <si>
    <t xml:space="preserve">SILLA FIJA NEGRA </t>
  </si>
  <si>
    <t xml:space="preserve">SILLA VISITA </t>
  </si>
  <si>
    <t xml:space="preserve">SILLA DE VISITA </t>
  </si>
  <si>
    <t xml:space="preserve">ABANICO DE PEDESTAL NEGRO </t>
  </si>
  <si>
    <t>IMPRESORA HP1005</t>
  </si>
  <si>
    <t xml:space="preserve">AIRE ACONDICIONADO TGM  </t>
  </si>
  <si>
    <t xml:space="preserve">SILLA DE VISITAS FIJAS TELA/ METAL </t>
  </si>
  <si>
    <t xml:space="preserve">ESTANTE DE LIBROS DE MADERA </t>
  </si>
  <si>
    <t xml:space="preserve">ESCRITORIO  TIPO L MADERA  Y METAL </t>
  </si>
  <si>
    <t xml:space="preserve">ARCHIVO DE 3 GAVETAS  CAOBA </t>
  </si>
  <si>
    <t xml:space="preserve">NEVERA EJECUTIVA  GENERAL ELECTRIC </t>
  </si>
  <si>
    <t>MICRO ONDAS OSTER (LO COMPRO EL PERSONAL DE ESTA AREA)</t>
  </si>
  <si>
    <t xml:space="preserve">SILLA  SECRETARIAL </t>
  </si>
  <si>
    <t>MONITOR DELLL</t>
  </si>
  <si>
    <t xml:space="preserve">SILLA SECRETARIAL SEMI - EJECUTIVA </t>
  </si>
  <si>
    <t>MONITOR DEL 17 "</t>
  </si>
  <si>
    <t xml:space="preserve">SILLA DE VISITAS DOBLE </t>
  </si>
  <si>
    <t xml:space="preserve">ESCRITORIO PEQUEÑO FORMICA Y METAL </t>
  </si>
  <si>
    <t xml:space="preserve">SILLA S/ BRAZOS </t>
  </si>
  <si>
    <t xml:space="preserve">SILLA SECRETARIAL FIJA </t>
  </si>
  <si>
    <t>SILLA PLASTICAS BLANCA</t>
  </si>
  <si>
    <t>MONITOR HACER 17 "</t>
  </si>
  <si>
    <t xml:space="preserve">RAP CONEXIÓN </t>
  </si>
  <si>
    <t xml:space="preserve">INVERSOR DE 24 VDC </t>
  </si>
  <si>
    <t xml:space="preserve">NEVERA ROYAL DE 8 PIES </t>
  </si>
  <si>
    <t xml:space="preserve">JUEGO DE MESAS Y SILLAS </t>
  </si>
  <si>
    <t xml:space="preserve">PECERAS RECTANGULARES </t>
  </si>
  <si>
    <t xml:space="preserve">MUEBLE DE MAMBU </t>
  </si>
  <si>
    <t xml:space="preserve">ESCRITORIO  FORMICA </t>
  </si>
  <si>
    <t>ESCRITORIO MADERA Y FORMICA</t>
  </si>
  <si>
    <t xml:space="preserve">ARCHIVO DE METAL DE 3 GAVETAS GRIS </t>
  </si>
  <si>
    <t xml:space="preserve">ARCHIVO NEGRO DE 3 GAVETAS METAL </t>
  </si>
  <si>
    <t xml:space="preserve">ESCRITORIO PEQUEÑO MADERA Y FORMICA </t>
  </si>
  <si>
    <t xml:space="preserve">ESCRITORIO DE MELANIMA GRANDE </t>
  </si>
  <si>
    <t xml:space="preserve">CREDENZA DE 2 GAVETAS </t>
  </si>
  <si>
    <t xml:space="preserve">ESCRITORIO MELANIMA </t>
  </si>
  <si>
    <t xml:space="preserve">ESCRITORIO  DE METAL Y CRISTAL TEMPLADO </t>
  </si>
  <si>
    <t xml:space="preserve">SILLON EJECUTIVO </t>
  </si>
  <si>
    <t xml:space="preserve">ABANICO DE PEDESTAL UNIVERSAL </t>
  </si>
  <si>
    <t>SILLAS VISITA</t>
  </si>
  <si>
    <t>AIRE CENTRAL GAIP (60,000 BTU)</t>
  </si>
  <si>
    <t>CPU CLON ANTIGUA CENTRAL  ST 1B7V3V1</t>
  </si>
  <si>
    <t>CPU CLON MAQUINA DATA CENTER</t>
  </si>
  <si>
    <t>IMPRESORA P1005</t>
  </si>
  <si>
    <t>SERVIDORES  (PRESTADOS AGRICULTURA)</t>
  </si>
  <si>
    <t>SWITCH DE INTERNET S/N 183003VB</t>
  </si>
  <si>
    <t>SWITCH DE INTERNET S/N 183003Z8</t>
  </si>
  <si>
    <t>SWITCH DE INTERNET</t>
  </si>
  <si>
    <t>SWITCH DE INTERNET (DEVUELTO X GARANTIA)</t>
  </si>
  <si>
    <t xml:space="preserve">RAP  GABINETE SERVIDOR </t>
  </si>
  <si>
    <t xml:space="preserve">CONTROL ACCESO ROSSLARE AXTRAX </t>
  </si>
  <si>
    <t xml:space="preserve">NEVERA  EJECUTIVA </t>
  </si>
  <si>
    <t xml:space="preserve">CAJA FUERTE </t>
  </si>
  <si>
    <t xml:space="preserve">ESTANTE ANAQUEL GRIS </t>
  </si>
  <si>
    <t xml:space="preserve">ESTANTE ANAQUEL  GRIS </t>
  </si>
  <si>
    <t xml:space="preserve">ARCHIVO DE 4 GAVETAS VELMER </t>
  </si>
  <si>
    <t xml:space="preserve">SILLA CREMA </t>
  </si>
  <si>
    <t xml:space="preserve">SILLA  BLANCA </t>
  </si>
  <si>
    <t xml:space="preserve">ESCRITORIO FORMICA </t>
  </si>
  <si>
    <t>LENOVO</t>
  </si>
  <si>
    <t xml:space="preserve">ARCHIVO DE 3 GAVETAS METAL </t>
  </si>
  <si>
    <t xml:space="preserve">SILLA VISITAS CAOBA Y TELA </t>
  </si>
  <si>
    <t xml:space="preserve">MESA COMPUTADORA </t>
  </si>
  <si>
    <t>IMPRESORA MULTIFUNCIONAL EPSON L-565</t>
  </si>
  <si>
    <t xml:space="preserve">DATA SHOW EPSON 7LCO </t>
  </si>
  <si>
    <t>MONITOR  DE 21  "</t>
  </si>
  <si>
    <t>SILLA SECRETERIAL CON BRAZO (LG</t>
  </si>
  <si>
    <t>ESCRITORIO DE FORMICA PEQUEÑO</t>
  </si>
  <si>
    <t>UBIQUITI SWITCH POE 24 PTS. 250</t>
  </si>
  <si>
    <t>SILLA CON BRAZO</t>
  </si>
  <si>
    <t>ESTANTE ORGANIZADOR DE DOS PUERTAS</t>
  </si>
  <si>
    <t xml:space="preserve">SILLON SEMI- EJECUTIVO </t>
  </si>
  <si>
    <t xml:space="preserve">ESCRITORIO PEQUEÑO FIJO </t>
  </si>
  <si>
    <t xml:space="preserve">SILLA PLASTICA BLANCA </t>
  </si>
  <si>
    <t xml:space="preserve">ABANICO PEDESTAL NEGRO </t>
  </si>
  <si>
    <t>SILLLA EJECUTIVA</t>
  </si>
  <si>
    <t xml:space="preserve">PORTA SACO </t>
  </si>
  <si>
    <t xml:space="preserve">ARCHIVO 3 GAVETAS </t>
  </si>
  <si>
    <t xml:space="preserve">SILLA CAOBA  Y TELA </t>
  </si>
  <si>
    <t xml:space="preserve">UPS </t>
  </si>
  <si>
    <t xml:space="preserve">TABLETAS PARA EL PROGRAMA VUCE NOD AGS-L03 </t>
  </si>
  <si>
    <t>MONITOR AVC</t>
  </si>
  <si>
    <t xml:space="preserve">CREDENZA GRANDE DE 2 GAVETAS </t>
  </si>
  <si>
    <t xml:space="preserve">ARCHIVO METAL 4 GAVETAS </t>
  </si>
  <si>
    <t xml:space="preserve">ESCRITORIO  MADERA </t>
  </si>
  <si>
    <t>SILLA SECRETARIAL C/ BRAZO (MAL ESTADO)</t>
  </si>
  <si>
    <t>SILLON EJECUTIVO (MAL ESTADO)</t>
  </si>
  <si>
    <t xml:space="preserve">DIVISION MODULAR </t>
  </si>
  <si>
    <t xml:space="preserve">SILLA SECRETARIAL C/ BRAZO </t>
  </si>
  <si>
    <t>CALCULADORA</t>
  </si>
  <si>
    <t xml:space="preserve">MODULO DE 4 DIVISIONES </t>
  </si>
  <si>
    <t>IMPRESORA MULTIFUNCIONAL MFC L89000CDW</t>
  </si>
  <si>
    <t xml:space="preserve">ARCHIVO DE 4 GAVETAS </t>
  </si>
  <si>
    <t>IMPRESORA 2015</t>
  </si>
  <si>
    <t>SILLA DE VISITA (MAL ESTADO)</t>
  </si>
  <si>
    <t>ARMARIO U ORGANIZADOR CON LLEVE DE 2 PUERTAS</t>
  </si>
  <si>
    <t>MESITA CON TOPE DE CRISTAL</t>
  </si>
  <si>
    <t xml:space="preserve">ESCRITORIO EJECUTIVO CON ARCHIVO </t>
  </si>
  <si>
    <t>MESA DE  CENTRO , MADERA Y CRISTAL</t>
  </si>
  <si>
    <t xml:space="preserve">ESCRITORIO PEQUEÑO </t>
  </si>
  <si>
    <t xml:space="preserve">TRITURADORA DE PAPEL </t>
  </si>
  <si>
    <t xml:space="preserve">ARCHIVO GRIS  DE METAL DE 3 GAVETAS </t>
  </si>
  <si>
    <t xml:space="preserve">SILLA SECRETARIAL NEGRA  SIN BRAZOS </t>
  </si>
  <si>
    <t>SILLA SIN BRAZO</t>
  </si>
  <si>
    <t xml:space="preserve">SILLA SECRETARIAL CON BRAZOS C/ NEGRO </t>
  </si>
  <si>
    <t xml:space="preserve">SILLA SEMI EJECUTIVA C/ BRAZO </t>
  </si>
  <si>
    <t xml:space="preserve">SUMADORA  </t>
  </si>
  <si>
    <t>SILLA SECRETERIAL CON BRAZO, COLOR NEGRO</t>
  </si>
  <si>
    <t>MICROONDA NEGRO</t>
  </si>
  <si>
    <t>LIBRERO CREDENZA DE DOS DIVISIONES  DE MELANIMA</t>
  </si>
  <si>
    <t xml:space="preserve">SILLON SEMI EJECUTIVO C/ BRAZOS </t>
  </si>
  <si>
    <t>SILLAS PLASTICAS</t>
  </si>
  <si>
    <t>ESTANTE PEQUEÑO</t>
  </si>
  <si>
    <t xml:space="preserve">RAP DE CONEXIÓN </t>
  </si>
  <si>
    <t xml:space="preserve">SILLA FIJA S/ BRAZOS </t>
  </si>
  <si>
    <t xml:space="preserve">LIBRERO METAL 2 PUERTAS </t>
  </si>
  <si>
    <t xml:space="preserve">SILLAS DE VISITAS  AMARILLA </t>
  </si>
  <si>
    <t>LIBRERO (MAL ESTADO)</t>
  </si>
  <si>
    <t xml:space="preserve">CREDENZA DE 2 DIVISIONES </t>
  </si>
  <si>
    <t>SUMADORA  EL2630 P III</t>
  </si>
  <si>
    <t xml:space="preserve">MESA REDONDA </t>
  </si>
  <si>
    <t xml:space="preserve">ARCHIVO METAL 3 GAVETAS </t>
  </si>
  <si>
    <t xml:space="preserve">ARCHIVO METAL DE 3 GAVETAS </t>
  </si>
  <si>
    <t xml:space="preserve">ARCHIVO METAL GRIS DE 3 GAVETAS </t>
  </si>
  <si>
    <t xml:space="preserve">ARCHIVO DE METAL  GRIS DE 3 GAVETAS </t>
  </si>
  <si>
    <t>ARCHIVO  DE METAL  DE 3 GAVETAS NEGRA</t>
  </si>
  <si>
    <t xml:space="preserve">ARCHIVO C/ 3 GAVETAS </t>
  </si>
  <si>
    <t xml:space="preserve">ARCHIVO 3 GAVETAS NEGRO </t>
  </si>
  <si>
    <t xml:space="preserve">ARCHIVO DE METAL 3 GAVETAS </t>
  </si>
  <si>
    <t xml:space="preserve">ARCHIVO DE METAL GRIS DE 3 GAVETAS </t>
  </si>
  <si>
    <t xml:space="preserve">ARCHIVO DE  METAL GRIS DE 3 GAVETAS </t>
  </si>
  <si>
    <t xml:space="preserve">ARCHIVO DE 3 GAVETAS OMAR GRIS </t>
  </si>
  <si>
    <t xml:space="preserve">MONITOR DELL </t>
  </si>
  <si>
    <t>MONITOR 15"</t>
  </si>
  <si>
    <t>IMPRESORA  LX350</t>
  </si>
  <si>
    <t xml:space="preserve">TELEVISOR SEMI PLASMA PANASONIC </t>
  </si>
  <si>
    <t xml:space="preserve">BEBEDERO NNIKEL </t>
  </si>
  <si>
    <t>SCANNER SCAN SNAP IX500</t>
  </si>
  <si>
    <t>ESCANER SCANNSNAP</t>
  </si>
  <si>
    <t xml:space="preserve">SCANNER </t>
  </si>
  <si>
    <t xml:space="preserve">SCANNER SCAN SNAP IX500 FUJITSU  </t>
  </si>
  <si>
    <t>LAPTOP  SNA 27206291126</t>
  </si>
  <si>
    <t xml:space="preserve">INVERSOR TRACE 1.5 K 2 BATERIAS </t>
  </si>
  <si>
    <t>AIRE ACONDICIONADO TGM   (9,000 BTU)</t>
  </si>
  <si>
    <t>CPU OPTIPLEX  7020</t>
  </si>
  <si>
    <t>CPU  ST 9NG54V</t>
  </si>
  <si>
    <t xml:space="preserve">CPU </t>
  </si>
  <si>
    <t>CPU ST  6TTZF32</t>
  </si>
  <si>
    <t>CPU STAG HNZOBY1</t>
  </si>
  <si>
    <t>CPU DELL ST CJRW842</t>
  </si>
  <si>
    <t>CPU DELL OPTIPLEX 390 ST JF2Y3VI</t>
  </si>
  <si>
    <t>CPU DELL ST 9N294V1</t>
  </si>
  <si>
    <t>CPU  DELL ST VRSNRFQ1</t>
  </si>
  <si>
    <t xml:space="preserve">CPU DELL ST OKXGVD </t>
  </si>
  <si>
    <t>CPU DELL CDJEH X1</t>
  </si>
  <si>
    <t>CPU DELL ST 6PGYDB2</t>
  </si>
  <si>
    <t>CPU HP PRODESK</t>
  </si>
  <si>
    <t>CPU DELL ST 6XVXSR1</t>
  </si>
  <si>
    <t>CPU DELL ST CK86LS1</t>
  </si>
  <si>
    <t>CPU DELL ST 7MGR6Y1</t>
  </si>
  <si>
    <t>CPU DELL ST JB723V1</t>
  </si>
  <si>
    <t>CPU ST 4R155437</t>
  </si>
  <si>
    <t>CPU  ST G1SPJQ1</t>
  </si>
  <si>
    <t>CPU STQC3FVXQ1</t>
  </si>
  <si>
    <t>CPU DELL ST C3FVXQ1</t>
  </si>
  <si>
    <t>CPU DELL ST DDBR0R1</t>
  </si>
  <si>
    <t>CPU DELL ST : CJ7X842</t>
  </si>
  <si>
    <t>CPU DELL ST C6DLMN1</t>
  </si>
  <si>
    <t>CPU ST : 2RRHQW1</t>
  </si>
  <si>
    <t>CPU ST: 4BDWS2</t>
  </si>
  <si>
    <t>CPU ST: C67KMN1</t>
  </si>
  <si>
    <t>CPU ST D221S652</t>
  </si>
  <si>
    <t>CPU DELL ST: CXONOR1</t>
  </si>
  <si>
    <t>CPU ST: 6XSYSR1</t>
  </si>
  <si>
    <t>CPU ST HLXCD42</t>
  </si>
  <si>
    <t>CPU  ST : 7M9R6Y1</t>
  </si>
  <si>
    <t>CPU ST :BOJHGX1</t>
  </si>
  <si>
    <t>CPU ST DQ3WB42</t>
  </si>
  <si>
    <t>CPU DELL VOSTRO ST 6XWSR1</t>
  </si>
  <si>
    <t>CPU ST 6PSVDB2</t>
  </si>
  <si>
    <t>CPU ST 9SBL4V1</t>
  </si>
  <si>
    <t>CPU  ST NHSS9Y1</t>
  </si>
  <si>
    <t>CPU              OJO         242537</t>
  </si>
  <si>
    <t>CPU ST DNLTDB2</t>
  </si>
  <si>
    <t>CPU ST BSNRFQ1</t>
  </si>
  <si>
    <t>CPU ST GZWL4V1</t>
  </si>
  <si>
    <t>CPU OPTIPLEX 390</t>
  </si>
  <si>
    <t>CPU STAG 6ZQYDBZ</t>
  </si>
  <si>
    <t>CPU STAG 6B362Q1</t>
  </si>
  <si>
    <t xml:space="preserve">LAPTOP HP NEGRA C/ GRIS </t>
  </si>
  <si>
    <t>IMPRESORA MULTIFUNCIONAL BROTHER</t>
  </si>
  <si>
    <t>IMPRESORA MULTIFUNCIONAL MFC-L590000 DW</t>
  </si>
  <si>
    <t>IMPRESORA  MULTIFUNCIONAL L 575</t>
  </si>
  <si>
    <t>IMPRESORA MULTIFUNCIONAL BROTHER LF5900</t>
  </si>
  <si>
    <t>IMPRESORA MUTLIFUNCIONAL L565</t>
  </si>
  <si>
    <t xml:space="preserve">IMPRESORA LASSER JET PRO MACHINE </t>
  </si>
  <si>
    <t xml:space="preserve">IMPRESORA MULTIFUNCIONAL  M177FW </t>
  </si>
  <si>
    <t>IMPRESORA MULTIFUNCIONAL BROTHER LF8900</t>
  </si>
  <si>
    <t xml:space="preserve">MODULO DE 3 DIVISIONES </t>
  </si>
  <si>
    <t xml:space="preserve">MODULO DE 5 DIVISIONES </t>
  </si>
  <si>
    <t>CARNETIZADORA DATA CARD (NUEVA)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</si>
</sst>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0409]#,##0.00;\-#,##0.00"/>
    <numFmt numFmtId="165" formatCode="[$-10409]dd/mm/yyyy"/>
  </numFmts>
  <fonts count="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name val="Tahoma"/>
      <family val="2"/>
    </font>
    <font>
      <b/>
      <sz val="9"/>
      <color rgb="FFFFFFFF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4682B4"/>
        <bgColor rgb="FF4682B4"/>
      </patternFill>
    </fill>
    <fill>
      <patternFill patternType="solid">
        <fgColor rgb="FFB0C4DE"/>
        <bgColor rgb="FFB0C4DE"/>
      </patternFill>
    </fill>
    <fill>
      <patternFill patternType="solid">
        <fgColor rgb="FFD3D3D3"/>
        <bgColor rgb="FFD3D3D3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left" indent="2"/>
    </xf>
    <xf numFmtId="0" fontId="2" fillId="0" borderId="0" xfId="0" applyFont="1"/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indent="2"/>
    </xf>
    <xf numFmtId="0" fontId="3" fillId="0" borderId="0" xfId="0" applyFont="1"/>
    <xf numFmtId="0" fontId="3" fillId="0" borderId="0" xfId="0" applyFont="1" applyAlignment="1">
      <alignment horizontal="left" indent="3"/>
    </xf>
    <xf numFmtId="0" fontId="4" fillId="2" borderId="1" xfId="0" applyFont="1" applyFill="1" applyBorder="1" applyAlignment="1">
      <alignment horizontal="center" vertical="top" wrapText="1" readingOrder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 readingOrder="1"/>
    </xf>
    <xf numFmtId="0" fontId="5" fillId="3" borderId="1" xfId="0" applyFont="1" applyFill="1" applyBorder="1" applyAlignment="1">
      <alignment vertical="top" wrapText="1" readingOrder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5" fillId="3" borderId="1" xfId="0" applyFont="1" applyFill="1" applyBorder="1" applyAlignment="1">
      <alignment vertical="top" wrapText="1" readingOrder="1"/>
    </xf>
    <xf numFmtId="0" fontId="6" fillId="3" borderId="1" xfId="0" applyFont="1" applyFill="1" applyBorder="1" applyAlignment="1">
      <alignment vertical="top" wrapText="1" readingOrder="1"/>
    </xf>
    <xf numFmtId="0" fontId="6" fillId="3" borderId="1" xfId="0" applyFont="1" applyFill="1" applyBorder="1" applyAlignment="1">
      <alignment horizontal="center" vertical="top" wrapText="1" readingOrder="1"/>
    </xf>
    <xf numFmtId="164" fontId="5" fillId="3" borderId="1" xfId="0" applyNumberFormat="1" applyFont="1" applyFill="1" applyBorder="1" applyAlignment="1">
      <alignment vertical="top" wrapText="1" readingOrder="1"/>
    </xf>
    <xf numFmtId="164" fontId="5" fillId="3" borderId="1" xfId="0" applyNumberFormat="1" applyFont="1" applyFill="1" applyBorder="1" applyAlignment="1">
      <alignment vertical="top" wrapText="1" readingOrder="1"/>
    </xf>
    <xf numFmtId="43" fontId="2" fillId="0" borderId="0" xfId="1" applyFont="1" applyFill="1" applyBorder="1"/>
    <xf numFmtId="43" fontId="2" fillId="0" borderId="0" xfId="0" applyNumberFormat="1" applyFont="1"/>
    <xf numFmtId="0" fontId="5" fillId="4" borderId="1" xfId="0" applyFont="1" applyFill="1" applyBorder="1" applyAlignment="1">
      <alignment vertical="top" wrapText="1" readingOrder="1"/>
    </xf>
    <xf numFmtId="164" fontId="5" fillId="4" borderId="1" xfId="0" applyNumberFormat="1" applyFont="1" applyFill="1" applyBorder="1" applyAlignment="1">
      <alignment vertical="top" wrapText="1" readingOrder="1"/>
    </xf>
    <xf numFmtId="164" fontId="5" fillId="4" borderId="1" xfId="0" applyNumberFormat="1" applyFont="1" applyFill="1" applyBorder="1" applyAlignment="1">
      <alignment vertical="top" wrapText="1" readingOrder="1"/>
    </xf>
    <xf numFmtId="0" fontId="6" fillId="0" borderId="1" xfId="0" applyFont="1" applyBorder="1" applyAlignment="1">
      <alignment vertical="top" wrapText="1" readingOrder="1"/>
    </xf>
    <xf numFmtId="165" fontId="6" fillId="0" borderId="1" xfId="0" applyNumberFormat="1" applyFont="1" applyBorder="1" applyAlignment="1">
      <alignment vertical="top" wrapText="1" readingOrder="1"/>
    </xf>
    <xf numFmtId="0" fontId="6" fillId="0" borderId="1" xfId="0" applyFont="1" applyBorder="1" applyAlignment="1">
      <alignment horizontal="center" vertical="top" wrapText="1" readingOrder="1"/>
    </xf>
    <xf numFmtId="164" fontId="6" fillId="0" borderId="1" xfId="0" applyNumberFormat="1" applyFont="1" applyBorder="1" applyAlignment="1">
      <alignment vertical="top" wrapText="1" readingOrder="1"/>
    </xf>
    <xf numFmtId="164" fontId="6" fillId="0" borderId="1" xfId="0" applyNumberFormat="1" applyFont="1" applyBorder="1" applyAlignment="1">
      <alignment vertical="top" wrapText="1" readingOrder="1"/>
    </xf>
    <xf numFmtId="0" fontId="7" fillId="0" borderId="3" xfId="0" applyFont="1" applyBorder="1" applyAlignment="1">
      <alignment horizontal="center"/>
    </xf>
    <xf numFmtId="0" fontId="7" fillId="0" borderId="4" xfId="0" applyFont="1" applyBorder="1"/>
    <xf numFmtId="0" fontId="6" fillId="0" borderId="1" xfId="0" applyFont="1" applyBorder="1" applyAlignment="1">
      <alignment vertical="top" wrapText="1" readingOrder="1"/>
    </xf>
    <xf numFmtId="43" fontId="7" fillId="0" borderId="3" xfId="1" applyFont="1" applyFill="1" applyBorder="1" applyAlignment="1">
      <alignment vertical="top" wrapText="1"/>
    </xf>
    <xf numFmtId="4" fontId="7" fillId="0" borderId="0" xfId="1" applyNumberFormat="1" applyFont="1" applyFill="1"/>
    <xf numFmtId="43" fontId="7" fillId="0" borderId="0" xfId="1" applyFont="1" applyFill="1"/>
    <xf numFmtId="0" fontId="7" fillId="0" borderId="0" xfId="0" applyFont="1"/>
    <xf numFmtId="0" fontId="7" fillId="0" borderId="3" xfId="0" applyFont="1" applyBorder="1" applyAlignment="1">
      <alignment horizontal="left" indent="2"/>
    </xf>
    <xf numFmtId="0" fontId="7" fillId="0" borderId="3" xfId="0" applyFont="1" applyBorder="1" applyAlignment="1">
      <alignment horizontal="center"/>
    </xf>
    <xf numFmtId="43" fontId="7" fillId="0" borderId="3" xfId="1" applyFont="1" applyFill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6" fillId="0" borderId="1" xfId="0" applyFont="1" applyBorder="1" applyAlignment="1">
      <alignment vertical="top" readingOrder="1"/>
    </xf>
    <xf numFmtId="43" fontId="7" fillId="0" borderId="4" xfId="1" applyFont="1" applyBorder="1" applyAlignment="1">
      <alignment vertical="top" wrapText="1"/>
    </xf>
    <xf numFmtId="43" fontId="7" fillId="0" borderId="0" xfId="1" applyFont="1"/>
    <xf numFmtId="43" fontId="7" fillId="0" borderId="3" xfId="1" applyFont="1" applyBorder="1" applyAlignment="1">
      <alignment vertical="center" wrapText="1"/>
    </xf>
    <xf numFmtId="0" fontId="7" fillId="0" borderId="4" xfId="0" applyFont="1" applyBorder="1" applyAlignment="1">
      <alignment horizontal="center"/>
    </xf>
    <xf numFmtId="43" fontId="7" fillId="0" borderId="3" xfId="0" applyNumberFormat="1" applyFont="1" applyBorder="1" applyAlignment="1">
      <alignment horizontal="center"/>
    </xf>
    <xf numFmtId="43" fontId="7" fillId="0" borderId="3" xfId="0" applyNumberFormat="1" applyFont="1" applyBorder="1" applyAlignment="1">
      <alignment horizontal="center"/>
    </xf>
    <xf numFmtId="43" fontId="7" fillId="0" borderId="3" xfId="1" applyFont="1" applyFill="1" applyBorder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7</xdr:col>
      <xdr:colOff>1414181</xdr:colOff>
      <xdr:row>3</xdr:row>
      <xdr:rowOff>180838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1B5353-BD78-4347-8629-48460E01E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3138206" cy="752338"/>
        </a:xfrm>
        <a:prstGeom prst="rect">
          <a:avLst/>
        </a:prstGeom>
      </xdr:spPr>
    </xdr:pic>
    <xdr:clientData/>
  </xdr:twoCellAnchor>
  <xdr:twoCellAnchor>
    <xdr:from>
      <xdr:col>3</xdr:col>
      <xdr:colOff>219075</xdr:colOff>
      <xdr:row>1026</xdr:row>
      <xdr:rowOff>175261</xdr:rowOff>
    </xdr:from>
    <xdr:to>
      <xdr:col>8</xdr:col>
      <xdr:colOff>327273</xdr:colOff>
      <xdr:row>1029</xdr:row>
      <xdr:rowOff>163830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E345F226-02C0-41BA-891A-A5CBDE3B86E9}"/>
            </a:ext>
          </a:extLst>
        </xdr:cNvPr>
        <xdr:cNvGrpSpPr/>
      </xdr:nvGrpSpPr>
      <xdr:grpSpPr>
        <a:xfrm>
          <a:off x="1162050" y="198180961"/>
          <a:ext cx="2660898" cy="560069"/>
          <a:chOff x="2123847" y="6235066"/>
          <a:chExt cx="2712720" cy="560069"/>
        </a:xfrm>
      </xdr:grpSpPr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C1D1DCCF-1A9C-CC76-1CB0-CDD11A2E695B}"/>
              </a:ext>
            </a:extLst>
          </xdr:cNvPr>
          <xdr:cNvSpPr txBox="1"/>
        </xdr:nvSpPr>
        <xdr:spPr>
          <a:xfrm>
            <a:off x="2123847" y="6235066"/>
            <a:ext cx="2712720" cy="5600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 b="0">
                <a:solidFill>
                  <a:schemeClr val="dk1"/>
                </a:solidFill>
                <a:latin typeface="Arial Nova Cond Light" panose="020B0306020202020204" pitchFamily="34" charset="0"/>
                <a:ea typeface="+mn-ea"/>
                <a:cs typeface="+mn-cs"/>
              </a:rPr>
              <a:t>Farah</a:t>
            </a:r>
            <a:r>
              <a:rPr lang="es-ES" sz="1100" b="1">
                <a:solidFill>
                  <a:schemeClr val="dk1"/>
                </a:solidFill>
                <a:latin typeface="Arial Nova Cond Light" panose="020B0306020202020204" pitchFamily="34" charset="0"/>
                <a:ea typeface="+mn-ea"/>
                <a:cs typeface="+mn-cs"/>
              </a:rPr>
              <a:t> </a:t>
            </a:r>
            <a:r>
              <a:rPr lang="es-ES" sz="1100" b="0">
                <a:solidFill>
                  <a:schemeClr val="dk1"/>
                </a:solidFill>
                <a:latin typeface="Arial Nova Cond Light" panose="020B0306020202020204" pitchFamily="34" charset="0"/>
                <a:ea typeface="+mn-ea"/>
                <a:cs typeface="+mn-cs"/>
              </a:rPr>
              <a:t>González</a:t>
            </a:r>
          </a:p>
          <a:p>
            <a:pPr algn="ctr"/>
            <a:r>
              <a:rPr lang="es-ES" sz="1100" b="1"/>
              <a:t>  </a:t>
            </a:r>
            <a:r>
              <a:rPr lang="es-ES" sz="1100" b="0">
                <a:latin typeface="Arial Nova Cond Light" panose="020B0306020202020204" pitchFamily="34" charset="0"/>
                <a:cs typeface="Times New Roman" panose="02020603050405020304" pitchFamily="18" charset="0"/>
              </a:rPr>
              <a:t>Enc.</a:t>
            </a:r>
            <a:r>
              <a:rPr lang="es-ES" sz="1100" b="0" baseline="0">
                <a:latin typeface="Arial Nova Cond Light" panose="020B0306020202020204" pitchFamily="34" charset="0"/>
                <a:cs typeface="Times New Roman" panose="02020603050405020304" pitchFamily="18" charset="0"/>
              </a:rPr>
              <a:t> de División</a:t>
            </a:r>
            <a:r>
              <a:rPr lang="es-ES" sz="1100" b="0">
                <a:latin typeface="Arial Nova Cond Light" panose="020B0306020202020204" pitchFamily="34" charset="0"/>
              </a:rPr>
              <a:t> Administrativa</a:t>
            </a:r>
          </a:p>
        </xdr:txBody>
      </xdr: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9395C84C-6260-65E9-853E-BFEDEF9A8440}"/>
              </a:ext>
            </a:extLst>
          </xdr:cNvPr>
          <xdr:cNvCxnSpPr/>
        </xdr:nvCxnSpPr>
        <xdr:spPr>
          <a:xfrm>
            <a:off x="2390176" y="6482716"/>
            <a:ext cx="21717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685800</xdr:colOff>
      <xdr:row>1026</xdr:row>
      <xdr:rowOff>152400</xdr:rowOff>
    </xdr:from>
    <xdr:to>
      <xdr:col>13</xdr:col>
      <xdr:colOff>1013073</xdr:colOff>
      <xdr:row>1029</xdr:row>
      <xdr:rowOff>140969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78343CB-2E4C-4978-B703-F0450A384291}"/>
            </a:ext>
          </a:extLst>
        </xdr:cNvPr>
        <xdr:cNvSpPr txBox="1"/>
      </xdr:nvSpPr>
      <xdr:spPr>
        <a:xfrm>
          <a:off x="4791075" y="198158100"/>
          <a:ext cx="2660898" cy="5600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0">
              <a:latin typeface="Arial Nova Cond Light" panose="020B0306020202020204" pitchFamily="34" charset="0"/>
            </a:rPr>
            <a:t>Tomás</a:t>
          </a:r>
          <a:r>
            <a:rPr lang="es-ES" sz="1100" b="0" baseline="0">
              <a:latin typeface="Arial Nova Cond Light" panose="020B0306020202020204" pitchFamily="34" charset="0"/>
            </a:rPr>
            <a:t> Carrasco</a:t>
          </a:r>
          <a:endParaRPr lang="es-ES" sz="1100" b="0">
            <a:latin typeface="Arial Nova Cond Light" panose="020B0306020202020204" pitchFamily="34" charset="0"/>
          </a:endParaRPr>
        </a:p>
        <a:p>
          <a:pPr algn="ctr"/>
          <a:endParaRPr lang="es-ES" sz="500" b="1">
            <a:latin typeface="Arial Nova Cond Light" panose="020B0306020202020204" pitchFamily="34" charset="0"/>
          </a:endParaRPr>
        </a:p>
        <a:p>
          <a:pPr algn="ctr"/>
          <a:r>
            <a:rPr lang="es-ES" sz="1100" b="0"/>
            <a:t>  </a:t>
          </a:r>
          <a:r>
            <a:rPr lang="es-ES" sz="1100" b="0">
              <a:latin typeface="Arial Nova Cond Light" panose="020B0306020202020204" pitchFamily="34" charset="0"/>
              <a:cs typeface="Times New Roman" panose="02020603050405020304" pitchFamily="18" charset="0"/>
            </a:rPr>
            <a:t>Técnico</a:t>
          </a:r>
          <a:r>
            <a:rPr lang="es-ES" sz="1100" b="0" baseline="0">
              <a:latin typeface="Arial Nova Cond Light" panose="020B0306020202020204" pitchFamily="34" charset="0"/>
              <a:cs typeface="Times New Roman" panose="02020603050405020304" pitchFamily="18" charset="0"/>
            </a:rPr>
            <a:t> de Activos</a:t>
          </a:r>
          <a:endParaRPr lang="es-ES" sz="1100" b="0">
            <a:latin typeface="Arial Nova Cond Light" panose="020B0306020202020204" pitchFamily="34" charset="0"/>
          </a:endParaRPr>
        </a:p>
      </xdr:txBody>
    </xdr:sp>
    <xdr:clientData/>
  </xdr:twoCellAnchor>
  <xdr:twoCellAnchor>
    <xdr:from>
      <xdr:col>10</xdr:col>
      <xdr:colOff>232666</xdr:colOff>
      <xdr:row>1028</xdr:row>
      <xdr:rowOff>28575</xdr:rowOff>
    </xdr:from>
    <xdr:to>
      <xdr:col>13</xdr:col>
      <xdr:colOff>800779</xdr:colOff>
      <xdr:row>1028</xdr:row>
      <xdr:rowOff>28575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6A1EBEA8-4981-4C0B-AA2F-E5454194D409}"/>
            </a:ext>
          </a:extLst>
        </xdr:cNvPr>
        <xdr:cNvCxnSpPr/>
      </xdr:nvCxnSpPr>
      <xdr:spPr>
        <a:xfrm>
          <a:off x="5109466" y="198415275"/>
          <a:ext cx="213021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858DF-E6B6-461F-A3B5-843AC7453366}">
  <sheetPr>
    <outlinePr summaryBelow="0" summaryRight="0"/>
  </sheetPr>
  <dimension ref="A1:U1022"/>
  <sheetViews>
    <sheetView showGridLines="0" tabSelected="1" workbookViewId="0">
      <selection activeCell="C15" sqref="C15:D15"/>
    </sheetView>
  </sheetViews>
  <sheetFormatPr baseColWidth="10" defaultRowHeight="15" outlineLevelRow="1" x14ac:dyDescent="0.25"/>
  <cols>
    <col min="1" max="1" width="5.28515625" style="1" customWidth="1"/>
    <col min="2" max="2" width="5" style="2" customWidth="1"/>
    <col min="3" max="3" width="3.85546875" style="2" customWidth="1"/>
    <col min="4" max="4" width="4.140625" style="2" customWidth="1"/>
    <col min="5" max="5" width="2.85546875" style="3" customWidth="1"/>
    <col min="6" max="6" width="4.5703125" style="2" customWidth="1"/>
    <col min="7" max="7" width="1" style="2" customWidth="1"/>
    <col min="8" max="8" width="25.7109375" style="2" customWidth="1"/>
    <col min="9" max="9" width="9.140625" style="2" customWidth="1"/>
    <col min="10" max="10" width="11.5703125" style="2" customWidth="1"/>
    <col min="11" max="11" width="7.5703125" style="4" customWidth="1"/>
    <col min="12" max="12" width="5.140625" style="2" customWidth="1"/>
    <col min="13" max="13" width="10.7109375" style="2" customWidth="1"/>
    <col min="14" max="14" width="15.42578125" style="2" customWidth="1"/>
    <col min="15" max="15" width="2.140625" style="2" customWidth="1"/>
    <col min="16" max="16" width="8" style="2" customWidth="1"/>
    <col min="17" max="17" width="2.28515625" style="2" customWidth="1"/>
    <col min="18" max="18" width="3.28515625" style="2" bestFit="1" customWidth="1"/>
    <col min="19" max="19" width="7.28515625" style="2" customWidth="1"/>
    <col min="20" max="20" width="24" style="2" bestFit="1" customWidth="1"/>
    <col min="21" max="21" width="13.140625" style="2" bestFit="1" customWidth="1"/>
    <col min="22" max="16384" width="11.42578125" style="2"/>
  </cols>
  <sheetData>
    <row r="1" spans="1:21" ht="15" customHeight="1" x14ac:dyDescent="0.25"/>
    <row r="2" spans="1:21" ht="15" customHeight="1" x14ac:dyDescent="0.25"/>
    <row r="3" spans="1:21" ht="15" customHeight="1" x14ac:dyDescent="0.25"/>
    <row r="4" spans="1:21" ht="15" customHeight="1" x14ac:dyDescent="0.25"/>
    <row r="5" spans="1:21" ht="15" customHeight="1" x14ac:dyDescent="0.25">
      <c r="A5" s="5" t="s">
        <v>0</v>
      </c>
      <c r="B5" s="6"/>
      <c r="C5" s="6"/>
      <c r="D5" s="6"/>
      <c r="E5" s="7"/>
      <c r="F5" s="6"/>
    </row>
    <row r="6" spans="1:21" x14ac:dyDescent="0.25">
      <c r="A6" s="5" t="s">
        <v>1</v>
      </c>
      <c r="B6" s="6"/>
      <c r="C6" s="6"/>
      <c r="D6" s="6"/>
      <c r="E6" s="7"/>
      <c r="F6" s="6"/>
    </row>
    <row r="7" spans="1:21" ht="15" customHeight="1" x14ac:dyDescent="0.25"/>
    <row r="8" spans="1:21" ht="5.0999999999999996" customHeight="1" x14ac:dyDescent="0.25"/>
    <row r="9" spans="1:21" s="4" customFormat="1" ht="22.5" x14ac:dyDescent="0.25">
      <c r="A9" s="8" t="s">
        <v>2</v>
      </c>
      <c r="B9" s="9"/>
      <c r="C9" s="8" t="s">
        <v>3</v>
      </c>
      <c r="D9" s="9"/>
      <c r="E9" s="8" t="s">
        <v>4</v>
      </c>
      <c r="F9" s="10"/>
      <c r="G9" s="10"/>
      <c r="H9" s="9"/>
      <c r="I9" s="11" t="s">
        <v>5</v>
      </c>
      <c r="J9" s="11" t="s">
        <v>6</v>
      </c>
      <c r="K9" s="11" t="s">
        <v>7</v>
      </c>
      <c r="L9" s="8" t="s">
        <v>8</v>
      </c>
      <c r="M9" s="9"/>
      <c r="N9" s="11" t="s">
        <v>9</v>
      </c>
      <c r="O9" s="8" t="s">
        <v>10</v>
      </c>
      <c r="P9" s="10"/>
      <c r="Q9" s="10"/>
      <c r="R9" s="9"/>
    </row>
    <row r="10" spans="1:21" x14ac:dyDescent="0.25">
      <c r="A10" s="12" t="s">
        <v>11</v>
      </c>
      <c r="B10" s="13"/>
      <c r="C10" s="12" t="s">
        <v>11</v>
      </c>
      <c r="D10" s="13"/>
      <c r="E10" s="12" t="s">
        <v>11</v>
      </c>
      <c r="F10" s="14"/>
      <c r="G10" s="14"/>
      <c r="H10" s="13"/>
      <c r="I10" s="15" t="s">
        <v>11</v>
      </c>
      <c r="J10" s="16" t="s">
        <v>11</v>
      </c>
      <c r="K10" s="17" t="s">
        <v>11</v>
      </c>
      <c r="L10" s="18">
        <f>+(L11+L261+L347+L415+L430+L436+L444+L447+L462+L469+L473+L482+L487+L533+L554+L557)+L575+L580+M582-L557</f>
        <v>40394391.630000003</v>
      </c>
      <c r="M10" s="13"/>
      <c r="N10" s="19">
        <f>+(N11+N261+N347+N415+N430+N436+N444+N447+N462+N469+N473+N482+N487+N533+N554+N557)+N575+N580+N582-N557</f>
        <v>29397674.296567168</v>
      </c>
      <c r="O10" s="18">
        <f>+O11+O261+O347+O415+O430+O436+O444+O447+O462+O469+O473+O482+O487+O533+O554+O557+O575+O580+O582-O557</f>
        <v>10996716.133432837</v>
      </c>
      <c r="P10" s="14"/>
      <c r="Q10" s="14"/>
      <c r="R10" s="13"/>
      <c r="T10" s="20"/>
      <c r="U10" s="21"/>
    </row>
    <row r="11" spans="1:21" x14ac:dyDescent="0.25">
      <c r="A11" s="22" t="s">
        <v>12</v>
      </c>
      <c r="B11" s="14"/>
      <c r="C11" s="14"/>
      <c r="D11" s="14"/>
      <c r="E11" s="14"/>
      <c r="F11" s="14"/>
      <c r="G11" s="14"/>
      <c r="H11" s="14"/>
      <c r="I11" s="14"/>
      <c r="J11" s="14"/>
      <c r="K11" s="13"/>
      <c r="L11" s="23">
        <v>2736539.67</v>
      </c>
      <c r="M11" s="13"/>
      <c r="N11" s="24">
        <v>2341825.997</v>
      </c>
      <c r="O11" s="23">
        <v>394713.67300000001</v>
      </c>
      <c r="P11" s="14"/>
      <c r="Q11" s="14"/>
      <c r="R11" s="13"/>
    </row>
    <row r="12" spans="1:21" outlineLevel="1" x14ac:dyDescent="0.25">
      <c r="A12" s="25" t="s">
        <v>13</v>
      </c>
      <c r="B12" s="13"/>
      <c r="C12" s="25" t="s">
        <v>11</v>
      </c>
      <c r="D12" s="13"/>
      <c r="E12" s="25" t="s">
        <v>14</v>
      </c>
      <c r="F12" s="14"/>
      <c r="G12" s="14"/>
      <c r="H12" s="13"/>
      <c r="I12" s="26">
        <v>45107</v>
      </c>
      <c r="J12" s="26">
        <v>45103</v>
      </c>
      <c r="K12" s="27" t="s">
        <v>15</v>
      </c>
      <c r="L12" s="28">
        <v>9809.34</v>
      </c>
      <c r="M12" s="13"/>
      <c r="N12" s="29">
        <v>9809.34</v>
      </c>
      <c r="O12" s="28">
        <v>0</v>
      </c>
      <c r="P12" s="14"/>
      <c r="Q12" s="14"/>
      <c r="R12" s="13"/>
    </row>
    <row r="13" spans="1:21" ht="27.75" customHeight="1" outlineLevel="1" x14ac:dyDescent="0.25">
      <c r="A13" s="25" t="s">
        <v>16</v>
      </c>
      <c r="B13" s="13"/>
      <c r="C13" s="25" t="s">
        <v>11</v>
      </c>
      <c r="D13" s="13"/>
      <c r="E13" s="25" t="s">
        <v>17</v>
      </c>
      <c r="F13" s="14"/>
      <c r="G13" s="14"/>
      <c r="H13" s="13"/>
      <c r="I13" s="26">
        <v>45107</v>
      </c>
      <c r="J13" s="26">
        <v>45103</v>
      </c>
      <c r="K13" s="27" t="s">
        <v>15</v>
      </c>
      <c r="L13" s="28">
        <v>29934.240000000002</v>
      </c>
      <c r="M13" s="13"/>
      <c r="N13" s="29">
        <v>29934.240000000002</v>
      </c>
      <c r="O13" s="28">
        <v>0</v>
      </c>
      <c r="P13" s="14"/>
      <c r="Q13" s="14"/>
      <c r="R13" s="13"/>
    </row>
    <row r="14" spans="1:21" ht="27.75" customHeight="1" outlineLevel="1" x14ac:dyDescent="0.25">
      <c r="A14" s="25" t="s">
        <v>18</v>
      </c>
      <c r="B14" s="13"/>
      <c r="C14" s="25" t="s">
        <v>11</v>
      </c>
      <c r="D14" s="13"/>
      <c r="E14" s="25" t="s">
        <v>17</v>
      </c>
      <c r="F14" s="14"/>
      <c r="G14" s="14"/>
      <c r="H14" s="13"/>
      <c r="I14" s="26">
        <v>45107</v>
      </c>
      <c r="J14" s="26">
        <v>45103</v>
      </c>
      <c r="K14" s="27" t="s">
        <v>15</v>
      </c>
      <c r="L14" s="28">
        <v>29934.240000000002</v>
      </c>
      <c r="M14" s="13"/>
      <c r="N14" s="29">
        <v>29934.240000000002</v>
      </c>
      <c r="O14" s="28">
        <v>0</v>
      </c>
      <c r="P14" s="14"/>
      <c r="Q14" s="14"/>
      <c r="R14" s="13"/>
    </row>
    <row r="15" spans="1:21" ht="27.75" customHeight="1" outlineLevel="1" x14ac:dyDescent="0.25">
      <c r="A15" s="25" t="s">
        <v>19</v>
      </c>
      <c r="B15" s="13"/>
      <c r="C15" s="25" t="s">
        <v>11</v>
      </c>
      <c r="D15" s="13"/>
      <c r="E15" s="25" t="s">
        <v>20</v>
      </c>
      <c r="F15" s="14"/>
      <c r="G15" s="14"/>
      <c r="H15" s="13"/>
      <c r="I15" s="26">
        <v>45107</v>
      </c>
      <c r="J15" s="26">
        <v>45103</v>
      </c>
      <c r="K15" s="27" t="s">
        <v>15</v>
      </c>
      <c r="L15" s="28">
        <v>29934.240000000002</v>
      </c>
      <c r="M15" s="13"/>
      <c r="N15" s="29">
        <v>29934.240000000002</v>
      </c>
      <c r="O15" s="28">
        <v>0</v>
      </c>
      <c r="P15" s="14"/>
      <c r="Q15" s="14"/>
      <c r="R15" s="13"/>
    </row>
    <row r="16" spans="1:21" ht="27.75" customHeight="1" outlineLevel="1" x14ac:dyDescent="0.25">
      <c r="A16" s="25" t="s">
        <v>21</v>
      </c>
      <c r="B16" s="13"/>
      <c r="C16" s="25" t="s">
        <v>11</v>
      </c>
      <c r="D16" s="13"/>
      <c r="E16" s="25" t="s">
        <v>20</v>
      </c>
      <c r="F16" s="14"/>
      <c r="G16" s="14"/>
      <c r="H16" s="13"/>
      <c r="I16" s="26">
        <v>45107</v>
      </c>
      <c r="J16" s="26">
        <v>45103</v>
      </c>
      <c r="K16" s="27" t="s">
        <v>15</v>
      </c>
      <c r="L16" s="28">
        <v>29934.240000000002</v>
      </c>
      <c r="M16" s="13"/>
      <c r="N16" s="29">
        <v>29934.240000000002</v>
      </c>
      <c r="O16" s="28">
        <v>0</v>
      </c>
      <c r="P16" s="14"/>
      <c r="Q16" s="14"/>
      <c r="R16" s="13"/>
    </row>
    <row r="17" spans="1:18" ht="27.75" customHeight="1" outlineLevel="1" x14ac:dyDescent="0.25">
      <c r="A17" s="25" t="s">
        <v>22</v>
      </c>
      <c r="B17" s="13"/>
      <c r="C17" s="25" t="s">
        <v>11</v>
      </c>
      <c r="D17" s="13"/>
      <c r="E17" s="25" t="s">
        <v>23</v>
      </c>
      <c r="F17" s="14"/>
      <c r="G17" s="14"/>
      <c r="H17" s="13"/>
      <c r="I17" s="26">
        <v>45107</v>
      </c>
      <c r="J17" s="26">
        <v>45103</v>
      </c>
      <c r="K17" s="27" t="s">
        <v>15</v>
      </c>
      <c r="L17" s="28">
        <v>67614</v>
      </c>
      <c r="M17" s="13"/>
      <c r="N17" s="29">
        <v>67614</v>
      </c>
      <c r="O17" s="28">
        <v>0</v>
      </c>
      <c r="P17" s="14"/>
      <c r="Q17" s="14"/>
      <c r="R17" s="13"/>
    </row>
    <row r="18" spans="1:18" outlineLevel="1" x14ac:dyDescent="0.25">
      <c r="A18" s="25" t="s">
        <v>24</v>
      </c>
      <c r="B18" s="13"/>
      <c r="C18" s="25" t="s">
        <v>11</v>
      </c>
      <c r="D18" s="13"/>
      <c r="E18" s="25" t="s">
        <v>25</v>
      </c>
      <c r="F18" s="14"/>
      <c r="G18" s="14"/>
      <c r="H18" s="13"/>
      <c r="I18" s="26">
        <v>44497</v>
      </c>
      <c r="J18" s="26">
        <v>44340</v>
      </c>
      <c r="K18" s="27" t="s">
        <v>15</v>
      </c>
      <c r="L18" s="28">
        <v>17700</v>
      </c>
      <c r="M18" s="13"/>
      <c r="N18" s="29">
        <v>14012.71</v>
      </c>
      <c r="O18" s="28">
        <v>3687.29</v>
      </c>
      <c r="P18" s="14"/>
      <c r="Q18" s="14"/>
      <c r="R18" s="13"/>
    </row>
    <row r="19" spans="1:18" outlineLevel="1" x14ac:dyDescent="0.25">
      <c r="A19" s="25" t="s">
        <v>26</v>
      </c>
      <c r="B19" s="13"/>
      <c r="C19" s="25" t="s">
        <v>11</v>
      </c>
      <c r="D19" s="13"/>
      <c r="E19" s="25" t="s">
        <v>25</v>
      </c>
      <c r="F19" s="14"/>
      <c r="G19" s="14"/>
      <c r="H19" s="13"/>
      <c r="I19" s="26">
        <v>44497</v>
      </c>
      <c r="J19" s="26">
        <v>44340</v>
      </c>
      <c r="K19" s="27" t="s">
        <v>15</v>
      </c>
      <c r="L19" s="28">
        <v>17700</v>
      </c>
      <c r="M19" s="13"/>
      <c r="N19" s="29">
        <v>14012.71</v>
      </c>
      <c r="O19" s="28">
        <v>3687.29</v>
      </c>
      <c r="P19" s="14"/>
      <c r="Q19" s="14"/>
      <c r="R19" s="13"/>
    </row>
    <row r="20" spans="1:18" outlineLevel="1" x14ac:dyDescent="0.25">
      <c r="A20" s="25" t="s">
        <v>27</v>
      </c>
      <c r="B20" s="13"/>
      <c r="C20" s="25" t="s">
        <v>11</v>
      </c>
      <c r="D20" s="13"/>
      <c r="E20" s="25" t="s">
        <v>25</v>
      </c>
      <c r="F20" s="14"/>
      <c r="G20" s="14"/>
      <c r="H20" s="13"/>
      <c r="I20" s="26">
        <v>44497</v>
      </c>
      <c r="J20" s="26">
        <v>44340</v>
      </c>
      <c r="K20" s="27" t="s">
        <v>15</v>
      </c>
      <c r="L20" s="28">
        <v>17700</v>
      </c>
      <c r="M20" s="13"/>
      <c r="N20" s="29">
        <v>14012.71</v>
      </c>
      <c r="O20" s="28">
        <v>3687.29</v>
      </c>
      <c r="P20" s="14"/>
      <c r="Q20" s="14"/>
      <c r="R20" s="13"/>
    </row>
    <row r="21" spans="1:18" outlineLevel="1" x14ac:dyDescent="0.25">
      <c r="A21" s="25" t="s">
        <v>28</v>
      </c>
      <c r="B21" s="13"/>
      <c r="C21" s="25" t="s">
        <v>11</v>
      </c>
      <c r="D21" s="13"/>
      <c r="E21" s="25" t="s">
        <v>25</v>
      </c>
      <c r="F21" s="14"/>
      <c r="G21" s="14"/>
      <c r="H21" s="13"/>
      <c r="I21" s="26">
        <v>44497</v>
      </c>
      <c r="J21" s="26">
        <v>44340</v>
      </c>
      <c r="K21" s="27" t="s">
        <v>15</v>
      </c>
      <c r="L21" s="28">
        <v>17700</v>
      </c>
      <c r="M21" s="13"/>
      <c r="N21" s="29">
        <v>14012.71</v>
      </c>
      <c r="O21" s="28">
        <v>3687.29</v>
      </c>
      <c r="P21" s="14"/>
      <c r="Q21" s="14"/>
      <c r="R21" s="13"/>
    </row>
    <row r="22" spans="1:18" outlineLevel="1" x14ac:dyDescent="0.25">
      <c r="A22" s="25" t="s">
        <v>29</v>
      </c>
      <c r="B22" s="13"/>
      <c r="C22" s="25" t="s">
        <v>11</v>
      </c>
      <c r="D22" s="13"/>
      <c r="E22" s="25" t="s">
        <v>25</v>
      </c>
      <c r="F22" s="14"/>
      <c r="G22" s="14"/>
      <c r="H22" s="13"/>
      <c r="I22" s="26">
        <v>44497</v>
      </c>
      <c r="J22" s="26">
        <v>44340</v>
      </c>
      <c r="K22" s="27" t="s">
        <v>15</v>
      </c>
      <c r="L22" s="28">
        <v>17700</v>
      </c>
      <c r="M22" s="13"/>
      <c r="N22" s="29">
        <v>14012.71</v>
      </c>
      <c r="O22" s="28">
        <v>3687.29</v>
      </c>
      <c r="P22" s="14"/>
      <c r="Q22" s="14"/>
      <c r="R22" s="13"/>
    </row>
    <row r="23" spans="1:18" outlineLevel="1" x14ac:dyDescent="0.25">
      <c r="A23" s="25" t="s">
        <v>30</v>
      </c>
      <c r="B23" s="13"/>
      <c r="C23" s="25" t="s">
        <v>11</v>
      </c>
      <c r="D23" s="13"/>
      <c r="E23" s="25" t="s">
        <v>31</v>
      </c>
      <c r="F23" s="14"/>
      <c r="G23" s="14"/>
      <c r="H23" s="13"/>
      <c r="I23" s="26">
        <v>44497</v>
      </c>
      <c r="J23" s="26">
        <v>44340</v>
      </c>
      <c r="K23" s="27" t="s">
        <v>15</v>
      </c>
      <c r="L23" s="28">
        <v>22420</v>
      </c>
      <c r="M23" s="13"/>
      <c r="N23" s="29">
        <v>17749.375</v>
      </c>
      <c r="O23" s="28">
        <v>4670.625</v>
      </c>
      <c r="P23" s="14"/>
      <c r="Q23" s="14"/>
      <c r="R23" s="13"/>
    </row>
    <row r="24" spans="1:18" outlineLevel="1" x14ac:dyDescent="0.25">
      <c r="A24" s="25" t="s">
        <v>32</v>
      </c>
      <c r="B24" s="13"/>
      <c r="C24" s="25" t="s">
        <v>11</v>
      </c>
      <c r="D24" s="13"/>
      <c r="E24" s="25" t="s">
        <v>33</v>
      </c>
      <c r="F24" s="14"/>
      <c r="G24" s="14"/>
      <c r="H24" s="13"/>
      <c r="I24" s="26">
        <v>44497</v>
      </c>
      <c r="J24" s="26">
        <v>44340</v>
      </c>
      <c r="K24" s="27" t="s">
        <v>15</v>
      </c>
      <c r="L24" s="28">
        <v>22420</v>
      </c>
      <c r="M24" s="13"/>
      <c r="N24" s="29">
        <v>17749.375</v>
      </c>
      <c r="O24" s="28">
        <v>4670.625</v>
      </c>
      <c r="P24" s="14"/>
      <c r="Q24" s="14"/>
      <c r="R24" s="13"/>
    </row>
    <row r="25" spans="1:18" outlineLevel="1" x14ac:dyDescent="0.25">
      <c r="A25" s="25" t="s">
        <v>34</v>
      </c>
      <c r="B25" s="13"/>
      <c r="C25" s="25" t="s">
        <v>11</v>
      </c>
      <c r="D25" s="13"/>
      <c r="E25" s="25" t="s">
        <v>35</v>
      </c>
      <c r="F25" s="14"/>
      <c r="G25" s="14"/>
      <c r="H25" s="13"/>
      <c r="I25" s="26">
        <v>44497</v>
      </c>
      <c r="J25" s="26">
        <v>44340</v>
      </c>
      <c r="K25" s="27" t="s">
        <v>15</v>
      </c>
      <c r="L25" s="28">
        <v>5900</v>
      </c>
      <c r="M25" s="13"/>
      <c r="N25" s="29">
        <v>4671.0424999999996</v>
      </c>
      <c r="O25" s="28">
        <v>1228.9575</v>
      </c>
      <c r="P25" s="14"/>
      <c r="Q25" s="14"/>
      <c r="R25" s="13"/>
    </row>
    <row r="26" spans="1:18" outlineLevel="1" x14ac:dyDescent="0.25">
      <c r="A26" s="25" t="s">
        <v>36</v>
      </c>
      <c r="B26" s="13"/>
      <c r="C26" s="25" t="s">
        <v>11</v>
      </c>
      <c r="D26" s="13"/>
      <c r="E26" s="25" t="s">
        <v>35</v>
      </c>
      <c r="F26" s="14"/>
      <c r="G26" s="14"/>
      <c r="H26" s="13"/>
      <c r="I26" s="26">
        <v>44497</v>
      </c>
      <c r="J26" s="26">
        <v>44340</v>
      </c>
      <c r="K26" s="27" t="s">
        <v>15</v>
      </c>
      <c r="L26" s="28">
        <v>5900</v>
      </c>
      <c r="M26" s="13"/>
      <c r="N26" s="29">
        <v>4671.0424999999996</v>
      </c>
      <c r="O26" s="28">
        <v>1228.9575</v>
      </c>
      <c r="P26" s="14"/>
      <c r="Q26" s="14"/>
      <c r="R26" s="13"/>
    </row>
    <row r="27" spans="1:18" outlineLevel="1" x14ac:dyDescent="0.25">
      <c r="A27" s="25" t="s">
        <v>37</v>
      </c>
      <c r="B27" s="13"/>
      <c r="C27" s="25" t="s">
        <v>11</v>
      </c>
      <c r="D27" s="13"/>
      <c r="E27" s="25" t="s">
        <v>25</v>
      </c>
      <c r="F27" s="14"/>
      <c r="G27" s="14"/>
      <c r="H27" s="13"/>
      <c r="I27" s="26">
        <v>44501</v>
      </c>
      <c r="J27" s="26">
        <v>44340</v>
      </c>
      <c r="K27" s="27" t="s">
        <v>15</v>
      </c>
      <c r="L27" s="28">
        <v>17700</v>
      </c>
      <c r="M27" s="13"/>
      <c r="N27" s="29">
        <v>14012.71</v>
      </c>
      <c r="O27" s="28">
        <v>3687.29</v>
      </c>
      <c r="P27" s="14"/>
      <c r="Q27" s="14"/>
      <c r="R27" s="13"/>
    </row>
    <row r="28" spans="1:18" outlineLevel="1" x14ac:dyDescent="0.25">
      <c r="A28" s="25" t="s">
        <v>38</v>
      </c>
      <c r="B28" s="13"/>
      <c r="C28" s="25" t="s">
        <v>11</v>
      </c>
      <c r="D28" s="13"/>
      <c r="E28" s="25" t="s">
        <v>39</v>
      </c>
      <c r="F28" s="14"/>
      <c r="G28" s="14"/>
      <c r="H28" s="13"/>
      <c r="I28" s="26">
        <v>44511</v>
      </c>
      <c r="J28" s="26">
        <v>44481</v>
      </c>
      <c r="K28" s="27" t="s">
        <v>15</v>
      </c>
      <c r="L28" s="28">
        <v>13216</v>
      </c>
      <c r="M28" s="13"/>
      <c r="N28" s="29">
        <v>10903.375</v>
      </c>
      <c r="O28" s="28">
        <v>2312.625</v>
      </c>
      <c r="P28" s="14"/>
      <c r="Q28" s="14"/>
      <c r="R28" s="13"/>
    </row>
    <row r="29" spans="1:18" outlineLevel="1" x14ac:dyDescent="0.25">
      <c r="A29" s="25" t="s">
        <v>40</v>
      </c>
      <c r="B29" s="13"/>
      <c r="C29" s="25" t="s">
        <v>11</v>
      </c>
      <c r="D29" s="13"/>
      <c r="E29" s="25" t="s">
        <v>33</v>
      </c>
      <c r="F29" s="14"/>
      <c r="G29" s="14"/>
      <c r="H29" s="13"/>
      <c r="I29" s="26">
        <v>44523</v>
      </c>
      <c r="J29" s="26">
        <v>44481</v>
      </c>
      <c r="K29" s="27" t="s">
        <v>15</v>
      </c>
      <c r="L29" s="28">
        <v>8212.7999999999993</v>
      </c>
      <c r="M29" s="13"/>
      <c r="N29" s="29">
        <v>6775.7363999999998</v>
      </c>
      <c r="O29" s="28">
        <v>1437.0636</v>
      </c>
      <c r="P29" s="14"/>
      <c r="Q29" s="14"/>
      <c r="R29" s="13"/>
    </row>
    <row r="30" spans="1:18" outlineLevel="1" x14ac:dyDescent="0.25">
      <c r="A30" s="25" t="s">
        <v>41</v>
      </c>
      <c r="B30" s="13"/>
      <c r="C30" s="25" t="s">
        <v>11</v>
      </c>
      <c r="D30" s="13"/>
      <c r="E30" s="25" t="s">
        <v>33</v>
      </c>
      <c r="F30" s="14"/>
      <c r="G30" s="14"/>
      <c r="H30" s="13"/>
      <c r="I30" s="26">
        <v>44523</v>
      </c>
      <c r="J30" s="26">
        <v>44481</v>
      </c>
      <c r="K30" s="27" t="s">
        <v>15</v>
      </c>
      <c r="L30" s="28">
        <v>8212.7999999999993</v>
      </c>
      <c r="M30" s="13"/>
      <c r="N30" s="29">
        <v>6775.7363999999998</v>
      </c>
      <c r="O30" s="28">
        <v>1437.0636</v>
      </c>
      <c r="P30" s="14"/>
      <c r="Q30" s="14"/>
      <c r="R30" s="13"/>
    </row>
    <row r="31" spans="1:18" outlineLevel="1" x14ac:dyDescent="0.25">
      <c r="A31" s="25" t="s">
        <v>42</v>
      </c>
      <c r="B31" s="13"/>
      <c r="C31" s="25" t="s">
        <v>11</v>
      </c>
      <c r="D31" s="13"/>
      <c r="E31" s="25" t="s">
        <v>43</v>
      </c>
      <c r="F31" s="14"/>
      <c r="G31" s="14"/>
      <c r="H31" s="13"/>
      <c r="I31" s="26">
        <v>44524</v>
      </c>
      <c r="J31" s="26">
        <v>44481</v>
      </c>
      <c r="K31" s="27" t="s">
        <v>15</v>
      </c>
      <c r="L31" s="28">
        <v>8590.4</v>
      </c>
      <c r="M31" s="13"/>
      <c r="N31" s="29">
        <v>7087.2556999999997</v>
      </c>
      <c r="O31" s="28">
        <v>1503.1442999999999</v>
      </c>
      <c r="P31" s="14"/>
      <c r="Q31" s="14"/>
      <c r="R31" s="13"/>
    </row>
    <row r="32" spans="1:18" outlineLevel="1" x14ac:dyDescent="0.25">
      <c r="A32" s="25" t="s">
        <v>44</v>
      </c>
      <c r="B32" s="13"/>
      <c r="C32" s="25" t="s">
        <v>11</v>
      </c>
      <c r="D32" s="13"/>
      <c r="E32" s="25" t="s">
        <v>43</v>
      </c>
      <c r="F32" s="14"/>
      <c r="G32" s="14"/>
      <c r="H32" s="13"/>
      <c r="I32" s="26">
        <v>44524</v>
      </c>
      <c r="J32" s="26">
        <v>44481</v>
      </c>
      <c r="K32" s="27" t="s">
        <v>15</v>
      </c>
      <c r="L32" s="28">
        <v>8590.4</v>
      </c>
      <c r="M32" s="13"/>
      <c r="N32" s="29">
        <v>7087.2556999999997</v>
      </c>
      <c r="O32" s="28">
        <v>1503.1442999999999</v>
      </c>
      <c r="P32" s="14"/>
      <c r="Q32" s="14"/>
      <c r="R32" s="13"/>
    </row>
    <row r="33" spans="1:18" outlineLevel="1" x14ac:dyDescent="0.25">
      <c r="A33" s="25" t="s">
        <v>45</v>
      </c>
      <c r="B33" s="13"/>
      <c r="C33" s="25" t="s">
        <v>11</v>
      </c>
      <c r="D33" s="13"/>
      <c r="E33" s="25" t="s">
        <v>43</v>
      </c>
      <c r="F33" s="14"/>
      <c r="G33" s="14"/>
      <c r="H33" s="13"/>
      <c r="I33" s="26">
        <v>44524</v>
      </c>
      <c r="J33" s="26">
        <v>44481</v>
      </c>
      <c r="K33" s="27" t="s">
        <v>15</v>
      </c>
      <c r="L33" s="28">
        <v>8590.4</v>
      </c>
      <c r="M33" s="13"/>
      <c r="N33" s="29">
        <v>7087.2556999999997</v>
      </c>
      <c r="O33" s="28">
        <v>1503.1442999999999</v>
      </c>
      <c r="P33" s="14"/>
      <c r="Q33" s="14"/>
      <c r="R33" s="13"/>
    </row>
    <row r="34" spans="1:18" outlineLevel="1" x14ac:dyDescent="0.25">
      <c r="A34" s="25" t="s">
        <v>46</v>
      </c>
      <c r="B34" s="13"/>
      <c r="C34" s="25" t="s">
        <v>11</v>
      </c>
      <c r="D34" s="13"/>
      <c r="E34" s="25" t="s">
        <v>43</v>
      </c>
      <c r="F34" s="14"/>
      <c r="G34" s="14"/>
      <c r="H34" s="13"/>
      <c r="I34" s="26">
        <v>44524</v>
      </c>
      <c r="J34" s="26">
        <v>44481</v>
      </c>
      <c r="K34" s="27" t="s">
        <v>15</v>
      </c>
      <c r="L34" s="28">
        <v>8590.4</v>
      </c>
      <c r="M34" s="13"/>
      <c r="N34" s="29">
        <v>7087.2556999999997</v>
      </c>
      <c r="O34" s="28">
        <v>1503.1442999999999</v>
      </c>
      <c r="P34" s="14"/>
      <c r="Q34" s="14"/>
      <c r="R34" s="13"/>
    </row>
    <row r="35" spans="1:18" outlineLevel="1" x14ac:dyDescent="0.25">
      <c r="A35" s="25" t="s">
        <v>47</v>
      </c>
      <c r="B35" s="13"/>
      <c r="C35" s="25" t="s">
        <v>11</v>
      </c>
      <c r="D35" s="13"/>
      <c r="E35" s="25" t="s">
        <v>43</v>
      </c>
      <c r="F35" s="14"/>
      <c r="G35" s="14"/>
      <c r="H35" s="13"/>
      <c r="I35" s="26">
        <v>44525</v>
      </c>
      <c r="J35" s="26">
        <v>44481</v>
      </c>
      <c r="K35" s="27" t="s">
        <v>15</v>
      </c>
      <c r="L35" s="28">
        <v>8590.4</v>
      </c>
      <c r="M35" s="13"/>
      <c r="N35" s="29">
        <v>7087.2556999999997</v>
      </c>
      <c r="O35" s="28">
        <v>1503.1442999999999</v>
      </c>
      <c r="P35" s="14"/>
      <c r="Q35" s="14"/>
      <c r="R35" s="13"/>
    </row>
    <row r="36" spans="1:18" outlineLevel="1" x14ac:dyDescent="0.25">
      <c r="A36" s="25" t="s">
        <v>48</v>
      </c>
      <c r="B36" s="13"/>
      <c r="C36" s="25" t="s">
        <v>11</v>
      </c>
      <c r="D36" s="13"/>
      <c r="E36" s="25" t="s">
        <v>43</v>
      </c>
      <c r="F36" s="14"/>
      <c r="G36" s="14"/>
      <c r="H36" s="13"/>
      <c r="I36" s="26">
        <v>44525</v>
      </c>
      <c r="J36" s="26">
        <v>44481</v>
      </c>
      <c r="K36" s="27" t="s">
        <v>15</v>
      </c>
      <c r="L36" s="28">
        <v>8590.4</v>
      </c>
      <c r="M36" s="13"/>
      <c r="N36" s="29">
        <v>7087.2556999999997</v>
      </c>
      <c r="O36" s="28">
        <v>1503.1442999999999</v>
      </c>
      <c r="P36" s="14"/>
      <c r="Q36" s="14"/>
      <c r="R36" s="13"/>
    </row>
    <row r="37" spans="1:18" outlineLevel="1" x14ac:dyDescent="0.25">
      <c r="A37" s="25" t="s">
        <v>49</v>
      </c>
      <c r="B37" s="13"/>
      <c r="C37" s="25" t="s">
        <v>11</v>
      </c>
      <c r="D37" s="13"/>
      <c r="E37" s="25" t="s">
        <v>43</v>
      </c>
      <c r="F37" s="14"/>
      <c r="G37" s="14"/>
      <c r="H37" s="13"/>
      <c r="I37" s="26">
        <v>44525</v>
      </c>
      <c r="J37" s="26">
        <v>44481</v>
      </c>
      <c r="K37" s="27" t="s">
        <v>15</v>
      </c>
      <c r="L37" s="28">
        <v>8590.4</v>
      </c>
      <c r="M37" s="13"/>
      <c r="N37" s="29">
        <v>7087.2556999999997</v>
      </c>
      <c r="O37" s="28">
        <v>1503.1442999999999</v>
      </c>
      <c r="P37" s="14"/>
      <c r="Q37" s="14"/>
      <c r="R37" s="13"/>
    </row>
    <row r="38" spans="1:18" outlineLevel="1" x14ac:dyDescent="0.25">
      <c r="A38" s="25" t="s">
        <v>50</v>
      </c>
      <c r="B38" s="13"/>
      <c r="C38" s="25" t="s">
        <v>11</v>
      </c>
      <c r="D38" s="13"/>
      <c r="E38" s="25" t="s">
        <v>43</v>
      </c>
      <c r="F38" s="14"/>
      <c r="G38" s="14"/>
      <c r="H38" s="13"/>
      <c r="I38" s="26">
        <v>44525</v>
      </c>
      <c r="J38" s="26">
        <v>44481</v>
      </c>
      <c r="K38" s="27" t="s">
        <v>15</v>
      </c>
      <c r="L38" s="28">
        <v>8590.4</v>
      </c>
      <c r="M38" s="13"/>
      <c r="N38" s="29">
        <v>7087.2556999999997</v>
      </c>
      <c r="O38" s="28">
        <v>1503.1442999999999</v>
      </c>
      <c r="P38" s="14"/>
      <c r="Q38" s="14"/>
      <c r="R38" s="13"/>
    </row>
    <row r="39" spans="1:18" outlineLevel="1" x14ac:dyDescent="0.25">
      <c r="A39" s="25" t="s">
        <v>51</v>
      </c>
      <c r="B39" s="13"/>
      <c r="C39" s="25" t="s">
        <v>11</v>
      </c>
      <c r="D39" s="13"/>
      <c r="E39" s="25" t="s">
        <v>43</v>
      </c>
      <c r="F39" s="14"/>
      <c r="G39" s="14"/>
      <c r="H39" s="13"/>
      <c r="I39" s="26">
        <v>44525</v>
      </c>
      <c r="J39" s="26">
        <v>44481</v>
      </c>
      <c r="K39" s="27" t="s">
        <v>15</v>
      </c>
      <c r="L39" s="28">
        <v>8590.4</v>
      </c>
      <c r="M39" s="13"/>
      <c r="N39" s="29">
        <v>7087.2556999999997</v>
      </c>
      <c r="O39" s="28">
        <v>1503.1442999999999</v>
      </c>
      <c r="P39" s="14"/>
      <c r="Q39" s="14"/>
      <c r="R39" s="13"/>
    </row>
    <row r="40" spans="1:18" outlineLevel="1" x14ac:dyDescent="0.25">
      <c r="A40" s="25" t="s">
        <v>52</v>
      </c>
      <c r="B40" s="13"/>
      <c r="C40" s="25" t="s">
        <v>11</v>
      </c>
      <c r="D40" s="13"/>
      <c r="E40" s="25" t="s">
        <v>43</v>
      </c>
      <c r="F40" s="14"/>
      <c r="G40" s="14"/>
      <c r="H40" s="13"/>
      <c r="I40" s="26">
        <v>44525</v>
      </c>
      <c r="J40" s="26">
        <v>44481</v>
      </c>
      <c r="K40" s="27" t="s">
        <v>15</v>
      </c>
      <c r="L40" s="28">
        <v>8590.4</v>
      </c>
      <c r="M40" s="13"/>
      <c r="N40" s="29">
        <v>7087.2556999999997</v>
      </c>
      <c r="O40" s="28">
        <v>1503.1442999999999</v>
      </c>
      <c r="P40" s="14"/>
      <c r="Q40" s="14"/>
      <c r="R40" s="13"/>
    </row>
    <row r="41" spans="1:18" outlineLevel="1" x14ac:dyDescent="0.25">
      <c r="A41" s="25" t="s">
        <v>53</v>
      </c>
      <c r="B41" s="13"/>
      <c r="C41" s="25" t="s">
        <v>11</v>
      </c>
      <c r="D41" s="13"/>
      <c r="E41" s="25" t="s">
        <v>54</v>
      </c>
      <c r="F41" s="14"/>
      <c r="G41" s="14"/>
      <c r="H41" s="13"/>
      <c r="I41" s="26">
        <v>44525</v>
      </c>
      <c r="J41" s="26">
        <v>44481</v>
      </c>
      <c r="K41" s="27" t="s">
        <v>15</v>
      </c>
      <c r="L41" s="28">
        <v>1840.8</v>
      </c>
      <c r="M41" s="13"/>
      <c r="N41" s="29">
        <v>1518.8363999999999</v>
      </c>
      <c r="O41" s="28">
        <v>321.96359999999999</v>
      </c>
      <c r="P41" s="14"/>
      <c r="Q41" s="14"/>
      <c r="R41" s="13"/>
    </row>
    <row r="42" spans="1:18" outlineLevel="1" x14ac:dyDescent="0.25">
      <c r="A42" s="25" t="s">
        <v>55</v>
      </c>
      <c r="B42" s="13"/>
      <c r="C42" s="25" t="s">
        <v>11</v>
      </c>
      <c r="D42" s="13"/>
      <c r="E42" s="25" t="s">
        <v>54</v>
      </c>
      <c r="F42" s="14"/>
      <c r="G42" s="14"/>
      <c r="H42" s="13"/>
      <c r="I42" s="26">
        <v>44525</v>
      </c>
      <c r="J42" s="26">
        <v>44481</v>
      </c>
      <c r="K42" s="27" t="s">
        <v>15</v>
      </c>
      <c r="L42" s="28">
        <v>1840.8</v>
      </c>
      <c r="M42" s="13"/>
      <c r="N42" s="29">
        <v>1518.8363999999999</v>
      </c>
      <c r="O42" s="28">
        <v>321.96359999999999</v>
      </c>
      <c r="P42" s="14"/>
      <c r="Q42" s="14"/>
      <c r="R42" s="13"/>
    </row>
    <row r="43" spans="1:18" outlineLevel="1" x14ac:dyDescent="0.25">
      <c r="A43" s="25" t="s">
        <v>56</v>
      </c>
      <c r="B43" s="13"/>
      <c r="C43" s="25" t="s">
        <v>11</v>
      </c>
      <c r="D43" s="13"/>
      <c r="E43" s="25" t="s">
        <v>54</v>
      </c>
      <c r="F43" s="14"/>
      <c r="G43" s="14"/>
      <c r="H43" s="13"/>
      <c r="I43" s="26">
        <v>44525</v>
      </c>
      <c r="J43" s="26">
        <v>44481</v>
      </c>
      <c r="K43" s="27" t="s">
        <v>15</v>
      </c>
      <c r="L43" s="28">
        <v>1840.8</v>
      </c>
      <c r="M43" s="13"/>
      <c r="N43" s="29">
        <v>1518.8363999999999</v>
      </c>
      <c r="O43" s="28">
        <v>321.96359999999999</v>
      </c>
      <c r="P43" s="14"/>
      <c r="Q43" s="14"/>
      <c r="R43" s="13"/>
    </row>
    <row r="44" spans="1:18" outlineLevel="1" x14ac:dyDescent="0.25">
      <c r="A44" s="25" t="s">
        <v>57</v>
      </c>
      <c r="B44" s="13"/>
      <c r="C44" s="25" t="s">
        <v>11</v>
      </c>
      <c r="D44" s="13"/>
      <c r="E44" s="25" t="s">
        <v>54</v>
      </c>
      <c r="F44" s="14"/>
      <c r="G44" s="14"/>
      <c r="H44" s="13"/>
      <c r="I44" s="26">
        <v>44525</v>
      </c>
      <c r="J44" s="26">
        <v>44481</v>
      </c>
      <c r="K44" s="27" t="s">
        <v>15</v>
      </c>
      <c r="L44" s="28">
        <v>1840.8</v>
      </c>
      <c r="M44" s="13"/>
      <c r="N44" s="29">
        <v>1518.8363999999999</v>
      </c>
      <c r="O44" s="28">
        <v>321.96359999999999</v>
      </c>
      <c r="P44" s="14"/>
      <c r="Q44" s="14"/>
      <c r="R44" s="13"/>
    </row>
    <row r="45" spans="1:18" outlineLevel="1" x14ac:dyDescent="0.25">
      <c r="A45" s="25" t="s">
        <v>58</v>
      </c>
      <c r="B45" s="13"/>
      <c r="C45" s="25" t="s">
        <v>11</v>
      </c>
      <c r="D45" s="13"/>
      <c r="E45" s="25" t="s">
        <v>54</v>
      </c>
      <c r="F45" s="14"/>
      <c r="G45" s="14"/>
      <c r="H45" s="13"/>
      <c r="I45" s="26">
        <v>44529</v>
      </c>
      <c r="J45" s="26">
        <v>44481</v>
      </c>
      <c r="K45" s="27" t="s">
        <v>15</v>
      </c>
      <c r="L45" s="28">
        <v>1840.8</v>
      </c>
      <c r="M45" s="13"/>
      <c r="N45" s="29">
        <v>1518.8363999999999</v>
      </c>
      <c r="O45" s="28">
        <v>321.96359999999999</v>
      </c>
      <c r="P45" s="14"/>
      <c r="Q45" s="14"/>
      <c r="R45" s="13"/>
    </row>
    <row r="46" spans="1:18" outlineLevel="1" x14ac:dyDescent="0.25">
      <c r="A46" s="25" t="s">
        <v>59</v>
      </c>
      <c r="B46" s="13"/>
      <c r="C46" s="25" t="s">
        <v>11</v>
      </c>
      <c r="D46" s="13"/>
      <c r="E46" s="25" t="s">
        <v>54</v>
      </c>
      <c r="F46" s="14"/>
      <c r="G46" s="14"/>
      <c r="H46" s="13"/>
      <c r="I46" s="26">
        <v>44529</v>
      </c>
      <c r="J46" s="26">
        <v>44481</v>
      </c>
      <c r="K46" s="27" t="s">
        <v>15</v>
      </c>
      <c r="L46" s="28">
        <v>1840.8</v>
      </c>
      <c r="M46" s="13"/>
      <c r="N46" s="29">
        <v>1518.8363999999999</v>
      </c>
      <c r="O46" s="28">
        <v>321.96359999999999</v>
      </c>
      <c r="P46" s="14"/>
      <c r="Q46" s="14"/>
      <c r="R46" s="13"/>
    </row>
    <row r="47" spans="1:18" outlineLevel="1" x14ac:dyDescent="0.25">
      <c r="A47" s="25" t="s">
        <v>60</v>
      </c>
      <c r="B47" s="13"/>
      <c r="C47" s="25" t="s">
        <v>11</v>
      </c>
      <c r="D47" s="13"/>
      <c r="E47" s="25" t="s">
        <v>54</v>
      </c>
      <c r="F47" s="14"/>
      <c r="G47" s="14"/>
      <c r="H47" s="13"/>
      <c r="I47" s="26">
        <v>44529</v>
      </c>
      <c r="J47" s="26">
        <v>44481</v>
      </c>
      <c r="K47" s="27" t="s">
        <v>15</v>
      </c>
      <c r="L47" s="28">
        <v>1840.8</v>
      </c>
      <c r="M47" s="13"/>
      <c r="N47" s="29">
        <v>1518.8363999999999</v>
      </c>
      <c r="O47" s="28">
        <v>321.96359999999999</v>
      </c>
      <c r="P47" s="14"/>
      <c r="Q47" s="14"/>
      <c r="R47" s="13"/>
    </row>
    <row r="48" spans="1:18" outlineLevel="1" x14ac:dyDescent="0.25">
      <c r="A48" s="25" t="s">
        <v>61</v>
      </c>
      <c r="B48" s="13"/>
      <c r="C48" s="25" t="s">
        <v>11</v>
      </c>
      <c r="D48" s="13"/>
      <c r="E48" s="25" t="s">
        <v>54</v>
      </c>
      <c r="F48" s="14"/>
      <c r="G48" s="14"/>
      <c r="H48" s="13"/>
      <c r="I48" s="26">
        <v>44529</v>
      </c>
      <c r="J48" s="26">
        <v>44481</v>
      </c>
      <c r="K48" s="27" t="s">
        <v>15</v>
      </c>
      <c r="L48" s="28">
        <v>1840.8</v>
      </c>
      <c r="M48" s="13"/>
      <c r="N48" s="29">
        <v>1518.8363999999999</v>
      </c>
      <c r="O48" s="28">
        <v>321.96359999999999</v>
      </c>
      <c r="P48" s="14"/>
      <c r="Q48" s="14"/>
      <c r="R48" s="13"/>
    </row>
    <row r="49" spans="1:18" outlineLevel="1" x14ac:dyDescent="0.25">
      <c r="A49" s="25" t="s">
        <v>62</v>
      </c>
      <c r="B49" s="13"/>
      <c r="C49" s="25" t="s">
        <v>11</v>
      </c>
      <c r="D49" s="13"/>
      <c r="E49" s="25" t="s">
        <v>25</v>
      </c>
      <c r="F49" s="14"/>
      <c r="G49" s="14"/>
      <c r="H49" s="13"/>
      <c r="I49" s="26">
        <v>44530</v>
      </c>
      <c r="J49" s="26">
        <v>44481</v>
      </c>
      <c r="K49" s="27" t="s">
        <v>15</v>
      </c>
      <c r="L49" s="28">
        <v>7882.4</v>
      </c>
      <c r="M49" s="13"/>
      <c r="N49" s="29">
        <v>6503.1557000000003</v>
      </c>
      <c r="O49" s="28">
        <v>1379.2443000000001</v>
      </c>
      <c r="P49" s="14"/>
      <c r="Q49" s="14"/>
      <c r="R49" s="13"/>
    </row>
    <row r="50" spans="1:18" outlineLevel="1" x14ac:dyDescent="0.25">
      <c r="A50" s="25" t="s">
        <v>63</v>
      </c>
      <c r="B50" s="13"/>
      <c r="C50" s="25" t="s">
        <v>11</v>
      </c>
      <c r="D50" s="13"/>
      <c r="E50" s="25" t="s">
        <v>25</v>
      </c>
      <c r="F50" s="14"/>
      <c r="G50" s="14"/>
      <c r="H50" s="13"/>
      <c r="I50" s="26">
        <v>44530</v>
      </c>
      <c r="J50" s="26">
        <v>44481</v>
      </c>
      <c r="K50" s="27" t="s">
        <v>15</v>
      </c>
      <c r="L50" s="28">
        <v>7882.4</v>
      </c>
      <c r="M50" s="13"/>
      <c r="N50" s="29">
        <v>6503.1557000000003</v>
      </c>
      <c r="O50" s="28">
        <v>1379.2443000000001</v>
      </c>
      <c r="P50" s="14"/>
      <c r="Q50" s="14"/>
      <c r="R50" s="13"/>
    </row>
    <row r="51" spans="1:18" outlineLevel="1" x14ac:dyDescent="0.25">
      <c r="A51" s="25" t="s">
        <v>64</v>
      </c>
      <c r="B51" s="13"/>
      <c r="C51" s="25" t="s">
        <v>11</v>
      </c>
      <c r="D51" s="13"/>
      <c r="E51" s="25" t="s">
        <v>25</v>
      </c>
      <c r="F51" s="14"/>
      <c r="G51" s="14"/>
      <c r="H51" s="13"/>
      <c r="I51" s="26">
        <v>44530</v>
      </c>
      <c r="J51" s="26">
        <v>44481</v>
      </c>
      <c r="K51" s="27" t="s">
        <v>15</v>
      </c>
      <c r="L51" s="28">
        <v>7882.4</v>
      </c>
      <c r="M51" s="13"/>
      <c r="N51" s="29">
        <v>6503.1557000000003</v>
      </c>
      <c r="O51" s="28">
        <v>1379.2443000000001</v>
      </c>
      <c r="P51" s="14"/>
      <c r="Q51" s="14"/>
      <c r="R51" s="13"/>
    </row>
    <row r="52" spans="1:18" outlineLevel="1" x14ac:dyDescent="0.25">
      <c r="A52" s="25" t="s">
        <v>65</v>
      </c>
      <c r="B52" s="13"/>
      <c r="C52" s="25" t="s">
        <v>11</v>
      </c>
      <c r="D52" s="13"/>
      <c r="E52" s="25" t="s">
        <v>25</v>
      </c>
      <c r="F52" s="14"/>
      <c r="G52" s="14"/>
      <c r="H52" s="13"/>
      <c r="I52" s="26">
        <v>44530</v>
      </c>
      <c r="J52" s="26">
        <v>44481</v>
      </c>
      <c r="K52" s="27" t="s">
        <v>15</v>
      </c>
      <c r="L52" s="28">
        <v>7882.4</v>
      </c>
      <c r="M52" s="13"/>
      <c r="N52" s="29">
        <v>6503.1557000000003</v>
      </c>
      <c r="O52" s="28">
        <v>1379.2443000000001</v>
      </c>
      <c r="P52" s="14"/>
      <c r="Q52" s="14"/>
      <c r="R52" s="13"/>
    </row>
    <row r="53" spans="1:18" outlineLevel="1" x14ac:dyDescent="0.25">
      <c r="A53" s="25" t="s">
        <v>66</v>
      </c>
      <c r="B53" s="13"/>
      <c r="C53" s="25" t="s">
        <v>11</v>
      </c>
      <c r="D53" s="13"/>
      <c r="E53" s="25" t="s">
        <v>25</v>
      </c>
      <c r="F53" s="14"/>
      <c r="G53" s="14"/>
      <c r="H53" s="13"/>
      <c r="I53" s="26">
        <v>44530</v>
      </c>
      <c r="J53" s="26">
        <v>44481</v>
      </c>
      <c r="K53" s="27" t="s">
        <v>15</v>
      </c>
      <c r="L53" s="28">
        <v>7882.4</v>
      </c>
      <c r="M53" s="13"/>
      <c r="N53" s="29">
        <v>6503.1557000000003</v>
      </c>
      <c r="O53" s="28">
        <v>1379.2443000000001</v>
      </c>
      <c r="P53" s="14"/>
      <c r="Q53" s="14"/>
      <c r="R53" s="13"/>
    </row>
    <row r="54" spans="1:18" outlineLevel="1" x14ac:dyDescent="0.25">
      <c r="A54" s="25" t="s">
        <v>67</v>
      </c>
      <c r="B54" s="13"/>
      <c r="C54" s="25" t="s">
        <v>11</v>
      </c>
      <c r="D54" s="13"/>
      <c r="E54" s="25" t="s">
        <v>25</v>
      </c>
      <c r="F54" s="14"/>
      <c r="G54" s="14"/>
      <c r="H54" s="13"/>
      <c r="I54" s="26">
        <v>44530</v>
      </c>
      <c r="J54" s="26">
        <v>44481</v>
      </c>
      <c r="K54" s="27" t="s">
        <v>15</v>
      </c>
      <c r="L54" s="28">
        <v>7882.4</v>
      </c>
      <c r="M54" s="13"/>
      <c r="N54" s="29">
        <v>6503.1557000000003</v>
      </c>
      <c r="O54" s="28">
        <v>1379.2443000000001</v>
      </c>
      <c r="P54" s="14"/>
      <c r="Q54" s="14"/>
      <c r="R54" s="13"/>
    </row>
    <row r="55" spans="1:18" outlineLevel="1" x14ac:dyDescent="0.25">
      <c r="A55" s="25" t="s">
        <v>68</v>
      </c>
      <c r="B55" s="13"/>
      <c r="C55" s="25" t="s">
        <v>11</v>
      </c>
      <c r="D55" s="13"/>
      <c r="E55" s="25" t="s">
        <v>25</v>
      </c>
      <c r="F55" s="14"/>
      <c r="G55" s="14"/>
      <c r="H55" s="13"/>
      <c r="I55" s="26">
        <v>44530</v>
      </c>
      <c r="J55" s="26">
        <v>44481</v>
      </c>
      <c r="K55" s="27" t="s">
        <v>15</v>
      </c>
      <c r="L55" s="28">
        <v>7882.4</v>
      </c>
      <c r="M55" s="13"/>
      <c r="N55" s="29">
        <v>6503.1557000000003</v>
      </c>
      <c r="O55" s="28">
        <v>1379.2443000000001</v>
      </c>
      <c r="P55" s="14"/>
      <c r="Q55" s="14"/>
      <c r="R55" s="13"/>
    </row>
    <row r="56" spans="1:18" outlineLevel="1" x14ac:dyDescent="0.25">
      <c r="A56" s="25" t="s">
        <v>69</v>
      </c>
      <c r="B56" s="13"/>
      <c r="C56" s="25" t="s">
        <v>11</v>
      </c>
      <c r="D56" s="13"/>
      <c r="E56" s="25" t="s">
        <v>25</v>
      </c>
      <c r="F56" s="14"/>
      <c r="G56" s="14"/>
      <c r="H56" s="13"/>
      <c r="I56" s="26">
        <v>44530</v>
      </c>
      <c r="J56" s="26">
        <v>44481</v>
      </c>
      <c r="K56" s="27" t="s">
        <v>15</v>
      </c>
      <c r="L56" s="28">
        <v>7882.4</v>
      </c>
      <c r="M56" s="13"/>
      <c r="N56" s="29">
        <v>6503.1557000000003</v>
      </c>
      <c r="O56" s="28">
        <v>1379.2443000000001</v>
      </c>
      <c r="P56" s="14"/>
      <c r="Q56" s="14"/>
      <c r="R56" s="13"/>
    </row>
    <row r="57" spans="1:18" outlineLevel="1" x14ac:dyDescent="0.25">
      <c r="A57" s="25" t="s">
        <v>70</v>
      </c>
      <c r="B57" s="13"/>
      <c r="C57" s="25" t="s">
        <v>11</v>
      </c>
      <c r="D57" s="13"/>
      <c r="E57" s="25" t="s">
        <v>25</v>
      </c>
      <c r="F57" s="14"/>
      <c r="G57" s="14"/>
      <c r="H57" s="13"/>
      <c r="I57" s="26">
        <v>44531</v>
      </c>
      <c r="J57" s="26">
        <v>44481</v>
      </c>
      <c r="K57" s="27" t="s">
        <v>15</v>
      </c>
      <c r="L57" s="28">
        <v>7882.4</v>
      </c>
      <c r="M57" s="13"/>
      <c r="N57" s="29">
        <v>6503.1557000000003</v>
      </c>
      <c r="O57" s="28">
        <v>1379.2443000000001</v>
      </c>
      <c r="P57" s="14"/>
      <c r="Q57" s="14"/>
      <c r="R57" s="13"/>
    </row>
    <row r="58" spans="1:18" outlineLevel="1" x14ac:dyDescent="0.25">
      <c r="A58" s="25" t="s">
        <v>71</v>
      </c>
      <c r="B58" s="13"/>
      <c r="C58" s="25" t="s">
        <v>11</v>
      </c>
      <c r="D58" s="13"/>
      <c r="E58" s="25" t="s">
        <v>25</v>
      </c>
      <c r="F58" s="14"/>
      <c r="G58" s="14"/>
      <c r="H58" s="13"/>
      <c r="I58" s="26">
        <v>44531</v>
      </c>
      <c r="J58" s="26">
        <v>44481</v>
      </c>
      <c r="K58" s="27" t="s">
        <v>15</v>
      </c>
      <c r="L58" s="28">
        <v>7882.4</v>
      </c>
      <c r="M58" s="13"/>
      <c r="N58" s="29">
        <v>6503.1557000000003</v>
      </c>
      <c r="O58" s="28">
        <v>1379.2443000000001</v>
      </c>
      <c r="P58" s="14"/>
      <c r="Q58" s="14"/>
      <c r="R58" s="13"/>
    </row>
    <row r="59" spans="1:18" outlineLevel="1" x14ac:dyDescent="0.25">
      <c r="A59" s="25" t="s">
        <v>72</v>
      </c>
      <c r="B59" s="13"/>
      <c r="C59" s="25" t="s">
        <v>11</v>
      </c>
      <c r="D59" s="13"/>
      <c r="E59" s="25" t="s">
        <v>25</v>
      </c>
      <c r="F59" s="14"/>
      <c r="G59" s="14"/>
      <c r="H59" s="13"/>
      <c r="I59" s="26">
        <v>44531</v>
      </c>
      <c r="J59" s="26">
        <v>44481</v>
      </c>
      <c r="K59" s="27" t="s">
        <v>15</v>
      </c>
      <c r="L59" s="28">
        <v>7882.4</v>
      </c>
      <c r="M59" s="13"/>
      <c r="N59" s="29">
        <v>6503.1557000000003</v>
      </c>
      <c r="O59" s="28">
        <v>1379.2443000000001</v>
      </c>
      <c r="P59" s="14"/>
      <c r="Q59" s="14"/>
      <c r="R59" s="13"/>
    </row>
    <row r="60" spans="1:18" outlineLevel="1" x14ac:dyDescent="0.25">
      <c r="A60" s="25" t="s">
        <v>73</v>
      </c>
      <c r="B60" s="13"/>
      <c r="C60" s="25" t="s">
        <v>11</v>
      </c>
      <c r="D60" s="13"/>
      <c r="E60" s="25" t="s">
        <v>74</v>
      </c>
      <c r="F60" s="14"/>
      <c r="G60" s="14"/>
      <c r="H60" s="13"/>
      <c r="I60" s="26">
        <v>44531</v>
      </c>
      <c r="J60" s="26">
        <v>44481</v>
      </c>
      <c r="K60" s="27" t="s">
        <v>15</v>
      </c>
      <c r="L60" s="28">
        <v>12083.2</v>
      </c>
      <c r="M60" s="13"/>
      <c r="N60" s="29">
        <v>9968.8150000000005</v>
      </c>
      <c r="O60" s="28">
        <v>2114.3850000000002</v>
      </c>
      <c r="P60" s="14"/>
      <c r="Q60" s="14"/>
      <c r="R60" s="13"/>
    </row>
    <row r="61" spans="1:18" outlineLevel="1" x14ac:dyDescent="0.25">
      <c r="A61" s="25" t="s">
        <v>75</v>
      </c>
      <c r="B61" s="13"/>
      <c r="C61" s="25" t="s">
        <v>11</v>
      </c>
      <c r="D61" s="13"/>
      <c r="E61" s="25" t="s">
        <v>74</v>
      </c>
      <c r="F61" s="14"/>
      <c r="G61" s="14"/>
      <c r="H61" s="13"/>
      <c r="I61" s="26">
        <v>44531</v>
      </c>
      <c r="J61" s="26">
        <v>44481</v>
      </c>
      <c r="K61" s="27" t="s">
        <v>15</v>
      </c>
      <c r="L61" s="28">
        <v>12083.2</v>
      </c>
      <c r="M61" s="13"/>
      <c r="N61" s="29">
        <v>9968.8150000000005</v>
      </c>
      <c r="O61" s="28">
        <v>2114.3850000000002</v>
      </c>
      <c r="P61" s="14"/>
      <c r="Q61" s="14"/>
      <c r="R61" s="13"/>
    </row>
    <row r="62" spans="1:18" outlineLevel="1" x14ac:dyDescent="0.25">
      <c r="A62" s="25" t="s">
        <v>76</v>
      </c>
      <c r="B62" s="13"/>
      <c r="C62" s="25" t="s">
        <v>11</v>
      </c>
      <c r="D62" s="13"/>
      <c r="E62" s="25" t="s">
        <v>74</v>
      </c>
      <c r="F62" s="14"/>
      <c r="G62" s="14"/>
      <c r="H62" s="13"/>
      <c r="I62" s="26">
        <v>44531</v>
      </c>
      <c r="J62" s="26">
        <v>44481</v>
      </c>
      <c r="K62" s="27" t="s">
        <v>15</v>
      </c>
      <c r="L62" s="28">
        <v>12083.2</v>
      </c>
      <c r="M62" s="13"/>
      <c r="N62" s="29">
        <v>9968.8150000000005</v>
      </c>
      <c r="O62" s="28">
        <v>2114.3850000000002</v>
      </c>
      <c r="P62" s="14"/>
      <c r="Q62" s="14"/>
      <c r="R62" s="13"/>
    </row>
    <row r="63" spans="1:18" outlineLevel="1" x14ac:dyDescent="0.25">
      <c r="A63" s="25" t="s">
        <v>77</v>
      </c>
      <c r="B63" s="13"/>
      <c r="C63" s="25" t="s">
        <v>11</v>
      </c>
      <c r="D63" s="13"/>
      <c r="E63" s="25" t="s">
        <v>74</v>
      </c>
      <c r="F63" s="14"/>
      <c r="G63" s="14"/>
      <c r="H63" s="13"/>
      <c r="I63" s="26">
        <v>44531</v>
      </c>
      <c r="J63" s="26">
        <v>44481</v>
      </c>
      <c r="K63" s="27" t="s">
        <v>15</v>
      </c>
      <c r="L63" s="28">
        <v>12083.2</v>
      </c>
      <c r="M63" s="13"/>
      <c r="N63" s="29">
        <v>9968.8150000000005</v>
      </c>
      <c r="O63" s="28">
        <v>2114.3850000000002</v>
      </c>
      <c r="P63" s="14"/>
      <c r="Q63" s="14"/>
      <c r="R63" s="13"/>
    </row>
    <row r="64" spans="1:18" outlineLevel="1" x14ac:dyDescent="0.25">
      <c r="A64" s="25" t="s">
        <v>78</v>
      </c>
      <c r="B64" s="13"/>
      <c r="C64" s="25" t="s">
        <v>11</v>
      </c>
      <c r="D64" s="13"/>
      <c r="E64" s="25" t="s">
        <v>74</v>
      </c>
      <c r="F64" s="14"/>
      <c r="G64" s="14"/>
      <c r="H64" s="13"/>
      <c r="I64" s="26">
        <v>44532</v>
      </c>
      <c r="J64" s="26">
        <v>44481</v>
      </c>
      <c r="K64" s="27" t="s">
        <v>15</v>
      </c>
      <c r="L64" s="28">
        <v>12083.2</v>
      </c>
      <c r="M64" s="13"/>
      <c r="N64" s="29">
        <v>9968.8150000000005</v>
      </c>
      <c r="O64" s="28">
        <v>2114.3850000000002</v>
      </c>
      <c r="P64" s="14"/>
      <c r="Q64" s="14"/>
      <c r="R64" s="13"/>
    </row>
    <row r="65" spans="1:18" outlineLevel="1" x14ac:dyDescent="0.25">
      <c r="A65" s="25" t="s">
        <v>79</v>
      </c>
      <c r="B65" s="13"/>
      <c r="C65" s="25" t="s">
        <v>11</v>
      </c>
      <c r="D65" s="13"/>
      <c r="E65" s="25" t="s">
        <v>80</v>
      </c>
      <c r="F65" s="14"/>
      <c r="G65" s="14"/>
      <c r="H65" s="13"/>
      <c r="I65" s="26">
        <v>44532</v>
      </c>
      <c r="J65" s="26">
        <v>44481</v>
      </c>
      <c r="K65" s="27" t="s">
        <v>15</v>
      </c>
      <c r="L65" s="28">
        <v>12130.4</v>
      </c>
      <c r="M65" s="13"/>
      <c r="N65" s="29">
        <v>10007.7557</v>
      </c>
      <c r="O65" s="28">
        <v>2122.6442999999999</v>
      </c>
      <c r="P65" s="14"/>
      <c r="Q65" s="14"/>
      <c r="R65" s="13"/>
    </row>
    <row r="66" spans="1:18" outlineLevel="1" x14ac:dyDescent="0.25">
      <c r="A66" s="25" t="s">
        <v>81</v>
      </c>
      <c r="B66" s="13"/>
      <c r="C66" s="25" t="s">
        <v>11</v>
      </c>
      <c r="D66" s="13"/>
      <c r="E66" s="25" t="s">
        <v>82</v>
      </c>
      <c r="F66" s="14"/>
      <c r="G66" s="14"/>
      <c r="H66" s="13"/>
      <c r="I66" s="26">
        <v>44536</v>
      </c>
      <c r="J66" s="26">
        <v>44481</v>
      </c>
      <c r="K66" s="27" t="s">
        <v>15</v>
      </c>
      <c r="L66" s="28">
        <v>9392.7999999999993</v>
      </c>
      <c r="M66" s="13"/>
      <c r="N66" s="29">
        <v>7749.2349999999997</v>
      </c>
      <c r="O66" s="28">
        <v>1643.5650000000001</v>
      </c>
      <c r="P66" s="14"/>
      <c r="Q66" s="14"/>
      <c r="R66" s="13"/>
    </row>
    <row r="67" spans="1:18" outlineLevel="1" x14ac:dyDescent="0.25">
      <c r="A67" s="25" t="s">
        <v>83</v>
      </c>
      <c r="B67" s="13"/>
      <c r="C67" s="25" t="s">
        <v>11</v>
      </c>
      <c r="D67" s="13"/>
      <c r="E67" s="25" t="s">
        <v>82</v>
      </c>
      <c r="F67" s="14"/>
      <c r="G67" s="14"/>
      <c r="H67" s="13"/>
      <c r="I67" s="26">
        <v>44536</v>
      </c>
      <c r="J67" s="26">
        <v>44481</v>
      </c>
      <c r="K67" s="27" t="s">
        <v>15</v>
      </c>
      <c r="L67" s="28">
        <v>9392.7999999999993</v>
      </c>
      <c r="M67" s="13"/>
      <c r="N67" s="29">
        <v>7749.2349999999997</v>
      </c>
      <c r="O67" s="28">
        <v>1643.5650000000001</v>
      </c>
      <c r="P67" s="14"/>
      <c r="Q67" s="14"/>
      <c r="R67" s="13"/>
    </row>
    <row r="68" spans="1:18" outlineLevel="1" x14ac:dyDescent="0.25">
      <c r="A68" s="25" t="s">
        <v>84</v>
      </c>
      <c r="B68" s="13"/>
      <c r="C68" s="25" t="s">
        <v>11</v>
      </c>
      <c r="D68" s="13"/>
      <c r="E68" s="25" t="s">
        <v>82</v>
      </c>
      <c r="F68" s="14"/>
      <c r="G68" s="14"/>
      <c r="H68" s="13"/>
      <c r="I68" s="26">
        <v>44536</v>
      </c>
      <c r="J68" s="26">
        <v>44481</v>
      </c>
      <c r="K68" s="27" t="s">
        <v>15</v>
      </c>
      <c r="L68" s="28">
        <v>9392.7999999999993</v>
      </c>
      <c r="M68" s="13"/>
      <c r="N68" s="29">
        <v>7749.2349999999997</v>
      </c>
      <c r="O68" s="28">
        <v>1643.5650000000001</v>
      </c>
      <c r="P68" s="14"/>
      <c r="Q68" s="14"/>
      <c r="R68" s="13"/>
    </row>
    <row r="69" spans="1:18" outlineLevel="1" x14ac:dyDescent="0.25">
      <c r="A69" s="25" t="s">
        <v>85</v>
      </c>
      <c r="B69" s="13"/>
      <c r="C69" s="25" t="s">
        <v>11</v>
      </c>
      <c r="D69" s="13"/>
      <c r="E69" s="25" t="s">
        <v>82</v>
      </c>
      <c r="F69" s="14"/>
      <c r="G69" s="14"/>
      <c r="H69" s="13"/>
      <c r="I69" s="26">
        <v>44536</v>
      </c>
      <c r="J69" s="26">
        <v>44481</v>
      </c>
      <c r="K69" s="27" t="s">
        <v>15</v>
      </c>
      <c r="L69" s="28">
        <v>9392.7999999999993</v>
      </c>
      <c r="M69" s="13"/>
      <c r="N69" s="29">
        <v>7749.2349999999997</v>
      </c>
      <c r="O69" s="28">
        <v>1643.5650000000001</v>
      </c>
      <c r="P69" s="14"/>
      <c r="Q69" s="14"/>
      <c r="R69" s="13"/>
    </row>
    <row r="70" spans="1:18" outlineLevel="1" x14ac:dyDescent="0.25">
      <c r="A70" s="25" t="s">
        <v>86</v>
      </c>
      <c r="B70" s="13"/>
      <c r="C70" s="25" t="s">
        <v>11</v>
      </c>
      <c r="D70" s="13"/>
      <c r="E70" s="25" t="s">
        <v>82</v>
      </c>
      <c r="F70" s="14"/>
      <c r="G70" s="14"/>
      <c r="H70" s="13"/>
      <c r="I70" s="26">
        <v>44536</v>
      </c>
      <c r="J70" s="26">
        <v>44481</v>
      </c>
      <c r="K70" s="27" t="s">
        <v>15</v>
      </c>
      <c r="L70" s="28">
        <v>9392.7999999999993</v>
      </c>
      <c r="M70" s="13"/>
      <c r="N70" s="29">
        <v>7749.2349999999997</v>
      </c>
      <c r="O70" s="28">
        <v>1643.5650000000001</v>
      </c>
      <c r="P70" s="14"/>
      <c r="Q70" s="14"/>
      <c r="R70" s="13"/>
    </row>
    <row r="71" spans="1:18" outlineLevel="1" x14ac:dyDescent="0.25">
      <c r="A71" s="25" t="s">
        <v>87</v>
      </c>
      <c r="B71" s="13"/>
      <c r="C71" s="25" t="s">
        <v>11</v>
      </c>
      <c r="D71" s="13"/>
      <c r="E71" s="25" t="s">
        <v>82</v>
      </c>
      <c r="F71" s="14"/>
      <c r="G71" s="14"/>
      <c r="H71" s="13"/>
      <c r="I71" s="26">
        <v>44536</v>
      </c>
      <c r="J71" s="26">
        <v>44481</v>
      </c>
      <c r="K71" s="27" t="s">
        <v>15</v>
      </c>
      <c r="L71" s="28">
        <v>9392.7999999999993</v>
      </c>
      <c r="M71" s="13"/>
      <c r="N71" s="29">
        <v>7749.2349999999997</v>
      </c>
      <c r="O71" s="28">
        <v>1643.5650000000001</v>
      </c>
      <c r="P71" s="14"/>
      <c r="Q71" s="14"/>
      <c r="R71" s="13"/>
    </row>
    <row r="72" spans="1:18" outlineLevel="1" x14ac:dyDescent="0.25">
      <c r="A72" s="25" t="s">
        <v>88</v>
      </c>
      <c r="B72" s="13"/>
      <c r="C72" s="25" t="s">
        <v>11</v>
      </c>
      <c r="D72" s="13"/>
      <c r="E72" s="25" t="s">
        <v>82</v>
      </c>
      <c r="F72" s="14"/>
      <c r="G72" s="14"/>
      <c r="H72" s="13"/>
      <c r="I72" s="26">
        <v>44536</v>
      </c>
      <c r="J72" s="26">
        <v>44481</v>
      </c>
      <c r="K72" s="27" t="s">
        <v>15</v>
      </c>
      <c r="L72" s="28">
        <v>9392.7999999999993</v>
      </c>
      <c r="M72" s="13"/>
      <c r="N72" s="29">
        <v>7749.2349999999997</v>
      </c>
      <c r="O72" s="28">
        <v>1643.5650000000001</v>
      </c>
      <c r="P72" s="14"/>
      <c r="Q72" s="14"/>
      <c r="R72" s="13"/>
    </row>
    <row r="73" spans="1:18" outlineLevel="1" x14ac:dyDescent="0.25">
      <c r="A73" s="25" t="s">
        <v>89</v>
      </c>
      <c r="B73" s="13"/>
      <c r="C73" s="25" t="s">
        <v>11</v>
      </c>
      <c r="D73" s="13"/>
      <c r="E73" s="25" t="s">
        <v>82</v>
      </c>
      <c r="F73" s="14"/>
      <c r="G73" s="14"/>
      <c r="H73" s="13"/>
      <c r="I73" s="26">
        <v>44546</v>
      </c>
      <c r="J73" s="26">
        <v>44481</v>
      </c>
      <c r="K73" s="27" t="s">
        <v>15</v>
      </c>
      <c r="L73" s="28">
        <v>9392.7999999999993</v>
      </c>
      <c r="M73" s="13"/>
      <c r="N73" s="29">
        <v>7749.2349999999997</v>
      </c>
      <c r="O73" s="28">
        <v>1643.5650000000001</v>
      </c>
      <c r="P73" s="14"/>
      <c r="Q73" s="14"/>
      <c r="R73" s="13"/>
    </row>
    <row r="74" spans="1:18" outlineLevel="1" x14ac:dyDescent="0.25">
      <c r="A74" s="25" t="s">
        <v>90</v>
      </c>
      <c r="B74" s="13"/>
      <c r="C74" s="25" t="s">
        <v>11</v>
      </c>
      <c r="D74" s="13"/>
      <c r="E74" s="25" t="s">
        <v>82</v>
      </c>
      <c r="F74" s="14"/>
      <c r="G74" s="14"/>
      <c r="H74" s="13"/>
      <c r="I74" s="26">
        <v>44546</v>
      </c>
      <c r="J74" s="26">
        <v>44481</v>
      </c>
      <c r="K74" s="27" t="s">
        <v>15</v>
      </c>
      <c r="L74" s="28">
        <v>9392.7999999999993</v>
      </c>
      <c r="M74" s="13"/>
      <c r="N74" s="29">
        <v>7749.2349999999997</v>
      </c>
      <c r="O74" s="28">
        <v>1643.5650000000001</v>
      </c>
      <c r="P74" s="14"/>
      <c r="Q74" s="14"/>
      <c r="R74" s="13"/>
    </row>
    <row r="75" spans="1:18" outlineLevel="1" x14ac:dyDescent="0.25">
      <c r="A75" s="25" t="s">
        <v>91</v>
      </c>
      <c r="B75" s="13"/>
      <c r="C75" s="25" t="s">
        <v>11</v>
      </c>
      <c r="D75" s="13"/>
      <c r="E75" s="25" t="s">
        <v>82</v>
      </c>
      <c r="F75" s="14"/>
      <c r="G75" s="14"/>
      <c r="H75" s="13"/>
      <c r="I75" s="26">
        <v>44546</v>
      </c>
      <c r="J75" s="26">
        <v>44481</v>
      </c>
      <c r="K75" s="27" t="s">
        <v>15</v>
      </c>
      <c r="L75" s="28">
        <v>9392.7999999999993</v>
      </c>
      <c r="M75" s="13"/>
      <c r="N75" s="29">
        <v>7749.2349999999997</v>
      </c>
      <c r="O75" s="28">
        <v>1643.5650000000001</v>
      </c>
      <c r="P75" s="14"/>
      <c r="Q75" s="14"/>
      <c r="R75" s="13"/>
    </row>
    <row r="76" spans="1:18" outlineLevel="1" x14ac:dyDescent="0.25">
      <c r="A76" s="25" t="s">
        <v>92</v>
      </c>
      <c r="B76" s="13"/>
      <c r="C76" s="25" t="s">
        <v>11</v>
      </c>
      <c r="D76" s="13"/>
      <c r="E76" s="25" t="s">
        <v>93</v>
      </c>
      <c r="F76" s="14"/>
      <c r="G76" s="14"/>
      <c r="H76" s="13"/>
      <c r="I76" s="26">
        <v>44546</v>
      </c>
      <c r="J76" s="26">
        <v>44481</v>
      </c>
      <c r="K76" s="27" t="s">
        <v>15</v>
      </c>
      <c r="L76" s="28">
        <v>10336.799999999999</v>
      </c>
      <c r="M76" s="13"/>
      <c r="N76" s="29">
        <v>8528.0364000000009</v>
      </c>
      <c r="O76" s="28">
        <v>1808.7636</v>
      </c>
      <c r="P76" s="14"/>
      <c r="Q76" s="14"/>
      <c r="R76" s="13"/>
    </row>
    <row r="77" spans="1:18" outlineLevel="1" x14ac:dyDescent="0.25">
      <c r="A77" s="25" t="s">
        <v>94</v>
      </c>
      <c r="B77" s="13"/>
      <c r="C77" s="25" t="s">
        <v>11</v>
      </c>
      <c r="D77" s="13"/>
      <c r="E77" s="25" t="s">
        <v>93</v>
      </c>
      <c r="F77" s="14"/>
      <c r="G77" s="14"/>
      <c r="H77" s="13"/>
      <c r="I77" s="26">
        <v>44547</v>
      </c>
      <c r="J77" s="26">
        <v>44481</v>
      </c>
      <c r="K77" s="27" t="s">
        <v>15</v>
      </c>
      <c r="L77" s="28">
        <v>10336.799999999999</v>
      </c>
      <c r="M77" s="13"/>
      <c r="N77" s="29">
        <v>8528.0364000000009</v>
      </c>
      <c r="O77" s="28">
        <v>1808.7636</v>
      </c>
      <c r="P77" s="14"/>
      <c r="Q77" s="14"/>
      <c r="R77" s="13"/>
    </row>
    <row r="78" spans="1:18" outlineLevel="1" x14ac:dyDescent="0.25">
      <c r="A78" s="25" t="s">
        <v>95</v>
      </c>
      <c r="B78" s="13"/>
      <c r="C78" s="25" t="s">
        <v>11</v>
      </c>
      <c r="D78" s="13"/>
      <c r="E78" s="25" t="s">
        <v>93</v>
      </c>
      <c r="F78" s="14"/>
      <c r="G78" s="14"/>
      <c r="H78" s="13"/>
      <c r="I78" s="26">
        <v>44547</v>
      </c>
      <c r="J78" s="26">
        <v>44481</v>
      </c>
      <c r="K78" s="27" t="s">
        <v>15</v>
      </c>
      <c r="L78" s="28">
        <v>10336.799999999999</v>
      </c>
      <c r="M78" s="13"/>
      <c r="N78" s="29">
        <v>8528.0364000000009</v>
      </c>
      <c r="O78" s="28">
        <v>1808.7636</v>
      </c>
      <c r="P78" s="14"/>
      <c r="Q78" s="14"/>
      <c r="R78" s="13"/>
    </row>
    <row r="79" spans="1:18" outlineLevel="1" x14ac:dyDescent="0.25">
      <c r="A79" s="25" t="s">
        <v>96</v>
      </c>
      <c r="B79" s="13"/>
      <c r="C79" s="25" t="s">
        <v>11</v>
      </c>
      <c r="D79" s="13"/>
      <c r="E79" s="25" t="s">
        <v>93</v>
      </c>
      <c r="F79" s="14"/>
      <c r="G79" s="14"/>
      <c r="H79" s="13"/>
      <c r="I79" s="26">
        <v>44547</v>
      </c>
      <c r="J79" s="26">
        <v>44481</v>
      </c>
      <c r="K79" s="27" t="s">
        <v>15</v>
      </c>
      <c r="L79" s="28">
        <v>10336.799999999999</v>
      </c>
      <c r="M79" s="13"/>
      <c r="N79" s="29">
        <v>8528.0364000000009</v>
      </c>
      <c r="O79" s="28">
        <v>1808.7636</v>
      </c>
      <c r="P79" s="14"/>
      <c r="Q79" s="14"/>
      <c r="R79" s="13"/>
    </row>
    <row r="80" spans="1:18" outlineLevel="1" x14ac:dyDescent="0.25">
      <c r="A80" s="25" t="s">
        <v>97</v>
      </c>
      <c r="B80" s="13"/>
      <c r="C80" s="25" t="s">
        <v>11</v>
      </c>
      <c r="D80" s="13"/>
      <c r="E80" s="25" t="s">
        <v>93</v>
      </c>
      <c r="F80" s="14"/>
      <c r="G80" s="14"/>
      <c r="H80" s="13"/>
      <c r="I80" s="26">
        <v>44547</v>
      </c>
      <c r="J80" s="26">
        <v>44481</v>
      </c>
      <c r="K80" s="27" t="s">
        <v>15</v>
      </c>
      <c r="L80" s="28">
        <v>10336.799999999999</v>
      </c>
      <c r="M80" s="13"/>
      <c r="N80" s="29">
        <v>8528.0364000000009</v>
      </c>
      <c r="O80" s="28">
        <v>1808.7636</v>
      </c>
      <c r="P80" s="14"/>
      <c r="Q80" s="14"/>
      <c r="R80" s="13"/>
    </row>
    <row r="81" spans="1:18" outlineLevel="1" x14ac:dyDescent="0.25">
      <c r="A81" s="25" t="s">
        <v>98</v>
      </c>
      <c r="B81" s="13"/>
      <c r="C81" s="25" t="s">
        <v>11</v>
      </c>
      <c r="D81" s="13"/>
      <c r="E81" s="25" t="s">
        <v>93</v>
      </c>
      <c r="F81" s="14"/>
      <c r="G81" s="14"/>
      <c r="H81" s="13"/>
      <c r="I81" s="26">
        <v>44550</v>
      </c>
      <c r="J81" s="26">
        <v>44481</v>
      </c>
      <c r="K81" s="27" t="s">
        <v>15</v>
      </c>
      <c r="L81" s="28">
        <v>10336.799999999999</v>
      </c>
      <c r="M81" s="13"/>
      <c r="N81" s="29">
        <v>8528.0364000000009</v>
      </c>
      <c r="O81" s="28">
        <v>1808.7636</v>
      </c>
      <c r="P81" s="14"/>
      <c r="Q81" s="14"/>
      <c r="R81" s="13"/>
    </row>
    <row r="82" spans="1:18" outlineLevel="1" x14ac:dyDescent="0.25">
      <c r="A82" s="25" t="s">
        <v>99</v>
      </c>
      <c r="B82" s="13"/>
      <c r="C82" s="25" t="s">
        <v>11</v>
      </c>
      <c r="D82" s="13"/>
      <c r="E82" s="25" t="s">
        <v>39</v>
      </c>
      <c r="F82" s="14"/>
      <c r="G82" s="14"/>
      <c r="H82" s="13"/>
      <c r="I82" s="26">
        <v>44550</v>
      </c>
      <c r="J82" s="26">
        <v>44481</v>
      </c>
      <c r="K82" s="27" t="s">
        <v>15</v>
      </c>
      <c r="L82" s="28">
        <v>10216</v>
      </c>
      <c r="M82" s="13"/>
      <c r="N82" s="29">
        <v>8428.375</v>
      </c>
      <c r="O82" s="28">
        <v>1787.625</v>
      </c>
      <c r="P82" s="14"/>
      <c r="Q82" s="14"/>
      <c r="R82" s="13"/>
    </row>
    <row r="83" spans="1:18" outlineLevel="1" x14ac:dyDescent="0.25">
      <c r="A83" s="25" t="s">
        <v>100</v>
      </c>
      <c r="B83" s="13"/>
      <c r="C83" s="25" t="s">
        <v>11</v>
      </c>
      <c r="D83" s="13"/>
      <c r="E83" s="25" t="s">
        <v>39</v>
      </c>
      <c r="F83" s="14"/>
      <c r="G83" s="14"/>
      <c r="H83" s="13"/>
      <c r="I83" s="26">
        <v>44550</v>
      </c>
      <c r="J83" s="26">
        <v>44481</v>
      </c>
      <c r="K83" s="27" t="s">
        <v>15</v>
      </c>
      <c r="L83" s="28">
        <v>13216</v>
      </c>
      <c r="M83" s="13"/>
      <c r="N83" s="29">
        <v>10903.375</v>
      </c>
      <c r="O83" s="28">
        <v>2312.625</v>
      </c>
      <c r="P83" s="14"/>
      <c r="Q83" s="14"/>
      <c r="R83" s="13"/>
    </row>
    <row r="84" spans="1:18" outlineLevel="1" x14ac:dyDescent="0.25">
      <c r="A84" s="25" t="s">
        <v>101</v>
      </c>
      <c r="B84" s="13"/>
      <c r="C84" s="25" t="s">
        <v>11</v>
      </c>
      <c r="D84" s="13"/>
      <c r="E84" s="25" t="s">
        <v>102</v>
      </c>
      <c r="F84" s="14"/>
      <c r="G84" s="14"/>
      <c r="H84" s="13"/>
      <c r="I84" s="26">
        <v>44564</v>
      </c>
      <c r="J84" s="26">
        <v>44543</v>
      </c>
      <c r="K84" s="27" t="s">
        <v>15</v>
      </c>
      <c r="L84" s="28">
        <v>649</v>
      </c>
      <c r="M84" s="13"/>
      <c r="N84" s="29">
        <v>546.4</v>
      </c>
      <c r="O84" s="28">
        <v>102.6</v>
      </c>
      <c r="P84" s="14"/>
      <c r="Q84" s="14"/>
      <c r="R84" s="13"/>
    </row>
    <row r="85" spans="1:18" outlineLevel="1" x14ac:dyDescent="0.25">
      <c r="A85" s="25" t="s">
        <v>103</v>
      </c>
      <c r="B85" s="13"/>
      <c r="C85" s="25" t="s">
        <v>11</v>
      </c>
      <c r="D85" s="13"/>
      <c r="E85" s="25" t="s">
        <v>102</v>
      </c>
      <c r="F85" s="14"/>
      <c r="G85" s="14"/>
      <c r="H85" s="13"/>
      <c r="I85" s="26">
        <v>44564</v>
      </c>
      <c r="J85" s="26">
        <v>44543</v>
      </c>
      <c r="K85" s="27" t="s">
        <v>15</v>
      </c>
      <c r="L85" s="28">
        <v>649</v>
      </c>
      <c r="M85" s="13"/>
      <c r="N85" s="29">
        <v>546.4</v>
      </c>
      <c r="O85" s="28">
        <v>102.6</v>
      </c>
      <c r="P85" s="14"/>
      <c r="Q85" s="14"/>
      <c r="R85" s="13"/>
    </row>
    <row r="86" spans="1:18" outlineLevel="1" x14ac:dyDescent="0.25">
      <c r="A86" s="25" t="s">
        <v>104</v>
      </c>
      <c r="B86" s="13"/>
      <c r="C86" s="25" t="s">
        <v>11</v>
      </c>
      <c r="D86" s="13"/>
      <c r="E86" s="25" t="s">
        <v>102</v>
      </c>
      <c r="F86" s="14"/>
      <c r="G86" s="14"/>
      <c r="H86" s="13"/>
      <c r="I86" s="26">
        <v>44564</v>
      </c>
      <c r="J86" s="26">
        <v>44543</v>
      </c>
      <c r="K86" s="27" t="s">
        <v>15</v>
      </c>
      <c r="L86" s="28">
        <v>649</v>
      </c>
      <c r="M86" s="13"/>
      <c r="N86" s="29">
        <v>546.4</v>
      </c>
      <c r="O86" s="28">
        <v>102.6</v>
      </c>
      <c r="P86" s="14"/>
      <c r="Q86" s="14"/>
      <c r="R86" s="13"/>
    </row>
    <row r="87" spans="1:18" outlineLevel="1" x14ac:dyDescent="0.25">
      <c r="A87" s="25" t="s">
        <v>105</v>
      </c>
      <c r="B87" s="13"/>
      <c r="C87" s="25" t="s">
        <v>11</v>
      </c>
      <c r="D87" s="13"/>
      <c r="E87" s="25" t="s">
        <v>102</v>
      </c>
      <c r="F87" s="14"/>
      <c r="G87" s="14"/>
      <c r="H87" s="13"/>
      <c r="I87" s="26">
        <v>44564</v>
      </c>
      <c r="J87" s="26">
        <v>44543</v>
      </c>
      <c r="K87" s="27" t="s">
        <v>15</v>
      </c>
      <c r="L87" s="28">
        <v>649</v>
      </c>
      <c r="M87" s="13"/>
      <c r="N87" s="29">
        <v>546.4</v>
      </c>
      <c r="O87" s="28">
        <v>102.6</v>
      </c>
      <c r="P87" s="14"/>
      <c r="Q87" s="14"/>
      <c r="R87" s="13"/>
    </row>
    <row r="88" spans="1:18" outlineLevel="1" x14ac:dyDescent="0.25">
      <c r="A88" s="25" t="s">
        <v>106</v>
      </c>
      <c r="B88" s="13"/>
      <c r="C88" s="25" t="s">
        <v>11</v>
      </c>
      <c r="D88" s="13"/>
      <c r="E88" s="25" t="s">
        <v>102</v>
      </c>
      <c r="F88" s="14"/>
      <c r="G88" s="14"/>
      <c r="H88" s="13"/>
      <c r="I88" s="26">
        <v>44564</v>
      </c>
      <c r="J88" s="26">
        <v>44543</v>
      </c>
      <c r="K88" s="27" t="s">
        <v>15</v>
      </c>
      <c r="L88" s="28">
        <v>649</v>
      </c>
      <c r="M88" s="13"/>
      <c r="N88" s="29">
        <v>546.4</v>
      </c>
      <c r="O88" s="28">
        <v>102.6</v>
      </c>
      <c r="P88" s="14"/>
      <c r="Q88" s="14"/>
      <c r="R88" s="13"/>
    </row>
    <row r="89" spans="1:18" outlineLevel="1" x14ac:dyDescent="0.25">
      <c r="A89" s="25" t="s">
        <v>107</v>
      </c>
      <c r="B89" s="13"/>
      <c r="C89" s="25" t="s">
        <v>11</v>
      </c>
      <c r="D89" s="13"/>
      <c r="E89" s="25" t="s">
        <v>102</v>
      </c>
      <c r="F89" s="14"/>
      <c r="G89" s="14"/>
      <c r="H89" s="13"/>
      <c r="I89" s="26">
        <v>44564</v>
      </c>
      <c r="J89" s="26">
        <v>44543</v>
      </c>
      <c r="K89" s="27" t="s">
        <v>15</v>
      </c>
      <c r="L89" s="28">
        <v>649</v>
      </c>
      <c r="M89" s="13"/>
      <c r="N89" s="29">
        <v>546.4</v>
      </c>
      <c r="O89" s="28">
        <v>102.6</v>
      </c>
      <c r="P89" s="14"/>
      <c r="Q89" s="14"/>
      <c r="R89" s="13"/>
    </row>
    <row r="90" spans="1:18" outlineLevel="1" x14ac:dyDescent="0.25">
      <c r="A90" s="25" t="s">
        <v>108</v>
      </c>
      <c r="B90" s="13"/>
      <c r="C90" s="25" t="s">
        <v>11</v>
      </c>
      <c r="D90" s="13"/>
      <c r="E90" s="25" t="s">
        <v>102</v>
      </c>
      <c r="F90" s="14"/>
      <c r="G90" s="14"/>
      <c r="H90" s="13"/>
      <c r="I90" s="26">
        <v>44564</v>
      </c>
      <c r="J90" s="26">
        <v>44543</v>
      </c>
      <c r="K90" s="27" t="s">
        <v>15</v>
      </c>
      <c r="L90" s="28">
        <v>649</v>
      </c>
      <c r="M90" s="13"/>
      <c r="N90" s="29">
        <v>546.4</v>
      </c>
      <c r="O90" s="28">
        <v>102.6</v>
      </c>
      <c r="P90" s="14"/>
      <c r="Q90" s="14"/>
      <c r="R90" s="13"/>
    </row>
    <row r="91" spans="1:18" outlineLevel="1" x14ac:dyDescent="0.25">
      <c r="A91" s="25" t="s">
        <v>109</v>
      </c>
      <c r="B91" s="13"/>
      <c r="C91" s="25" t="s">
        <v>11</v>
      </c>
      <c r="D91" s="13"/>
      <c r="E91" s="25" t="s">
        <v>102</v>
      </c>
      <c r="F91" s="14"/>
      <c r="G91" s="14"/>
      <c r="H91" s="13"/>
      <c r="I91" s="26">
        <v>44564</v>
      </c>
      <c r="J91" s="26">
        <v>44543</v>
      </c>
      <c r="K91" s="27" t="s">
        <v>15</v>
      </c>
      <c r="L91" s="28">
        <v>649</v>
      </c>
      <c r="M91" s="13"/>
      <c r="N91" s="29">
        <v>546.4</v>
      </c>
      <c r="O91" s="28">
        <v>102.6</v>
      </c>
      <c r="P91" s="14"/>
      <c r="Q91" s="14"/>
      <c r="R91" s="13"/>
    </row>
    <row r="92" spans="1:18" outlineLevel="1" x14ac:dyDescent="0.25">
      <c r="A92" s="25" t="s">
        <v>110</v>
      </c>
      <c r="B92" s="13"/>
      <c r="C92" s="25" t="s">
        <v>11</v>
      </c>
      <c r="D92" s="13"/>
      <c r="E92" s="25" t="s">
        <v>102</v>
      </c>
      <c r="F92" s="14"/>
      <c r="G92" s="14"/>
      <c r="H92" s="13"/>
      <c r="I92" s="26">
        <v>44564</v>
      </c>
      <c r="J92" s="26">
        <v>44543</v>
      </c>
      <c r="K92" s="27" t="s">
        <v>15</v>
      </c>
      <c r="L92" s="28">
        <v>649</v>
      </c>
      <c r="M92" s="13"/>
      <c r="N92" s="29">
        <v>546.4</v>
      </c>
      <c r="O92" s="28">
        <v>102.6</v>
      </c>
      <c r="P92" s="14"/>
      <c r="Q92" s="14"/>
      <c r="R92" s="13"/>
    </row>
    <row r="93" spans="1:18" outlineLevel="1" x14ac:dyDescent="0.25">
      <c r="A93" s="25" t="s">
        <v>111</v>
      </c>
      <c r="B93" s="13"/>
      <c r="C93" s="25" t="s">
        <v>11</v>
      </c>
      <c r="D93" s="13"/>
      <c r="E93" s="25" t="s">
        <v>102</v>
      </c>
      <c r="F93" s="14"/>
      <c r="G93" s="14"/>
      <c r="H93" s="13"/>
      <c r="I93" s="26">
        <v>44564</v>
      </c>
      <c r="J93" s="26">
        <v>44543</v>
      </c>
      <c r="K93" s="27" t="s">
        <v>15</v>
      </c>
      <c r="L93" s="28">
        <v>649</v>
      </c>
      <c r="M93" s="13"/>
      <c r="N93" s="29">
        <v>546.4</v>
      </c>
      <c r="O93" s="28">
        <v>102.6</v>
      </c>
      <c r="P93" s="14"/>
      <c r="Q93" s="14"/>
      <c r="R93" s="13"/>
    </row>
    <row r="94" spans="1:18" outlineLevel="1" x14ac:dyDescent="0.25">
      <c r="A94" s="25" t="s">
        <v>112</v>
      </c>
      <c r="B94" s="13"/>
      <c r="C94" s="25" t="s">
        <v>11</v>
      </c>
      <c r="D94" s="13"/>
      <c r="E94" s="25" t="s">
        <v>102</v>
      </c>
      <c r="F94" s="14"/>
      <c r="G94" s="14"/>
      <c r="H94" s="13"/>
      <c r="I94" s="26">
        <v>44564</v>
      </c>
      <c r="J94" s="26">
        <v>44543</v>
      </c>
      <c r="K94" s="27" t="s">
        <v>15</v>
      </c>
      <c r="L94" s="28">
        <v>649</v>
      </c>
      <c r="M94" s="13"/>
      <c r="N94" s="29">
        <v>546.4</v>
      </c>
      <c r="O94" s="28">
        <v>102.6</v>
      </c>
      <c r="P94" s="14"/>
      <c r="Q94" s="14"/>
      <c r="R94" s="13"/>
    </row>
    <row r="95" spans="1:18" outlineLevel="1" x14ac:dyDescent="0.25">
      <c r="A95" s="25" t="s">
        <v>113</v>
      </c>
      <c r="B95" s="13"/>
      <c r="C95" s="25" t="s">
        <v>11</v>
      </c>
      <c r="D95" s="13"/>
      <c r="E95" s="25" t="s">
        <v>102</v>
      </c>
      <c r="F95" s="14"/>
      <c r="G95" s="14"/>
      <c r="H95" s="13"/>
      <c r="I95" s="26">
        <v>44564</v>
      </c>
      <c r="J95" s="26">
        <v>44543</v>
      </c>
      <c r="K95" s="27" t="s">
        <v>15</v>
      </c>
      <c r="L95" s="28">
        <v>649</v>
      </c>
      <c r="M95" s="13"/>
      <c r="N95" s="29">
        <v>546.4</v>
      </c>
      <c r="O95" s="28">
        <v>102.6</v>
      </c>
      <c r="P95" s="14"/>
      <c r="Q95" s="14"/>
      <c r="R95" s="13"/>
    </row>
    <row r="96" spans="1:18" outlineLevel="1" x14ac:dyDescent="0.25">
      <c r="A96" s="25" t="s">
        <v>114</v>
      </c>
      <c r="B96" s="13"/>
      <c r="C96" s="25" t="s">
        <v>11</v>
      </c>
      <c r="D96" s="13"/>
      <c r="E96" s="25" t="s">
        <v>102</v>
      </c>
      <c r="F96" s="14"/>
      <c r="G96" s="14"/>
      <c r="H96" s="13"/>
      <c r="I96" s="26">
        <v>44564</v>
      </c>
      <c r="J96" s="26">
        <v>44543</v>
      </c>
      <c r="K96" s="27" t="s">
        <v>15</v>
      </c>
      <c r="L96" s="28">
        <v>649</v>
      </c>
      <c r="M96" s="13"/>
      <c r="N96" s="29">
        <v>546.4</v>
      </c>
      <c r="O96" s="28">
        <v>102.6</v>
      </c>
      <c r="P96" s="14"/>
      <c r="Q96" s="14"/>
      <c r="R96" s="13"/>
    </row>
    <row r="97" spans="1:18" outlineLevel="1" x14ac:dyDescent="0.25">
      <c r="A97" s="25" t="s">
        <v>115</v>
      </c>
      <c r="B97" s="13"/>
      <c r="C97" s="25" t="s">
        <v>11</v>
      </c>
      <c r="D97" s="13"/>
      <c r="E97" s="25" t="s">
        <v>102</v>
      </c>
      <c r="F97" s="14"/>
      <c r="G97" s="14"/>
      <c r="H97" s="13"/>
      <c r="I97" s="26">
        <v>44564</v>
      </c>
      <c r="J97" s="26">
        <v>44543</v>
      </c>
      <c r="K97" s="27" t="s">
        <v>15</v>
      </c>
      <c r="L97" s="28">
        <v>649</v>
      </c>
      <c r="M97" s="13"/>
      <c r="N97" s="29">
        <v>546.4</v>
      </c>
      <c r="O97" s="28">
        <v>102.6</v>
      </c>
      <c r="P97" s="14"/>
      <c r="Q97" s="14"/>
      <c r="R97" s="13"/>
    </row>
    <row r="98" spans="1:18" outlineLevel="1" x14ac:dyDescent="0.25">
      <c r="A98" s="25" t="s">
        <v>116</v>
      </c>
      <c r="B98" s="13"/>
      <c r="C98" s="25" t="s">
        <v>11</v>
      </c>
      <c r="D98" s="13"/>
      <c r="E98" s="25" t="s">
        <v>102</v>
      </c>
      <c r="F98" s="14"/>
      <c r="G98" s="14"/>
      <c r="H98" s="13"/>
      <c r="I98" s="26">
        <v>44564</v>
      </c>
      <c r="J98" s="26">
        <v>44543</v>
      </c>
      <c r="K98" s="27" t="s">
        <v>15</v>
      </c>
      <c r="L98" s="28">
        <v>649</v>
      </c>
      <c r="M98" s="13"/>
      <c r="N98" s="29">
        <v>546.4</v>
      </c>
      <c r="O98" s="28">
        <v>102.6</v>
      </c>
      <c r="P98" s="14"/>
      <c r="Q98" s="14"/>
      <c r="R98" s="13"/>
    </row>
    <row r="99" spans="1:18" outlineLevel="1" x14ac:dyDescent="0.25">
      <c r="A99" s="25" t="s">
        <v>117</v>
      </c>
      <c r="B99" s="13"/>
      <c r="C99" s="25" t="s">
        <v>11</v>
      </c>
      <c r="D99" s="13"/>
      <c r="E99" s="25" t="s">
        <v>102</v>
      </c>
      <c r="F99" s="14"/>
      <c r="G99" s="14"/>
      <c r="H99" s="13"/>
      <c r="I99" s="26">
        <v>44564</v>
      </c>
      <c r="J99" s="26">
        <v>44543</v>
      </c>
      <c r="K99" s="27" t="s">
        <v>15</v>
      </c>
      <c r="L99" s="28">
        <v>649</v>
      </c>
      <c r="M99" s="13"/>
      <c r="N99" s="29">
        <v>546.4</v>
      </c>
      <c r="O99" s="28">
        <v>102.6</v>
      </c>
      <c r="P99" s="14"/>
      <c r="Q99" s="14"/>
      <c r="R99" s="13"/>
    </row>
    <row r="100" spans="1:18" outlineLevel="1" x14ac:dyDescent="0.25">
      <c r="A100" s="25" t="s">
        <v>118</v>
      </c>
      <c r="B100" s="13"/>
      <c r="C100" s="25" t="s">
        <v>11</v>
      </c>
      <c r="D100" s="13"/>
      <c r="E100" s="25" t="s">
        <v>102</v>
      </c>
      <c r="F100" s="14"/>
      <c r="G100" s="14"/>
      <c r="H100" s="13"/>
      <c r="I100" s="26">
        <v>44564</v>
      </c>
      <c r="J100" s="26">
        <v>44543</v>
      </c>
      <c r="K100" s="27" t="s">
        <v>15</v>
      </c>
      <c r="L100" s="28">
        <v>649</v>
      </c>
      <c r="M100" s="13"/>
      <c r="N100" s="29">
        <v>546.4</v>
      </c>
      <c r="O100" s="28">
        <v>102.6</v>
      </c>
      <c r="P100" s="14"/>
      <c r="Q100" s="14"/>
      <c r="R100" s="13"/>
    </row>
    <row r="101" spans="1:18" outlineLevel="1" x14ac:dyDescent="0.25">
      <c r="A101" s="25" t="s">
        <v>119</v>
      </c>
      <c r="B101" s="13"/>
      <c r="C101" s="25" t="s">
        <v>11</v>
      </c>
      <c r="D101" s="13"/>
      <c r="E101" s="25" t="s">
        <v>102</v>
      </c>
      <c r="F101" s="14"/>
      <c r="G101" s="14"/>
      <c r="H101" s="13"/>
      <c r="I101" s="26">
        <v>44564</v>
      </c>
      <c r="J101" s="26">
        <v>44543</v>
      </c>
      <c r="K101" s="27" t="s">
        <v>15</v>
      </c>
      <c r="L101" s="28">
        <v>649</v>
      </c>
      <c r="M101" s="13"/>
      <c r="N101" s="29">
        <v>546.4</v>
      </c>
      <c r="O101" s="28">
        <v>102.6</v>
      </c>
      <c r="P101" s="14"/>
      <c r="Q101" s="14"/>
      <c r="R101" s="13"/>
    </row>
    <row r="102" spans="1:18" outlineLevel="1" x14ac:dyDescent="0.25">
      <c r="A102" s="25" t="s">
        <v>120</v>
      </c>
      <c r="B102" s="13"/>
      <c r="C102" s="25" t="s">
        <v>11</v>
      </c>
      <c r="D102" s="13"/>
      <c r="E102" s="25" t="s">
        <v>102</v>
      </c>
      <c r="F102" s="14"/>
      <c r="G102" s="14"/>
      <c r="H102" s="13"/>
      <c r="I102" s="26">
        <v>44564</v>
      </c>
      <c r="J102" s="26">
        <v>44543</v>
      </c>
      <c r="K102" s="27" t="s">
        <v>15</v>
      </c>
      <c r="L102" s="28">
        <v>649</v>
      </c>
      <c r="M102" s="13"/>
      <c r="N102" s="29">
        <v>546.4</v>
      </c>
      <c r="O102" s="28">
        <v>102.6</v>
      </c>
      <c r="P102" s="14"/>
      <c r="Q102" s="14"/>
      <c r="R102" s="13"/>
    </row>
    <row r="103" spans="1:18" outlineLevel="1" x14ac:dyDescent="0.25">
      <c r="A103" s="25" t="s">
        <v>121</v>
      </c>
      <c r="B103" s="13"/>
      <c r="C103" s="25" t="s">
        <v>11</v>
      </c>
      <c r="D103" s="13"/>
      <c r="E103" s="25" t="s">
        <v>102</v>
      </c>
      <c r="F103" s="14"/>
      <c r="G103" s="14"/>
      <c r="H103" s="13"/>
      <c r="I103" s="26">
        <v>44564</v>
      </c>
      <c r="J103" s="26">
        <v>44543</v>
      </c>
      <c r="K103" s="27" t="s">
        <v>15</v>
      </c>
      <c r="L103" s="28">
        <v>649</v>
      </c>
      <c r="M103" s="13"/>
      <c r="N103" s="29">
        <v>546.4</v>
      </c>
      <c r="O103" s="28">
        <v>102.6</v>
      </c>
      <c r="P103" s="14"/>
      <c r="Q103" s="14"/>
      <c r="R103" s="13"/>
    </row>
    <row r="104" spans="1:18" outlineLevel="1" x14ac:dyDescent="0.25">
      <c r="A104" s="25" t="s">
        <v>122</v>
      </c>
      <c r="B104" s="13"/>
      <c r="C104" s="25" t="s">
        <v>11</v>
      </c>
      <c r="D104" s="13"/>
      <c r="E104" s="25" t="s">
        <v>102</v>
      </c>
      <c r="F104" s="14"/>
      <c r="G104" s="14"/>
      <c r="H104" s="13"/>
      <c r="I104" s="26">
        <v>44564</v>
      </c>
      <c r="J104" s="26">
        <v>44543</v>
      </c>
      <c r="K104" s="27" t="s">
        <v>15</v>
      </c>
      <c r="L104" s="28">
        <v>649</v>
      </c>
      <c r="M104" s="13"/>
      <c r="N104" s="29">
        <v>546.4</v>
      </c>
      <c r="O104" s="28">
        <v>102.6</v>
      </c>
      <c r="P104" s="14"/>
      <c r="Q104" s="14"/>
      <c r="R104" s="13"/>
    </row>
    <row r="105" spans="1:18" outlineLevel="1" x14ac:dyDescent="0.25">
      <c r="A105" s="25" t="s">
        <v>123</v>
      </c>
      <c r="B105" s="13"/>
      <c r="C105" s="25" t="s">
        <v>11</v>
      </c>
      <c r="D105" s="13"/>
      <c r="E105" s="25" t="s">
        <v>102</v>
      </c>
      <c r="F105" s="14"/>
      <c r="G105" s="14"/>
      <c r="H105" s="13"/>
      <c r="I105" s="26">
        <v>44564</v>
      </c>
      <c r="J105" s="26">
        <v>44543</v>
      </c>
      <c r="K105" s="27" t="s">
        <v>15</v>
      </c>
      <c r="L105" s="28">
        <v>649</v>
      </c>
      <c r="M105" s="13"/>
      <c r="N105" s="29">
        <v>546.4</v>
      </c>
      <c r="O105" s="28">
        <v>102.6</v>
      </c>
      <c r="P105" s="14"/>
      <c r="Q105" s="14"/>
      <c r="R105" s="13"/>
    </row>
    <row r="106" spans="1:18" outlineLevel="1" x14ac:dyDescent="0.25">
      <c r="A106" s="25" t="s">
        <v>124</v>
      </c>
      <c r="B106" s="13"/>
      <c r="C106" s="25" t="s">
        <v>11</v>
      </c>
      <c r="D106" s="13"/>
      <c r="E106" s="25" t="s">
        <v>102</v>
      </c>
      <c r="F106" s="14"/>
      <c r="G106" s="14"/>
      <c r="H106" s="13"/>
      <c r="I106" s="26">
        <v>44564</v>
      </c>
      <c r="J106" s="26">
        <v>44543</v>
      </c>
      <c r="K106" s="27" t="s">
        <v>15</v>
      </c>
      <c r="L106" s="28">
        <v>649</v>
      </c>
      <c r="M106" s="13"/>
      <c r="N106" s="29">
        <v>546.4</v>
      </c>
      <c r="O106" s="28">
        <v>102.6</v>
      </c>
      <c r="P106" s="14"/>
      <c r="Q106" s="14"/>
      <c r="R106" s="13"/>
    </row>
    <row r="107" spans="1:18" outlineLevel="1" x14ac:dyDescent="0.25">
      <c r="A107" s="25" t="s">
        <v>125</v>
      </c>
      <c r="B107" s="13"/>
      <c r="C107" s="25" t="s">
        <v>11</v>
      </c>
      <c r="D107" s="13"/>
      <c r="E107" s="25" t="s">
        <v>102</v>
      </c>
      <c r="F107" s="14"/>
      <c r="G107" s="14"/>
      <c r="H107" s="13"/>
      <c r="I107" s="26">
        <v>44564</v>
      </c>
      <c r="J107" s="26">
        <v>44543</v>
      </c>
      <c r="K107" s="27" t="s">
        <v>15</v>
      </c>
      <c r="L107" s="28">
        <v>649</v>
      </c>
      <c r="M107" s="13"/>
      <c r="N107" s="29">
        <v>546.4</v>
      </c>
      <c r="O107" s="28">
        <v>102.6</v>
      </c>
      <c r="P107" s="14"/>
      <c r="Q107" s="14"/>
      <c r="R107" s="13"/>
    </row>
    <row r="108" spans="1:18" outlineLevel="1" x14ac:dyDescent="0.25">
      <c r="A108" s="25" t="s">
        <v>126</v>
      </c>
      <c r="B108" s="13"/>
      <c r="C108" s="25" t="s">
        <v>11</v>
      </c>
      <c r="D108" s="13"/>
      <c r="E108" s="25" t="s">
        <v>102</v>
      </c>
      <c r="F108" s="14"/>
      <c r="G108" s="14"/>
      <c r="H108" s="13"/>
      <c r="I108" s="26">
        <v>44564</v>
      </c>
      <c r="J108" s="26">
        <v>44543</v>
      </c>
      <c r="K108" s="27" t="s">
        <v>15</v>
      </c>
      <c r="L108" s="28">
        <v>649</v>
      </c>
      <c r="M108" s="13"/>
      <c r="N108" s="29">
        <v>546.4</v>
      </c>
      <c r="O108" s="28">
        <v>102.6</v>
      </c>
      <c r="P108" s="14"/>
      <c r="Q108" s="14"/>
      <c r="R108" s="13"/>
    </row>
    <row r="109" spans="1:18" outlineLevel="1" x14ac:dyDescent="0.25">
      <c r="A109" s="25" t="s">
        <v>127</v>
      </c>
      <c r="B109" s="13"/>
      <c r="C109" s="25" t="s">
        <v>11</v>
      </c>
      <c r="D109" s="13"/>
      <c r="E109" s="25" t="s">
        <v>102</v>
      </c>
      <c r="F109" s="14"/>
      <c r="G109" s="14"/>
      <c r="H109" s="13"/>
      <c r="I109" s="26">
        <v>44564</v>
      </c>
      <c r="J109" s="26">
        <v>44543</v>
      </c>
      <c r="K109" s="27" t="s">
        <v>15</v>
      </c>
      <c r="L109" s="28">
        <v>649</v>
      </c>
      <c r="M109" s="13"/>
      <c r="N109" s="29">
        <v>546.4</v>
      </c>
      <c r="O109" s="28">
        <v>102.6</v>
      </c>
      <c r="P109" s="14"/>
      <c r="Q109" s="14"/>
      <c r="R109" s="13"/>
    </row>
    <row r="110" spans="1:18" outlineLevel="1" x14ac:dyDescent="0.25">
      <c r="A110" s="25" t="s">
        <v>128</v>
      </c>
      <c r="B110" s="13"/>
      <c r="C110" s="25" t="s">
        <v>11</v>
      </c>
      <c r="D110" s="13"/>
      <c r="E110" s="25" t="s">
        <v>102</v>
      </c>
      <c r="F110" s="14"/>
      <c r="G110" s="14"/>
      <c r="H110" s="13"/>
      <c r="I110" s="26">
        <v>44564</v>
      </c>
      <c r="J110" s="26">
        <v>44543</v>
      </c>
      <c r="K110" s="27" t="s">
        <v>15</v>
      </c>
      <c r="L110" s="28">
        <v>649</v>
      </c>
      <c r="M110" s="13"/>
      <c r="N110" s="29">
        <v>546.4</v>
      </c>
      <c r="O110" s="28">
        <v>102.6</v>
      </c>
      <c r="P110" s="14"/>
      <c r="Q110" s="14"/>
      <c r="R110" s="13"/>
    </row>
    <row r="111" spans="1:18" outlineLevel="1" x14ac:dyDescent="0.25">
      <c r="A111" s="25" t="s">
        <v>129</v>
      </c>
      <c r="B111" s="13"/>
      <c r="C111" s="25" t="s">
        <v>11</v>
      </c>
      <c r="D111" s="13"/>
      <c r="E111" s="25" t="s">
        <v>102</v>
      </c>
      <c r="F111" s="14"/>
      <c r="G111" s="14"/>
      <c r="H111" s="13"/>
      <c r="I111" s="26">
        <v>44564</v>
      </c>
      <c r="J111" s="26">
        <v>44543</v>
      </c>
      <c r="K111" s="27" t="s">
        <v>15</v>
      </c>
      <c r="L111" s="28">
        <v>649</v>
      </c>
      <c r="M111" s="13"/>
      <c r="N111" s="29">
        <v>546.4</v>
      </c>
      <c r="O111" s="28">
        <v>102.6</v>
      </c>
      <c r="P111" s="14"/>
      <c r="Q111" s="14"/>
      <c r="R111" s="13"/>
    </row>
    <row r="112" spans="1:18" outlineLevel="1" x14ac:dyDescent="0.25">
      <c r="A112" s="25" t="s">
        <v>130</v>
      </c>
      <c r="B112" s="13"/>
      <c r="C112" s="25" t="s">
        <v>11</v>
      </c>
      <c r="D112" s="13"/>
      <c r="E112" s="25" t="s">
        <v>102</v>
      </c>
      <c r="F112" s="14"/>
      <c r="G112" s="14"/>
      <c r="H112" s="13"/>
      <c r="I112" s="26">
        <v>44564</v>
      </c>
      <c r="J112" s="26">
        <v>44543</v>
      </c>
      <c r="K112" s="27" t="s">
        <v>15</v>
      </c>
      <c r="L112" s="28">
        <v>649</v>
      </c>
      <c r="M112" s="13"/>
      <c r="N112" s="29">
        <v>546.4</v>
      </c>
      <c r="O112" s="28">
        <v>102.6</v>
      </c>
      <c r="P112" s="14"/>
      <c r="Q112" s="14"/>
      <c r="R112" s="13"/>
    </row>
    <row r="113" spans="1:18" outlineLevel="1" x14ac:dyDescent="0.25">
      <c r="A113" s="25" t="s">
        <v>131</v>
      </c>
      <c r="B113" s="13"/>
      <c r="C113" s="25" t="s">
        <v>11</v>
      </c>
      <c r="D113" s="13"/>
      <c r="E113" s="25" t="s">
        <v>102</v>
      </c>
      <c r="F113" s="14"/>
      <c r="G113" s="14"/>
      <c r="H113" s="13"/>
      <c r="I113" s="26">
        <v>44564</v>
      </c>
      <c r="J113" s="26">
        <v>44543</v>
      </c>
      <c r="K113" s="27" t="s">
        <v>15</v>
      </c>
      <c r="L113" s="28">
        <v>649</v>
      </c>
      <c r="M113" s="13"/>
      <c r="N113" s="29">
        <v>546.4</v>
      </c>
      <c r="O113" s="28">
        <v>102.6</v>
      </c>
      <c r="P113" s="14"/>
      <c r="Q113" s="14"/>
      <c r="R113" s="13"/>
    </row>
    <row r="114" spans="1:18" outlineLevel="1" x14ac:dyDescent="0.25">
      <c r="A114" s="25" t="s">
        <v>132</v>
      </c>
      <c r="B114" s="13"/>
      <c r="C114" s="25" t="s">
        <v>11</v>
      </c>
      <c r="D114" s="13"/>
      <c r="E114" s="25" t="s">
        <v>133</v>
      </c>
      <c r="F114" s="14"/>
      <c r="G114" s="14"/>
      <c r="H114" s="13"/>
      <c r="I114" s="26">
        <v>44564</v>
      </c>
      <c r="J114" s="26">
        <v>44543</v>
      </c>
      <c r="K114" s="27" t="s">
        <v>15</v>
      </c>
      <c r="L114" s="28">
        <v>9168.6</v>
      </c>
      <c r="M114" s="13"/>
      <c r="N114" s="29">
        <v>7717.0645999999997</v>
      </c>
      <c r="O114" s="28">
        <v>1451.5354</v>
      </c>
      <c r="P114" s="14"/>
      <c r="Q114" s="14"/>
      <c r="R114" s="13"/>
    </row>
    <row r="115" spans="1:18" outlineLevel="1" x14ac:dyDescent="0.25">
      <c r="A115" s="25" t="s">
        <v>134</v>
      </c>
      <c r="B115" s="13"/>
      <c r="C115" s="25" t="s">
        <v>11</v>
      </c>
      <c r="D115" s="13"/>
      <c r="E115" s="25" t="s">
        <v>133</v>
      </c>
      <c r="F115" s="14"/>
      <c r="G115" s="14"/>
      <c r="H115" s="13"/>
      <c r="I115" s="26">
        <v>44564</v>
      </c>
      <c r="J115" s="26">
        <v>44543</v>
      </c>
      <c r="K115" s="27" t="s">
        <v>15</v>
      </c>
      <c r="L115" s="28">
        <v>9168.6</v>
      </c>
      <c r="M115" s="13"/>
      <c r="N115" s="29">
        <v>7717.0645999999997</v>
      </c>
      <c r="O115" s="28">
        <v>1451.5354</v>
      </c>
      <c r="P115" s="14"/>
      <c r="Q115" s="14"/>
      <c r="R115" s="13"/>
    </row>
    <row r="116" spans="1:18" outlineLevel="1" x14ac:dyDescent="0.25">
      <c r="A116" s="25" t="s">
        <v>135</v>
      </c>
      <c r="B116" s="13"/>
      <c r="C116" s="25" t="s">
        <v>11</v>
      </c>
      <c r="D116" s="13"/>
      <c r="E116" s="25" t="s">
        <v>133</v>
      </c>
      <c r="F116" s="14"/>
      <c r="G116" s="14"/>
      <c r="H116" s="13"/>
      <c r="I116" s="26">
        <v>44564</v>
      </c>
      <c r="J116" s="26">
        <v>44543</v>
      </c>
      <c r="K116" s="27" t="s">
        <v>15</v>
      </c>
      <c r="L116" s="28">
        <v>9168.6</v>
      </c>
      <c r="M116" s="13"/>
      <c r="N116" s="29">
        <v>7717.0645999999997</v>
      </c>
      <c r="O116" s="28">
        <v>1451.5354</v>
      </c>
      <c r="P116" s="14"/>
      <c r="Q116" s="14"/>
      <c r="R116" s="13"/>
    </row>
    <row r="117" spans="1:18" outlineLevel="1" x14ac:dyDescent="0.25">
      <c r="A117" s="25" t="s">
        <v>136</v>
      </c>
      <c r="B117" s="13"/>
      <c r="C117" s="25" t="s">
        <v>11</v>
      </c>
      <c r="D117" s="13"/>
      <c r="E117" s="25" t="s">
        <v>133</v>
      </c>
      <c r="F117" s="14"/>
      <c r="G117" s="14"/>
      <c r="H117" s="13"/>
      <c r="I117" s="26">
        <v>44564</v>
      </c>
      <c r="J117" s="26">
        <v>44543</v>
      </c>
      <c r="K117" s="27" t="s">
        <v>15</v>
      </c>
      <c r="L117" s="28">
        <v>9168.6</v>
      </c>
      <c r="M117" s="13"/>
      <c r="N117" s="29">
        <v>7717.0645999999997</v>
      </c>
      <c r="O117" s="28">
        <v>1451.5354</v>
      </c>
      <c r="P117" s="14"/>
      <c r="Q117" s="14"/>
      <c r="R117" s="13"/>
    </row>
    <row r="118" spans="1:18" outlineLevel="1" x14ac:dyDescent="0.25">
      <c r="A118" s="25" t="s">
        <v>137</v>
      </c>
      <c r="B118" s="13"/>
      <c r="C118" s="25" t="s">
        <v>11</v>
      </c>
      <c r="D118" s="13"/>
      <c r="E118" s="25" t="s">
        <v>133</v>
      </c>
      <c r="F118" s="14"/>
      <c r="G118" s="14"/>
      <c r="H118" s="13"/>
      <c r="I118" s="26">
        <v>44564</v>
      </c>
      <c r="J118" s="26">
        <v>44543</v>
      </c>
      <c r="K118" s="27" t="s">
        <v>15</v>
      </c>
      <c r="L118" s="28">
        <v>9168.6</v>
      </c>
      <c r="M118" s="13"/>
      <c r="N118" s="29">
        <v>7717.0645999999997</v>
      </c>
      <c r="O118" s="28">
        <v>1451.5354</v>
      </c>
      <c r="P118" s="14"/>
      <c r="Q118" s="14"/>
      <c r="R118" s="13"/>
    </row>
    <row r="119" spans="1:18" outlineLevel="1" x14ac:dyDescent="0.25">
      <c r="A119" s="25" t="s">
        <v>138</v>
      </c>
      <c r="B119" s="13"/>
      <c r="C119" s="25" t="s">
        <v>11</v>
      </c>
      <c r="D119" s="13"/>
      <c r="E119" s="25" t="s">
        <v>133</v>
      </c>
      <c r="F119" s="14"/>
      <c r="G119" s="14"/>
      <c r="H119" s="13"/>
      <c r="I119" s="26">
        <v>44564</v>
      </c>
      <c r="J119" s="26">
        <v>44543</v>
      </c>
      <c r="K119" s="27" t="s">
        <v>15</v>
      </c>
      <c r="L119" s="28">
        <v>9168.6</v>
      </c>
      <c r="M119" s="13"/>
      <c r="N119" s="29">
        <v>7717.0645999999997</v>
      </c>
      <c r="O119" s="28">
        <v>1451.5354</v>
      </c>
      <c r="P119" s="14"/>
      <c r="Q119" s="14"/>
      <c r="R119" s="13"/>
    </row>
    <row r="120" spans="1:18" outlineLevel="1" x14ac:dyDescent="0.25">
      <c r="A120" s="25" t="s">
        <v>139</v>
      </c>
      <c r="B120" s="13"/>
      <c r="C120" s="25" t="s">
        <v>11</v>
      </c>
      <c r="D120" s="13"/>
      <c r="E120" s="25" t="s">
        <v>25</v>
      </c>
      <c r="F120" s="14"/>
      <c r="G120" s="14"/>
      <c r="H120" s="13"/>
      <c r="I120" s="26">
        <v>44564</v>
      </c>
      <c r="J120" s="26">
        <v>44543</v>
      </c>
      <c r="K120" s="27" t="s">
        <v>15</v>
      </c>
      <c r="L120" s="28">
        <v>12690.9</v>
      </c>
      <c r="M120" s="13"/>
      <c r="N120" s="29">
        <v>10681.667100000001</v>
      </c>
      <c r="O120" s="28">
        <v>2009.2329</v>
      </c>
      <c r="P120" s="14"/>
      <c r="Q120" s="14"/>
      <c r="R120" s="13"/>
    </row>
    <row r="121" spans="1:18" outlineLevel="1" x14ac:dyDescent="0.25">
      <c r="A121" s="25" t="s">
        <v>140</v>
      </c>
      <c r="B121" s="13"/>
      <c r="C121" s="25" t="s">
        <v>11</v>
      </c>
      <c r="D121" s="13"/>
      <c r="E121" s="25" t="s">
        <v>141</v>
      </c>
      <c r="F121" s="14"/>
      <c r="G121" s="14"/>
      <c r="H121" s="13"/>
      <c r="I121" s="26">
        <v>44564</v>
      </c>
      <c r="J121" s="26">
        <v>44543</v>
      </c>
      <c r="K121" s="27" t="s">
        <v>15</v>
      </c>
      <c r="L121" s="28">
        <v>15216.1</v>
      </c>
      <c r="M121" s="13"/>
      <c r="N121" s="29">
        <v>12807.0425</v>
      </c>
      <c r="O121" s="28">
        <v>2409.0574999999999</v>
      </c>
      <c r="P121" s="14"/>
      <c r="Q121" s="14"/>
      <c r="R121" s="13"/>
    </row>
    <row r="122" spans="1:18" outlineLevel="1" x14ac:dyDescent="0.25">
      <c r="A122" s="25" t="s">
        <v>142</v>
      </c>
      <c r="B122" s="13"/>
      <c r="C122" s="25" t="s">
        <v>11</v>
      </c>
      <c r="D122" s="13"/>
      <c r="E122" s="25" t="s">
        <v>54</v>
      </c>
      <c r="F122" s="14"/>
      <c r="G122" s="14"/>
      <c r="H122" s="13"/>
      <c r="I122" s="26">
        <v>44564</v>
      </c>
      <c r="J122" s="26">
        <v>44543</v>
      </c>
      <c r="K122" s="27" t="s">
        <v>15</v>
      </c>
      <c r="L122" s="28">
        <v>8006.3</v>
      </c>
      <c r="M122" s="13"/>
      <c r="N122" s="29">
        <v>6738.7947999999997</v>
      </c>
      <c r="O122" s="28">
        <v>1267.5052000000001</v>
      </c>
      <c r="P122" s="14"/>
      <c r="Q122" s="14"/>
      <c r="R122" s="13"/>
    </row>
    <row r="123" spans="1:18" outlineLevel="1" x14ac:dyDescent="0.25">
      <c r="A123" s="25" t="s">
        <v>143</v>
      </c>
      <c r="B123" s="13"/>
      <c r="C123" s="25" t="s">
        <v>11</v>
      </c>
      <c r="D123" s="13"/>
      <c r="E123" s="25" t="s">
        <v>54</v>
      </c>
      <c r="F123" s="14"/>
      <c r="G123" s="14"/>
      <c r="H123" s="13"/>
      <c r="I123" s="26">
        <v>44564</v>
      </c>
      <c r="J123" s="26">
        <v>44543</v>
      </c>
      <c r="K123" s="27" t="s">
        <v>15</v>
      </c>
      <c r="L123" s="28">
        <v>8006.3</v>
      </c>
      <c r="M123" s="13"/>
      <c r="N123" s="29">
        <v>6738.7947999999997</v>
      </c>
      <c r="O123" s="28">
        <v>1267.5052000000001</v>
      </c>
      <c r="P123" s="14"/>
      <c r="Q123" s="14"/>
      <c r="R123" s="13"/>
    </row>
    <row r="124" spans="1:18" outlineLevel="1" x14ac:dyDescent="0.25">
      <c r="A124" s="25" t="s">
        <v>144</v>
      </c>
      <c r="B124" s="13"/>
      <c r="C124" s="25" t="s">
        <v>11</v>
      </c>
      <c r="D124" s="13"/>
      <c r="E124" s="25" t="s">
        <v>145</v>
      </c>
      <c r="F124" s="14"/>
      <c r="G124" s="14"/>
      <c r="H124" s="13"/>
      <c r="I124" s="26">
        <v>44573</v>
      </c>
      <c r="J124" s="26">
        <v>44546</v>
      </c>
      <c r="K124" s="27" t="s">
        <v>15</v>
      </c>
      <c r="L124" s="28">
        <v>3530.76</v>
      </c>
      <c r="M124" s="13"/>
      <c r="N124" s="29">
        <v>3001.2972</v>
      </c>
      <c r="O124" s="28">
        <v>529.46280000000002</v>
      </c>
      <c r="P124" s="14"/>
      <c r="Q124" s="14"/>
      <c r="R124" s="13"/>
    </row>
    <row r="125" spans="1:18" outlineLevel="1" x14ac:dyDescent="0.25">
      <c r="A125" s="25" t="s">
        <v>146</v>
      </c>
      <c r="B125" s="13"/>
      <c r="C125" s="25" t="s">
        <v>11</v>
      </c>
      <c r="D125" s="13"/>
      <c r="E125" s="25" t="s">
        <v>145</v>
      </c>
      <c r="F125" s="14"/>
      <c r="G125" s="14"/>
      <c r="H125" s="13"/>
      <c r="I125" s="26">
        <v>44573</v>
      </c>
      <c r="J125" s="26">
        <v>44546</v>
      </c>
      <c r="K125" s="27" t="s">
        <v>15</v>
      </c>
      <c r="L125" s="28">
        <v>3530.76</v>
      </c>
      <c r="M125" s="13"/>
      <c r="N125" s="29">
        <v>3001.2972</v>
      </c>
      <c r="O125" s="28">
        <v>529.46280000000002</v>
      </c>
      <c r="P125" s="14"/>
      <c r="Q125" s="14"/>
      <c r="R125" s="13"/>
    </row>
    <row r="126" spans="1:18" outlineLevel="1" x14ac:dyDescent="0.25">
      <c r="A126" s="25" t="s">
        <v>147</v>
      </c>
      <c r="B126" s="13"/>
      <c r="C126" s="25" t="s">
        <v>11</v>
      </c>
      <c r="D126" s="13"/>
      <c r="E126" s="25" t="s">
        <v>145</v>
      </c>
      <c r="F126" s="14"/>
      <c r="G126" s="14"/>
      <c r="H126" s="13"/>
      <c r="I126" s="26">
        <v>44896</v>
      </c>
      <c r="J126" s="26">
        <v>44546</v>
      </c>
      <c r="K126" s="27" t="s">
        <v>15</v>
      </c>
      <c r="L126" s="28">
        <v>3530.76</v>
      </c>
      <c r="M126" s="13"/>
      <c r="N126" s="29">
        <v>3001.2972</v>
      </c>
      <c r="O126" s="28">
        <v>529.46280000000002</v>
      </c>
      <c r="P126" s="14"/>
      <c r="Q126" s="14"/>
      <c r="R126" s="13"/>
    </row>
    <row r="127" spans="1:18" outlineLevel="1" x14ac:dyDescent="0.25">
      <c r="A127" s="25" t="s">
        <v>148</v>
      </c>
      <c r="B127" s="13"/>
      <c r="C127" s="25" t="s">
        <v>11</v>
      </c>
      <c r="D127" s="13"/>
      <c r="E127" s="25" t="s">
        <v>145</v>
      </c>
      <c r="F127" s="14"/>
      <c r="G127" s="14"/>
      <c r="H127" s="13"/>
      <c r="I127" s="26">
        <v>44574</v>
      </c>
      <c r="J127" s="26">
        <v>44546</v>
      </c>
      <c r="K127" s="27" t="s">
        <v>15</v>
      </c>
      <c r="L127" s="28">
        <v>3530.76</v>
      </c>
      <c r="M127" s="13"/>
      <c r="N127" s="29">
        <v>3001.2972</v>
      </c>
      <c r="O127" s="28">
        <v>529.46280000000002</v>
      </c>
      <c r="P127" s="14"/>
      <c r="Q127" s="14"/>
      <c r="R127" s="13"/>
    </row>
    <row r="128" spans="1:18" outlineLevel="1" x14ac:dyDescent="0.25">
      <c r="A128" s="25" t="s">
        <v>149</v>
      </c>
      <c r="B128" s="13"/>
      <c r="C128" s="25" t="s">
        <v>11</v>
      </c>
      <c r="D128" s="13"/>
      <c r="E128" s="25" t="s">
        <v>145</v>
      </c>
      <c r="F128" s="14"/>
      <c r="G128" s="14"/>
      <c r="H128" s="13"/>
      <c r="I128" s="26">
        <v>44574</v>
      </c>
      <c r="J128" s="26">
        <v>44546</v>
      </c>
      <c r="K128" s="27" t="s">
        <v>15</v>
      </c>
      <c r="L128" s="28">
        <v>3530.76</v>
      </c>
      <c r="M128" s="13"/>
      <c r="N128" s="29">
        <v>3001.2972</v>
      </c>
      <c r="O128" s="28">
        <v>529.46280000000002</v>
      </c>
      <c r="P128" s="14"/>
      <c r="Q128" s="14"/>
      <c r="R128" s="13"/>
    </row>
    <row r="129" spans="1:18" outlineLevel="1" x14ac:dyDescent="0.25">
      <c r="A129" s="25" t="s">
        <v>150</v>
      </c>
      <c r="B129" s="13"/>
      <c r="C129" s="25" t="s">
        <v>11</v>
      </c>
      <c r="D129" s="13"/>
      <c r="E129" s="25" t="s">
        <v>145</v>
      </c>
      <c r="F129" s="14"/>
      <c r="G129" s="14"/>
      <c r="H129" s="13"/>
      <c r="I129" s="26">
        <v>44574</v>
      </c>
      <c r="J129" s="26">
        <v>44546</v>
      </c>
      <c r="K129" s="27" t="s">
        <v>15</v>
      </c>
      <c r="L129" s="28">
        <v>3530.76</v>
      </c>
      <c r="M129" s="13"/>
      <c r="N129" s="29">
        <v>3001.2972</v>
      </c>
      <c r="O129" s="28">
        <v>529.46280000000002</v>
      </c>
      <c r="P129" s="14"/>
      <c r="Q129" s="14"/>
      <c r="R129" s="13"/>
    </row>
    <row r="130" spans="1:18" outlineLevel="1" x14ac:dyDescent="0.25">
      <c r="A130" s="25" t="s">
        <v>151</v>
      </c>
      <c r="B130" s="13"/>
      <c r="C130" s="25" t="s">
        <v>11</v>
      </c>
      <c r="D130" s="13"/>
      <c r="E130" s="25" t="s">
        <v>145</v>
      </c>
      <c r="F130" s="14"/>
      <c r="G130" s="14"/>
      <c r="H130" s="13"/>
      <c r="I130" s="26">
        <v>44574</v>
      </c>
      <c r="J130" s="26">
        <v>44546</v>
      </c>
      <c r="K130" s="27" t="s">
        <v>15</v>
      </c>
      <c r="L130" s="28">
        <v>3530.76</v>
      </c>
      <c r="M130" s="13"/>
      <c r="N130" s="29">
        <v>3001.2972</v>
      </c>
      <c r="O130" s="28">
        <v>529.46280000000002</v>
      </c>
      <c r="P130" s="14"/>
      <c r="Q130" s="14"/>
      <c r="R130" s="13"/>
    </row>
    <row r="131" spans="1:18" outlineLevel="1" x14ac:dyDescent="0.25">
      <c r="A131" s="25" t="s">
        <v>152</v>
      </c>
      <c r="B131" s="13"/>
      <c r="C131" s="25" t="s">
        <v>11</v>
      </c>
      <c r="D131" s="13"/>
      <c r="E131" s="25" t="s">
        <v>145</v>
      </c>
      <c r="F131" s="14"/>
      <c r="G131" s="14"/>
      <c r="H131" s="13"/>
      <c r="I131" s="26">
        <v>44574</v>
      </c>
      <c r="J131" s="26">
        <v>44546</v>
      </c>
      <c r="K131" s="27" t="s">
        <v>15</v>
      </c>
      <c r="L131" s="28">
        <v>3530.76</v>
      </c>
      <c r="M131" s="13"/>
      <c r="N131" s="29">
        <v>3001.2972</v>
      </c>
      <c r="O131" s="28">
        <v>529.46280000000002</v>
      </c>
      <c r="P131" s="14"/>
      <c r="Q131" s="14"/>
      <c r="R131" s="13"/>
    </row>
    <row r="132" spans="1:18" outlineLevel="1" x14ac:dyDescent="0.25">
      <c r="A132" s="25" t="s">
        <v>153</v>
      </c>
      <c r="B132" s="13"/>
      <c r="C132" s="25" t="s">
        <v>11</v>
      </c>
      <c r="D132" s="13"/>
      <c r="E132" s="25" t="s">
        <v>145</v>
      </c>
      <c r="F132" s="14"/>
      <c r="G132" s="14"/>
      <c r="H132" s="13"/>
      <c r="I132" s="26">
        <v>44574</v>
      </c>
      <c r="J132" s="26">
        <v>44546</v>
      </c>
      <c r="K132" s="27" t="s">
        <v>15</v>
      </c>
      <c r="L132" s="28">
        <v>3530.76</v>
      </c>
      <c r="M132" s="13"/>
      <c r="N132" s="29">
        <v>3001.2972</v>
      </c>
      <c r="O132" s="28">
        <v>529.46280000000002</v>
      </c>
      <c r="P132" s="14"/>
      <c r="Q132" s="14"/>
      <c r="R132" s="13"/>
    </row>
    <row r="133" spans="1:18" outlineLevel="1" x14ac:dyDescent="0.25">
      <c r="A133" s="25" t="s">
        <v>154</v>
      </c>
      <c r="B133" s="13"/>
      <c r="C133" s="25" t="s">
        <v>11</v>
      </c>
      <c r="D133" s="13"/>
      <c r="E133" s="25" t="s">
        <v>145</v>
      </c>
      <c r="F133" s="14"/>
      <c r="G133" s="14"/>
      <c r="H133" s="13"/>
      <c r="I133" s="26">
        <v>44574</v>
      </c>
      <c r="J133" s="26">
        <v>44546</v>
      </c>
      <c r="K133" s="27" t="s">
        <v>15</v>
      </c>
      <c r="L133" s="28">
        <v>3530.76</v>
      </c>
      <c r="M133" s="13"/>
      <c r="N133" s="29">
        <v>3001.2972</v>
      </c>
      <c r="O133" s="28">
        <v>529.46280000000002</v>
      </c>
      <c r="P133" s="14"/>
      <c r="Q133" s="14"/>
      <c r="R133" s="13"/>
    </row>
    <row r="134" spans="1:18" outlineLevel="1" x14ac:dyDescent="0.25">
      <c r="A134" s="25" t="s">
        <v>155</v>
      </c>
      <c r="B134" s="13"/>
      <c r="C134" s="25" t="s">
        <v>11</v>
      </c>
      <c r="D134" s="13"/>
      <c r="E134" s="25" t="s">
        <v>145</v>
      </c>
      <c r="F134" s="14"/>
      <c r="G134" s="14"/>
      <c r="H134" s="13"/>
      <c r="I134" s="26">
        <v>44574</v>
      </c>
      <c r="J134" s="26">
        <v>44546</v>
      </c>
      <c r="K134" s="27" t="s">
        <v>15</v>
      </c>
      <c r="L134" s="28">
        <v>3530.76</v>
      </c>
      <c r="M134" s="13"/>
      <c r="N134" s="29">
        <v>3001.2972</v>
      </c>
      <c r="O134" s="28">
        <v>529.46280000000002</v>
      </c>
      <c r="P134" s="14"/>
      <c r="Q134" s="14"/>
      <c r="R134" s="13"/>
    </row>
    <row r="135" spans="1:18" outlineLevel="1" x14ac:dyDescent="0.25">
      <c r="A135" s="25" t="s">
        <v>156</v>
      </c>
      <c r="B135" s="13"/>
      <c r="C135" s="25" t="s">
        <v>11</v>
      </c>
      <c r="D135" s="13"/>
      <c r="E135" s="25" t="s">
        <v>145</v>
      </c>
      <c r="F135" s="14"/>
      <c r="G135" s="14"/>
      <c r="H135" s="13"/>
      <c r="I135" s="26">
        <v>44574</v>
      </c>
      <c r="J135" s="26">
        <v>44546</v>
      </c>
      <c r="K135" s="27" t="s">
        <v>15</v>
      </c>
      <c r="L135" s="28">
        <v>3530.76</v>
      </c>
      <c r="M135" s="13"/>
      <c r="N135" s="29">
        <v>3001.2972</v>
      </c>
      <c r="O135" s="28">
        <v>529.46280000000002</v>
      </c>
      <c r="P135" s="14"/>
      <c r="Q135" s="14"/>
      <c r="R135" s="13"/>
    </row>
    <row r="136" spans="1:18" outlineLevel="1" x14ac:dyDescent="0.25">
      <c r="A136" s="25" t="s">
        <v>157</v>
      </c>
      <c r="B136" s="13"/>
      <c r="C136" s="25" t="s">
        <v>11</v>
      </c>
      <c r="D136" s="13"/>
      <c r="E136" s="25" t="s">
        <v>145</v>
      </c>
      <c r="F136" s="14"/>
      <c r="G136" s="14"/>
      <c r="H136" s="13"/>
      <c r="I136" s="26">
        <v>44574</v>
      </c>
      <c r="J136" s="26">
        <v>44546</v>
      </c>
      <c r="K136" s="27" t="s">
        <v>15</v>
      </c>
      <c r="L136" s="28">
        <v>3530.76</v>
      </c>
      <c r="M136" s="13"/>
      <c r="N136" s="29">
        <v>3001.2972</v>
      </c>
      <c r="O136" s="28">
        <v>529.46280000000002</v>
      </c>
      <c r="P136" s="14"/>
      <c r="Q136" s="14"/>
      <c r="R136" s="13"/>
    </row>
    <row r="137" spans="1:18" outlineLevel="1" x14ac:dyDescent="0.25">
      <c r="A137" s="25" t="s">
        <v>158</v>
      </c>
      <c r="B137" s="13"/>
      <c r="C137" s="25" t="s">
        <v>11</v>
      </c>
      <c r="D137" s="13"/>
      <c r="E137" s="25" t="s">
        <v>159</v>
      </c>
      <c r="F137" s="14"/>
      <c r="G137" s="14"/>
      <c r="H137" s="13"/>
      <c r="I137" s="26">
        <v>44574</v>
      </c>
      <c r="J137" s="26">
        <v>44546</v>
      </c>
      <c r="K137" s="27" t="s">
        <v>15</v>
      </c>
      <c r="L137" s="28">
        <v>10422.469999999999</v>
      </c>
      <c r="M137" s="13"/>
      <c r="N137" s="29">
        <v>8859.2510000000002</v>
      </c>
      <c r="O137" s="28">
        <v>1563.2190000000001</v>
      </c>
      <c r="P137" s="14"/>
      <c r="Q137" s="14"/>
      <c r="R137" s="13"/>
    </row>
    <row r="138" spans="1:18" outlineLevel="1" x14ac:dyDescent="0.25">
      <c r="A138" s="25" t="s">
        <v>160</v>
      </c>
      <c r="B138" s="13"/>
      <c r="C138" s="25" t="s">
        <v>11</v>
      </c>
      <c r="D138" s="13"/>
      <c r="E138" s="25" t="s">
        <v>159</v>
      </c>
      <c r="F138" s="14"/>
      <c r="G138" s="14"/>
      <c r="H138" s="13"/>
      <c r="I138" s="26">
        <v>44574</v>
      </c>
      <c r="J138" s="26">
        <v>44546</v>
      </c>
      <c r="K138" s="27" t="s">
        <v>15</v>
      </c>
      <c r="L138" s="28">
        <v>10422.469999999999</v>
      </c>
      <c r="M138" s="13"/>
      <c r="N138" s="29">
        <v>8859.2510000000002</v>
      </c>
      <c r="O138" s="28">
        <v>1563.2190000000001</v>
      </c>
      <c r="P138" s="14"/>
      <c r="Q138" s="14"/>
      <c r="R138" s="13"/>
    </row>
    <row r="139" spans="1:18" outlineLevel="1" x14ac:dyDescent="0.25">
      <c r="A139" s="25" t="s">
        <v>161</v>
      </c>
      <c r="B139" s="13"/>
      <c r="C139" s="25" t="s">
        <v>11</v>
      </c>
      <c r="D139" s="13"/>
      <c r="E139" s="25" t="s">
        <v>141</v>
      </c>
      <c r="F139" s="14"/>
      <c r="G139" s="14"/>
      <c r="H139" s="13"/>
      <c r="I139" s="26">
        <v>44575</v>
      </c>
      <c r="J139" s="26">
        <v>44320</v>
      </c>
      <c r="K139" s="27" t="s">
        <v>15</v>
      </c>
      <c r="L139" s="28">
        <v>10605.84</v>
      </c>
      <c r="M139" s="13"/>
      <c r="N139" s="29">
        <v>8308.1263999999992</v>
      </c>
      <c r="O139" s="28">
        <v>2297.7136</v>
      </c>
      <c r="P139" s="14"/>
      <c r="Q139" s="14"/>
      <c r="R139" s="13"/>
    </row>
    <row r="140" spans="1:18" outlineLevel="1" x14ac:dyDescent="0.25">
      <c r="A140" s="25" t="s">
        <v>162</v>
      </c>
      <c r="B140" s="13"/>
      <c r="C140" s="25" t="s">
        <v>11</v>
      </c>
      <c r="D140" s="13"/>
      <c r="E140" s="25" t="s">
        <v>141</v>
      </c>
      <c r="F140" s="14"/>
      <c r="G140" s="14"/>
      <c r="H140" s="13"/>
      <c r="I140" s="26">
        <v>44575</v>
      </c>
      <c r="J140" s="26">
        <v>44320</v>
      </c>
      <c r="K140" s="27" t="s">
        <v>15</v>
      </c>
      <c r="L140" s="28">
        <v>10605.84</v>
      </c>
      <c r="M140" s="13"/>
      <c r="N140" s="29">
        <v>8308.1263999999992</v>
      </c>
      <c r="O140" s="28">
        <v>2297.7136</v>
      </c>
      <c r="P140" s="14"/>
      <c r="Q140" s="14"/>
      <c r="R140" s="13"/>
    </row>
    <row r="141" spans="1:18" outlineLevel="1" x14ac:dyDescent="0.25">
      <c r="A141" s="25" t="s">
        <v>163</v>
      </c>
      <c r="B141" s="13"/>
      <c r="C141" s="25" t="s">
        <v>11</v>
      </c>
      <c r="D141" s="13"/>
      <c r="E141" s="25" t="s">
        <v>25</v>
      </c>
      <c r="F141" s="14"/>
      <c r="G141" s="14"/>
      <c r="H141" s="13"/>
      <c r="I141" s="26">
        <v>44575</v>
      </c>
      <c r="J141" s="26">
        <v>44320</v>
      </c>
      <c r="K141" s="27" t="s">
        <v>15</v>
      </c>
      <c r="L141" s="28">
        <v>12876.75</v>
      </c>
      <c r="M141" s="13"/>
      <c r="N141" s="29">
        <v>10087.0046</v>
      </c>
      <c r="O141" s="28">
        <v>2789.7453999999998</v>
      </c>
      <c r="P141" s="14"/>
      <c r="Q141" s="14"/>
      <c r="R141" s="13"/>
    </row>
    <row r="142" spans="1:18" outlineLevel="1" x14ac:dyDescent="0.25">
      <c r="A142" s="25" t="s">
        <v>164</v>
      </c>
      <c r="B142" s="13"/>
      <c r="C142" s="25" t="s">
        <v>11</v>
      </c>
      <c r="D142" s="13"/>
      <c r="E142" s="25" t="s">
        <v>25</v>
      </c>
      <c r="F142" s="14"/>
      <c r="G142" s="14"/>
      <c r="H142" s="13"/>
      <c r="I142" s="26">
        <v>44575</v>
      </c>
      <c r="J142" s="26">
        <v>44320</v>
      </c>
      <c r="K142" s="27" t="s">
        <v>15</v>
      </c>
      <c r="L142" s="28">
        <v>12876.75</v>
      </c>
      <c r="M142" s="13"/>
      <c r="N142" s="29">
        <v>10087.0046</v>
      </c>
      <c r="O142" s="28">
        <v>2789.7453999999998</v>
      </c>
      <c r="P142" s="14"/>
      <c r="Q142" s="14"/>
      <c r="R142" s="13"/>
    </row>
    <row r="143" spans="1:18" outlineLevel="1" x14ac:dyDescent="0.25">
      <c r="A143" s="25" t="s">
        <v>165</v>
      </c>
      <c r="B143" s="13"/>
      <c r="C143" s="25" t="s">
        <v>11</v>
      </c>
      <c r="D143" s="13"/>
      <c r="E143" s="25" t="s">
        <v>25</v>
      </c>
      <c r="F143" s="14"/>
      <c r="G143" s="14"/>
      <c r="H143" s="13"/>
      <c r="I143" s="26">
        <v>44575</v>
      </c>
      <c r="J143" s="26">
        <v>44320</v>
      </c>
      <c r="K143" s="27" t="s">
        <v>15</v>
      </c>
      <c r="L143" s="28">
        <v>12876.75</v>
      </c>
      <c r="M143" s="13"/>
      <c r="N143" s="29">
        <v>10087.0046</v>
      </c>
      <c r="O143" s="28">
        <v>2789.7453999999998</v>
      </c>
      <c r="P143" s="14"/>
      <c r="Q143" s="14"/>
      <c r="R143" s="13"/>
    </row>
    <row r="144" spans="1:18" outlineLevel="1" x14ac:dyDescent="0.25">
      <c r="A144" s="25" t="s">
        <v>166</v>
      </c>
      <c r="B144" s="13"/>
      <c r="C144" s="25" t="s">
        <v>11</v>
      </c>
      <c r="D144" s="13"/>
      <c r="E144" s="25" t="s">
        <v>25</v>
      </c>
      <c r="F144" s="14"/>
      <c r="G144" s="14"/>
      <c r="H144" s="13"/>
      <c r="I144" s="26">
        <v>44575</v>
      </c>
      <c r="J144" s="26">
        <v>44320</v>
      </c>
      <c r="K144" s="27" t="s">
        <v>15</v>
      </c>
      <c r="L144" s="28">
        <v>12876.75</v>
      </c>
      <c r="M144" s="13"/>
      <c r="N144" s="29">
        <v>10087.0046</v>
      </c>
      <c r="O144" s="28">
        <v>2789.7453999999998</v>
      </c>
      <c r="P144" s="14"/>
      <c r="Q144" s="14"/>
      <c r="R144" s="13"/>
    </row>
    <row r="145" spans="1:18" outlineLevel="1" x14ac:dyDescent="0.25">
      <c r="A145" s="25" t="s">
        <v>167</v>
      </c>
      <c r="B145" s="13"/>
      <c r="C145" s="25" t="s">
        <v>11</v>
      </c>
      <c r="D145" s="13"/>
      <c r="E145" s="25" t="s">
        <v>25</v>
      </c>
      <c r="F145" s="14"/>
      <c r="G145" s="14"/>
      <c r="H145" s="13"/>
      <c r="I145" s="26">
        <v>44575</v>
      </c>
      <c r="J145" s="26">
        <v>44320</v>
      </c>
      <c r="K145" s="27" t="s">
        <v>15</v>
      </c>
      <c r="L145" s="28">
        <v>12876.75</v>
      </c>
      <c r="M145" s="13"/>
      <c r="N145" s="29">
        <v>10087.0046</v>
      </c>
      <c r="O145" s="28">
        <v>2789.7453999999998</v>
      </c>
      <c r="P145" s="14"/>
      <c r="Q145" s="14"/>
      <c r="R145" s="13"/>
    </row>
    <row r="146" spans="1:18" outlineLevel="1" x14ac:dyDescent="0.25">
      <c r="A146" s="25" t="s">
        <v>168</v>
      </c>
      <c r="B146" s="13"/>
      <c r="C146" s="25" t="s">
        <v>11</v>
      </c>
      <c r="D146" s="13"/>
      <c r="E146" s="25" t="s">
        <v>25</v>
      </c>
      <c r="F146" s="14"/>
      <c r="G146" s="14"/>
      <c r="H146" s="13"/>
      <c r="I146" s="26">
        <v>44575</v>
      </c>
      <c r="J146" s="26">
        <v>44320</v>
      </c>
      <c r="K146" s="27" t="s">
        <v>15</v>
      </c>
      <c r="L146" s="28">
        <v>12876.75</v>
      </c>
      <c r="M146" s="13"/>
      <c r="N146" s="29">
        <v>10087.0046</v>
      </c>
      <c r="O146" s="28">
        <v>2789.7453999999998</v>
      </c>
      <c r="P146" s="14"/>
      <c r="Q146" s="14"/>
      <c r="R146" s="13"/>
    </row>
    <row r="147" spans="1:18" outlineLevel="1" x14ac:dyDescent="0.25">
      <c r="A147" s="25" t="s">
        <v>169</v>
      </c>
      <c r="B147" s="13"/>
      <c r="C147" s="25" t="s">
        <v>11</v>
      </c>
      <c r="D147" s="13"/>
      <c r="E147" s="25" t="s">
        <v>25</v>
      </c>
      <c r="F147" s="14"/>
      <c r="G147" s="14"/>
      <c r="H147" s="13"/>
      <c r="I147" s="26">
        <v>44575</v>
      </c>
      <c r="J147" s="26">
        <v>44320</v>
      </c>
      <c r="K147" s="27" t="s">
        <v>15</v>
      </c>
      <c r="L147" s="28">
        <v>12876.75</v>
      </c>
      <c r="M147" s="13"/>
      <c r="N147" s="29">
        <v>10087.0046</v>
      </c>
      <c r="O147" s="28">
        <v>2789.7453999999998</v>
      </c>
      <c r="P147" s="14"/>
      <c r="Q147" s="14"/>
      <c r="R147" s="13"/>
    </row>
    <row r="148" spans="1:18" outlineLevel="1" x14ac:dyDescent="0.25">
      <c r="A148" s="25" t="s">
        <v>170</v>
      </c>
      <c r="B148" s="13"/>
      <c r="C148" s="25" t="s">
        <v>11</v>
      </c>
      <c r="D148" s="13"/>
      <c r="E148" s="25" t="s">
        <v>25</v>
      </c>
      <c r="F148" s="14"/>
      <c r="G148" s="14"/>
      <c r="H148" s="13"/>
      <c r="I148" s="26">
        <v>44575</v>
      </c>
      <c r="J148" s="26">
        <v>44320</v>
      </c>
      <c r="K148" s="27" t="s">
        <v>15</v>
      </c>
      <c r="L148" s="28">
        <v>12876.75</v>
      </c>
      <c r="M148" s="13"/>
      <c r="N148" s="29">
        <v>10087.0046</v>
      </c>
      <c r="O148" s="28">
        <v>2789.7453999999998</v>
      </c>
      <c r="P148" s="14"/>
      <c r="Q148" s="14"/>
      <c r="R148" s="13"/>
    </row>
    <row r="149" spans="1:18" outlineLevel="1" x14ac:dyDescent="0.25">
      <c r="A149" s="25" t="s">
        <v>171</v>
      </c>
      <c r="B149" s="13"/>
      <c r="C149" s="25" t="s">
        <v>11</v>
      </c>
      <c r="D149" s="13"/>
      <c r="E149" s="25" t="s">
        <v>172</v>
      </c>
      <c r="F149" s="14"/>
      <c r="G149" s="14"/>
      <c r="H149" s="13"/>
      <c r="I149" s="26">
        <v>44575</v>
      </c>
      <c r="J149" s="26">
        <v>44320</v>
      </c>
      <c r="K149" s="27" t="s">
        <v>15</v>
      </c>
      <c r="L149" s="28">
        <v>22774</v>
      </c>
      <c r="M149" s="13"/>
      <c r="N149" s="29">
        <v>17839.849999999999</v>
      </c>
      <c r="O149" s="28">
        <v>4934.1499999999996</v>
      </c>
      <c r="P149" s="14"/>
      <c r="Q149" s="14"/>
      <c r="R149" s="13"/>
    </row>
    <row r="150" spans="1:18" outlineLevel="1" x14ac:dyDescent="0.25">
      <c r="A150" s="25" t="s">
        <v>173</v>
      </c>
      <c r="B150" s="13"/>
      <c r="C150" s="25" t="s">
        <v>11</v>
      </c>
      <c r="D150" s="13"/>
      <c r="E150" s="25" t="s">
        <v>174</v>
      </c>
      <c r="F150" s="14"/>
      <c r="G150" s="14"/>
      <c r="H150" s="13"/>
      <c r="I150" s="26">
        <v>44575</v>
      </c>
      <c r="J150" s="26">
        <v>44340</v>
      </c>
      <c r="K150" s="27" t="s">
        <v>15</v>
      </c>
      <c r="L150" s="28">
        <v>146851</v>
      </c>
      <c r="M150" s="13"/>
      <c r="N150" s="29">
        <v>116257.25</v>
      </c>
      <c r="O150" s="28">
        <v>30593.75</v>
      </c>
      <c r="P150" s="14"/>
      <c r="Q150" s="14"/>
      <c r="R150" s="13"/>
    </row>
    <row r="151" spans="1:18" outlineLevel="1" x14ac:dyDescent="0.25">
      <c r="A151" s="25" t="s">
        <v>175</v>
      </c>
      <c r="B151" s="13"/>
      <c r="C151" s="25" t="s">
        <v>11</v>
      </c>
      <c r="D151" s="13"/>
      <c r="E151" s="25" t="s">
        <v>31</v>
      </c>
      <c r="F151" s="14"/>
      <c r="G151" s="14"/>
      <c r="H151" s="13"/>
      <c r="I151" s="26">
        <v>44575</v>
      </c>
      <c r="J151" s="26">
        <v>44340</v>
      </c>
      <c r="K151" s="27" t="s">
        <v>15</v>
      </c>
      <c r="L151" s="28">
        <v>22420</v>
      </c>
      <c r="M151" s="13"/>
      <c r="N151" s="29">
        <v>17749.375</v>
      </c>
      <c r="O151" s="28">
        <v>4670.625</v>
      </c>
      <c r="P151" s="14"/>
      <c r="Q151" s="14"/>
      <c r="R151" s="13"/>
    </row>
    <row r="152" spans="1:18" outlineLevel="1" x14ac:dyDescent="0.25">
      <c r="A152" s="25" t="s">
        <v>176</v>
      </c>
      <c r="B152" s="13"/>
      <c r="C152" s="25" t="s">
        <v>11</v>
      </c>
      <c r="D152" s="13"/>
      <c r="E152" s="25" t="s">
        <v>31</v>
      </c>
      <c r="F152" s="14"/>
      <c r="G152" s="14"/>
      <c r="H152" s="13"/>
      <c r="I152" s="26">
        <v>44575</v>
      </c>
      <c r="J152" s="26">
        <v>44340</v>
      </c>
      <c r="K152" s="27" t="s">
        <v>15</v>
      </c>
      <c r="L152" s="28">
        <v>22420</v>
      </c>
      <c r="M152" s="13"/>
      <c r="N152" s="29">
        <v>17749.375</v>
      </c>
      <c r="O152" s="28">
        <v>4670.625</v>
      </c>
      <c r="P152" s="14"/>
      <c r="Q152" s="14"/>
      <c r="R152" s="13"/>
    </row>
    <row r="153" spans="1:18" outlineLevel="1" x14ac:dyDescent="0.25">
      <c r="A153" s="25" t="s">
        <v>177</v>
      </c>
      <c r="B153" s="13"/>
      <c r="C153" s="25" t="s">
        <v>11</v>
      </c>
      <c r="D153" s="13"/>
      <c r="E153" s="25" t="s">
        <v>31</v>
      </c>
      <c r="F153" s="14"/>
      <c r="G153" s="14"/>
      <c r="H153" s="13"/>
      <c r="I153" s="26">
        <v>44575</v>
      </c>
      <c r="J153" s="26">
        <v>44340</v>
      </c>
      <c r="K153" s="27" t="s">
        <v>15</v>
      </c>
      <c r="L153" s="28">
        <v>22420</v>
      </c>
      <c r="M153" s="13"/>
      <c r="N153" s="29">
        <v>17749.375</v>
      </c>
      <c r="O153" s="28">
        <v>4670.625</v>
      </c>
      <c r="P153" s="14"/>
      <c r="Q153" s="14"/>
      <c r="R153" s="13"/>
    </row>
    <row r="154" spans="1:18" outlineLevel="1" x14ac:dyDescent="0.25">
      <c r="A154" s="25" t="s">
        <v>178</v>
      </c>
      <c r="B154" s="13"/>
      <c r="C154" s="25" t="s">
        <v>11</v>
      </c>
      <c r="D154" s="13"/>
      <c r="E154" s="25" t="s">
        <v>179</v>
      </c>
      <c r="F154" s="14"/>
      <c r="G154" s="14"/>
      <c r="H154" s="13"/>
      <c r="I154" s="26">
        <v>44575</v>
      </c>
      <c r="J154" s="26">
        <v>44340</v>
      </c>
      <c r="K154" s="27" t="s">
        <v>15</v>
      </c>
      <c r="L154" s="28">
        <v>14160</v>
      </c>
      <c r="M154" s="13"/>
      <c r="N154" s="29">
        <v>11210.21</v>
      </c>
      <c r="O154" s="28">
        <v>2949.79</v>
      </c>
      <c r="P154" s="14"/>
      <c r="Q154" s="14"/>
      <c r="R154" s="13"/>
    </row>
    <row r="155" spans="1:18" outlineLevel="1" x14ac:dyDescent="0.25">
      <c r="A155" s="25" t="s">
        <v>180</v>
      </c>
      <c r="B155" s="13"/>
      <c r="C155" s="25" t="s">
        <v>11</v>
      </c>
      <c r="D155" s="13"/>
      <c r="E155" s="25" t="s">
        <v>179</v>
      </c>
      <c r="F155" s="14"/>
      <c r="G155" s="14"/>
      <c r="H155" s="13"/>
      <c r="I155" s="26">
        <v>44575</v>
      </c>
      <c r="J155" s="26">
        <v>44340</v>
      </c>
      <c r="K155" s="27" t="s">
        <v>15</v>
      </c>
      <c r="L155" s="28">
        <v>14160</v>
      </c>
      <c r="M155" s="13"/>
      <c r="N155" s="29">
        <v>11210.21</v>
      </c>
      <c r="O155" s="28">
        <v>2949.79</v>
      </c>
      <c r="P155" s="14"/>
      <c r="Q155" s="14"/>
      <c r="R155" s="13"/>
    </row>
    <row r="156" spans="1:18" outlineLevel="1" x14ac:dyDescent="0.25">
      <c r="A156" s="25" t="s">
        <v>181</v>
      </c>
      <c r="B156" s="13"/>
      <c r="C156" s="25" t="s">
        <v>11</v>
      </c>
      <c r="D156" s="13"/>
      <c r="E156" s="25" t="s">
        <v>179</v>
      </c>
      <c r="F156" s="14"/>
      <c r="G156" s="14"/>
      <c r="H156" s="13"/>
      <c r="I156" s="26">
        <v>44575</v>
      </c>
      <c r="J156" s="26">
        <v>44340</v>
      </c>
      <c r="K156" s="27" t="s">
        <v>15</v>
      </c>
      <c r="L156" s="28">
        <v>14160</v>
      </c>
      <c r="M156" s="13"/>
      <c r="N156" s="29">
        <v>11210.21</v>
      </c>
      <c r="O156" s="28">
        <v>2949.79</v>
      </c>
      <c r="P156" s="14"/>
      <c r="Q156" s="14"/>
      <c r="R156" s="13"/>
    </row>
    <row r="157" spans="1:18" outlineLevel="1" x14ac:dyDescent="0.25">
      <c r="A157" s="25" t="s">
        <v>182</v>
      </c>
      <c r="B157" s="13"/>
      <c r="C157" s="25" t="s">
        <v>11</v>
      </c>
      <c r="D157" s="13"/>
      <c r="E157" s="25" t="s">
        <v>179</v>
      </c>
      <c r="F157" s="14"/>
      <c r="G157" s="14"/>
      <c r="H157" s="13"/>
      <c r="I157" s="26">
        <v>44575</v>
      </c>
      <c r="J157" s="26">
        <v>44340</v>
      </c>
      <c r="K157" s="27" t="s">
        <v>15</v>
      </c>
      <c r="L157" s="28">
        <v>14160</v>
      </c>
      <c r="M157" s="13"/>
      <c r="N157" s="29">
        <v>11210.21</v>
      </c>
      <c r="O157" s="28">
        <v>2949.79</v>
      </c>
      <c r="P157" s="14"/>
      <c r="Q157" s="14"/>
      <c r="R157" s="13"/>
    </row>
    <row r="158" spans="1:18" outlineLevel="1" x14ac:dyDescent="0.25">
      <c r="A158" s="25" t="s">
        <v>183</v>
      </c>
      <c r="B158" s="13"/>
      <c r="C158" s="25" t="s">
        <v>11</v>
      </c>
      <c r="D158" s="13"/>
      <c r="E158" s="25" t="s">
        <v>179</v>
      </c>
      <c r="F158" s="14"/>
      <c r="G158" s="14"/>
      <c r="H158" s="13"/>
      <c r="I158" s="26">
        <v>44575</v>
      </c>
      <c r="J158" s="26">
        <v>44340</v>
      </c>
      <c r="K158" s="27" t="s">
        <v>15</v>
      </c>
      <c r="L158" s="28">
        <v>14160</v>
      </c>
      <c r="M158" s="13"/>
      <c r="N158" s="29">
        <v>11210.21</v>
      </c>
      <c r="O158" s="28">
        <v>2949.79</v>
      </c>
      <c r="P158" s="14"/>
      <c r="Q158" s="14"/>
      <c r="R158" s="13"/>
    </row>
    <row r="159" spans="1:18" outlineLevel="1" x14ac:dyDescent="0.25">
      <c r="A159" s="25" t="s">
        <v>184</v>
      </c>
      <c r="B159" s="13"/>
      <c r="C159" s="25" t="s">
        <v>11</v>
      </c>
      <c r="D159" s="13"/>
      <c r="E159" s="25" t="s">
        <v>179</v>
      </c>
      <c r="F159" s="14"/>
      <c r="G159" s="14"/>
      <c r="H159" s="13"/>
      <c r="I159" s="26">
        <v>44575</v>
      </c>
      <c r="J159" s="26">
        <v>44340</v>
      </c>
      <c r="K159" s="27" t="s">
        <v>15</v>
      </c>
      <c r="L159" s="28">
        <v>14160</v>
      </c>
      <c r="M159" s="13"/>
      <c r="N159" s="29">
        <v>11210.21</v>
      </c>
      <c r="O159" s="28">
        <v>2949.79</v>
      </c>
      <c r="P159" s="14"/>
      <c r="Q159" s="14"/>
      <c r="R159" s="13"/>
    </row>
    <row r="160" spans="1:18" outlineLevel="1" x14ac:dyDescent="0.25">
      <c r="A160" s="25" t="s">
        <v>185</v>
      </c>
      <c r="B160" s="13"/>
      <c r="C160" s="25" t="s">
        <v>11</v>
      </c>
      <c r="D160" s="13"/>
      <c r="E160" s="25" t="s">
        <v>179</v>
      </c>
      <c r="F160" s="14"/>
      <c r="G160" s="14"/>
      <c r="H160" s="13"/>
      <c r="I160" s="26">
        <v>44575</v>
      </c>
      <c r="J160" s="26">
        <v>44340</v>
      </c>
      <c r="K160" s="27" t="s">
        <v>15</v>
      </c>
      <c r="L160" s="28">
        <v>14160</v>
      </c>
      <c r="M160" s="13"/>
      <c r="N160" s="29">
        <v>11210.21</v>
      </c>
      <c r="O160" s="28">
        <v>2949.79</v>
      </c>
      <c r="P160" s="14"/>
      <c r="Q160" s="14"/>
      <c r="R160" s="13"/>
    </row>
    <row r="161" spans="1:18" outlineLevel="1" x14ac:dyDescent="0.25">
      <c r="A161" s="25" t="s">
        <v>186</v>
      </c>
      <c r="B161" s="13"/>
      <c r="C161" s="25" t="s">
        <v>11</v>
      </c>
      <c r="D161" s="13"/>
      <c r="E161" s="25" t="s">
        <v>179</v>
      </c>
      <c r="F161" s="14"/>
      <c r="G161" s="14"/>
      <c r="H161" s="13"/>
      <c r="I161" s="26">
        <v>44575</v>
      </c>
      <c r="J161" s="26">
        <v>44340</v>
      </c>
      <c r="K161" s="27" t="s">
        <v>15</v>
      </c>
      <c r="L161" s="28">
        <v>14160</v>
      </c>
      <c r="M161" s="13"/>
      <c r="N161" s="29">
        <v>11210.21</v>
      </c>
      <c r="O161" s="28">
        <v>2949.79</v>
      </c>
      <c r="P161" s="14"/>
      <c r="Q161" s="14"/>
      <c r="R161" s="13"/>
    </row>
    <row r="162" spans="1:18" outlineLevel="1" x14ac:dyDescent="0.25">
      <c r="A162" s="25" t="s">
        <v>187</v>
      </c>
      <c r="B162" s="13"/>
      <c r="C162" s="25" t="s">
        <v>11</v>
      </c>
      <c r="D162" s="13"/>
      <c r="E162" s="25" t="s">
        <v>74</v>
      </c>
      <c r="F162" s="14"/>
      <c r="G162" s="14"/>
      <c r="H162" s="13"/>
      <c r="I162" s="26">
        <v>44578</v>
      </c>
      <c r="J162" s="26">
        <v>44340</v>
      </c>
      <c r="K162" s="27" t="s">
        <v>15</v>
      </c>
      <c r="L162" s="28">
        <v>16520</v>
      </c>
      <c r="M162" s="13"/>
      <c r="N162" s="29">
        <v>13078.5425</v>
      </c>
      <c r="O162" s="28">
        <v>3441.4575</v>
      </c>
      <c r="P162" s="14"/>
      <c r="Q162" s="14"/>
      <c r="R162" s="13"/>
    </row>
    <row r="163" spans="1:18" outlineLevel="1" x14ac:dyDescent="0.25">
      <c r="A163" s="25" t="s">
        <v>188</v>
      </c>
      <c r="B163" s="13"/>
      <c r="C163" s="25" t="s">
        <v>11</v>
      </c>
      <c r="D163" s="13"/>
      <c r="E163" s="25" t="s">
        <v>74</v>
      </c>
      <c r="F163" s="14"/>
      <c r="G163" s="14"/>
      <c r="H163" s="13"/>
      <c r="I163" s="26">
        <v>44578</v>
      </c>
      <c r="J163" s="26">
        <v>44340</v>
      </c>
      <c r="K163" s="27" t="s">
        <v>15</v>
      </c>
      <c r="L163" s="28">
        <v>16520</v>
      </c>
      <c r="M163" s="13"/>
      <c r="N163" s="29">
        <v>13078.5425</v>
      </c>
      <c r="O163" s="28">
        <v>3441.4575</v>
      </c>
      <c r="P163" s="14"/>
      <c r="Q163" s="14"/>
      <c r="R163" s="13"/>
    </row>
    <row r="164" spans="1:18" outlineLevel="1" x14ac:dyDescent="0.25">
      <c r="A164" s="25" t="s">
        <v>189</v>
      </c>
      <c r="B164" s="13"/>
      <c r="C164" s="25" t="s">
        <v>11</v>
      </c>
      <c r="D164" s="13"/>
      <c r="E164" s="25" t="s">
        <v>74</v>
      </c>
      <c r="F164" s="14"/>
      <c r="G164" s="14"/>
      <c r="H164" s="13"/>
      <c r="I164" s="26">
        <v>44578</v>
      </c>
      <c r="J164" s="26">
        <v>44340</v>
      </c>
      <c r="K164" s="27" t="s">
        <v>15</v>
      </c>
      <c r="L164" s="28">
        <v>16520</v>
      </c>
      <c r="M164" s="13"/>
      <c r="N164" s="29">
        <v>13078.5425</v>
      </c>
      <c r="O164" s="28">
        <v>3441.4575</v>
      </c>
      <c r="P164" s="14"/>
      <c r="Q164" s="14"/>
      <c r="R164" s="13"/>
    </row>
    <row r="165" spans="1:18" outlineLevel="1" x14ac:dyDescent="0.25">
      <c r="A165" s="25" t="s">
        <v>190</v>
      </c>
      <c r="B165" s="13"/>
      <c r="C165" s="25" t="s">
        <v>11</v>
      </c>
      <c r="D165" s="13"/>
      <c r="E165" s="25" t="s">
        <v>82</v>
      </c>
      <c r="F165" s="14"/>
      <c r="G165" s="14"/>
      <c r="H165" s="13"/>
      <c r="I165" s="26">
        <v>44578</v>
      </c>
      <c r="J165" s="26">
        <v>44340</v>
      </c>
      <c r="K165" s="27" t="s">
        <v>15</v>
      </c>
      <c r="L165" s="28">
        <v>11800</v>
      </c>
      <c r="M165" s="13"/>
      <c r="N165" s="29">
        <v>9341.875</v>
      </c>
      <c r="O165" s="28">
        <v>2458.125</v>
      </c>
      <c r="P165" s="14"/>
      <c r="Q165" s="14"/>
      <c r="R165" s="13"/>
    </row>
    <row r="166" spans="1:18" outlineLevel="1" x14ac:dyDescent="0.25">
      <c r="A166" s="25" t="s">
        <v>191</v>
      </c>
      <c r="B166" s="13"/>
      <c r="C166" s="25" t="s">
        <v>11</v>
      </c>
      <c r="D166" s="13"/>
      <c r="E166" s="25" t="s">
        <v>82</v>
      </c>
      <c r="F166" s="14"/>
      <c r="G166" s="14"/>
      <c r="H166" s="13"/>
      <c r="I166" s="26">
        <v>44578</v>
      </c>
      <c r="J166" s="26">
        <v>44340</v>
      </c>
      <c r="K166" s="27" t="s">
        <v>15</v>
      </c>
      <c r="L166" s="28">
        <v>11800</v>
      </c>
      <c r="M166" s="13"/>
      <c r="N166" s="29">
        <v>9341.875</v>
      </c>
      <c r="O166" s="28">
        <v>2458.125</v>
      </c>
      <c r="P166" s="14"/>
      <c r="Q166" s="14"/>
      <c r="R166" s="13"/>
    </row>
    <row r="167" spans="1:18" outlineLevel="1" x14ac:dyDescent="0.25">
      <c r="A167" s="25" t="s">
        <v>192</v>
      </c>
      <c r="B167" s="13"/>
      <c r="C167" s="25" t="s">
        <v>11</v>
      </c>
      <c r="D167" s="13"/>
      <c r="E167" s="25" t="s">
        <v>82</v>
      </c>
      <c r="F167" s="14"/>
      <c r="G167" s="14"/>
      <c r="H167" s="13"/>
      <c r="I167" s="26">
        <v>44578</v>
      </c>
      <c r="J167" s="26">
        <v>44340</v>
      </c>
      <c r="K167" s="27" t="s">
        <v>15</v>
      </c>
      <c r="L167" s="28">
        <v>11800</v>
      </c>
      <c r="M167" s="13"/>
      <c r="N167" s="29">
        <v>9341.875</v>
      </c>
      <c r="O167" s="28">
        <v>2458.125</v>
      </c>
      <c r="P167" s="14"/>
      <c r="Q167" s="14"/>
      <c r="R167" s="13"/>
    </row>
    <row r="168" spans="1:18" outlineLevel="1" x14ac:dyDescent="0.25">
      <c r="A168" s="25" t="s">
        <v>193</v>
      </c>
      <c r="B168" s="13"/>
      <c r="C168" s="25" t="s">
        <v>11</v>
      </c>
      <c r="D168" s="13"/>
      <c r="E168" s="25" t="s">
        <v>82</v>
      </c>
      <c r="F168" s="14"/>
      <c r="G168" s="14"/>
      <c r="H168" s="13"/>
      <c r="I168" s="26">
        <v>44578</v>
      </c>
      <c r="J168" s="26">
        <v>44340</v>
      </c>
      <c r="K168" s="27" t="s">
        <v>15</v>
      </c>
      <c r="L168" s="28">
        <v>11800</v>
      </c>
      <c r="M168" s="13"/>
      <c r="N168" s="29">
        <v>9341.875</v>
      </c>
      <c r="O168" s="28">
        <v>2458.125</v>
      </c>
      <c r="P168" s="14"/>
      <c r="Q168" s="14"/>
      <c r="R168" s="13"/>
    </row>
    <row r="169" spans="1:18" outlineLevel="1" x14ac:dyDescent="0.25">
      <c r="A169" s="25" t="s">
        <v>194</v>
      </c>
      <c r="B169" s="13"/>
      <c r="C169" s="25" t="s">
        <v>11</v>
      </c>
      <c r="D169" s="13"/>
      <c r="E169" s="25" t="s">
        <v>82</v>
      </c>
      <c r="F169" s="14"/>
      <c r="G169" s="14"/>
      <c r="H169" s="13"/>
      <c r="I169" s="26">
        <v>44578</v>
      </c>
      <c r="J169" s="26">
        <v>44340</v>
      </c>
      <c r="K169" s="27" t="s">
        <v>15</v>
      </c>
      <c r="L169" s="28">
        <v>11800</v>
      </c>
      <c r="M169" s="13"/>
      <c r="N169" s="29">
        <v>9341.875</v>
      </c>
      <c r="O169" s="28">
        <v>2458.125</v>
      </c>
      <c r="P169" s="14"/>
      <c r="Q169" s="14"/>
      <c r="R169" s="13"/>
    </row>
    <row r="170" spans="1:18" outlineLevel="1" x14ac:dyDescent="0.25">
      <c r="A170" s="25" t="s">
        <v>195</v>
      </c>
      <c r="B170" s="13"/>
      <c r="C170" s="25" t="s">
        <v>11</v>
      </c>
      <c r="D170" s="13"/>
      <c r="E170" s="25" t="s">
        <v>82</v>
      </c>
      <c r="F170" s="14"/>
      <c r="G170" s="14"/>
      <c r="H170" s="13"/>
      <c r="I170" s="26">
        <v>44578</v>
      </c>
      <c r="J170" s="26">
        <v>44340</v>
      </c>
      <c r="K170" s="27" t="s">
        <v>15</v>
      </c>
      <c r="L170" s="28">
        <v>11800</v>
      </c>
      <c r="M170" s="13"/>
      <c r="N170" s="29">
        <v>9341.875</v>
      </c>
      <c r="O170" s="28">
        <v>2458.125</v>
      </c>
      <c r="P170" s="14"/>
      <c r="Q170" s="14"/>
      <c r="R170" s="13"/>
    </row>
    <row r="171" spans="1:18" outlineLevel="1" x14ac:dyDescent="0.25">
      <c r="A171" s="25" t="s">
        <v>196</v>
      </c>
      <c r="B171" s="13"/>
      <c r="C171" s="25" t="s">
        <v>11</v>
      </c>
      <c r="D171" s="13"/>
      <c r="E171" s="25" t="s">
        <v>82</v>
      </c>
      <c r="F171" s="14"/>
      <c r="G171" s="14"/>
      <c r="H171" s="13"/>
      <c r="I171" s="26">
        <v>44578</v>
      </c>
      <c r="J171" s="26">
        <v>44340</v>
      </c>
      <c r="K171" s="27" t="s">
        <v>15</v>
      </c>
      <c r="L171" s="28">
        <v>11800</v>
      </c>
      <c r="M171" s="13"/>
      <c r="N171" s="29">
        <v>9341.875</v>
      </c>
      <c r="O171" s="28">
        <v>2458.125</v>
      </c>
      <c r="P171" s="14"/>
      <c r="Q171" s="14"/>
      <c r="R171" s="13"/>
    </row>
    <row r="172" spans="1:18" outlineLevel="1" x14ac:dyDescent="0.25">
      <c r="A172" s="25" t="s">
        <v>197</v>
      </c>
      <c r="B172" s="13"/>
      <c r="C172" s="25" t="s">
        <v>11</v>
      </c>
      <c r="D172" s="13"/>
      <c r="E172" s="25" t="s">
        <v>82</v>
      </c>
      <c r="F172" s="14"/>
      <c r="G172" s="14"/>
      <c r="H172" s="13"/>
      <c r="I172" s="26">
        <v>44578</v>
      </c>
      <c r="J172" s="26">
        <v>44340</v>
      </c>
      <c r="K172" s="27" t="s">
        <v>15</v>
      </c>
      <c r="L172" s="28">
        <v>11800</v>
      </c>
      <c r="M172" s="13"/>
      <c r="N172" s="29">
        <v>9341.875</v>
      </c>
      <c r="O172" s="28">
        <v>2458.125</v>
      </c>
      <c r="P172" s="14"/>
      <c r="Q172" s="14"/>
      <c r="R172" s="13"/>
    </row>
    <row r="173" spans="1:18" outlineLevel="1" x14ac:dyDescent="0.25">
      <c r="A173" s="25" t="s">
        <v>198</v>
      </c>
      <c r="B173" s="13"/>
      <c r="C173" s="25" t="s">
        <v>11</v>
      </c>
      <c r="D173" s="13"/>
      <c r="E173" s="25" t="s">
        <v>82</v>
      </c>
      <c r="F173" s="14"/>
      <c r="G173" s="14"/>
      <c r="H173" s="13"/>
      <c r="I173" s="26">
        <v>44578</v>
      </c>
      <c r="J173" s="26">
        <v>44340</v>
      </c>
      <c r="K173" s="27" t="s">
        <v>15</v>
      </c>
      <c r="L173" s="28">
        <v>11800</v>
      </c>
      <c r="M173" s="13"/>
      <c r="N173" s="29">
        <v>9341.875</v>
      </c>
      <c r="O173" s="28">
        <v>2458.125</v>
      </c>
      <c r="P173" s="14"/>
      <c r="Q173" s="14"/>
      <c r="R173" s="13"/>
    </row>
    <row r="174" spans="1:18" outlineLevel="1" x14ac:dyDescent="0.25">
      <c r="A174" s="25" t="s">
        <v>199</v>
      </c>
      <c r="B174" s="13"/>
      <c r="C174" s="25" t="s">
        <v>11</v>
      </c>
      <c r="D174" s="13"/>
      <c r="E174" s="25" t="s">
        <v>82</v>
      </c>
      <c r="F174" s="14"/>
      <c r="G174" s="14"/>
      <c r="H174" s="13"/>
      <c r="I174" s="26">
        <v>44578</v>
      </c>
      <c r="J174" s="26">
        <v>44340</v>
      </c>
      <c r="K174" s="27" t="s">
        <v>15</v>
      </c>
      <c r="L174" s="28">
        <v>11800</v>
      </c>
      <c r="M174" s="13"/>
      <c r="N174" s="29">
        <v>9341.875</v>
      </c>
      <c r="O174" s="28">
        <v>2458.125</v>
      </c>
      <c r="P174" s="14"/>
      <c r="Q174" s="14"/>
      <c r="R174" s="13"/>
    </row>
    <row r="175" spans="1:18" outlineLevel="1" x14ac:dyDescent="0.25">
      <c r="A175" s="25" t="s">
        <v>200</v>
      </c>
      <c r="B175" s="13"/>
      <c r="C175" s="25" t="s">
        <v>11</v>
      </c>
      <c r="D175" s="13"/>
      <c r="E175" s="25" t="s">
        <v>35</v>
      </c>
      <c r="F175" s="14"/>
      <c r="G175" s="14"/>
      <c r="H175" s="13"/>
      <c r="I175" s="26">
        <v>44578</v>
      </c>
      <c r="J175" s="26">
        <v>44340</v>
      </c>
      <c r="K175" s="27" t="s">
        <v>15</v>
      </c>
      <c r="L175" s="28">
        <v>5900</v>
      </c>
      <c r="M175" s="13"/>
      <c r="N175" s="29">
        <v>4671.0424999999996</v>
      </c>
      <c r="O175" s="28">
        <v>1228.9575</v>
      </c>
      <c r="P175" s="14"/>
      <c r="Q175" s="14"/>
      <c r="R175" s="13"/>
    </row>
    <row r="176" spans="1:18" outlineLevel="1" x14ac:dyDescent="0.25">
      <c r="A176" s="25" t="s">
        <v>201</v>
      </c>
      <c r="B176" s="13"/>
      <c r="C176" s="25" t="s">
        <v>11</v>
      </c>
      <c r="D176" s="13"/>
      <c r="E176" s="25" t="s">
        <v>35</v>
      </c>
      <c r="F176" s="14"/>
      <c r="G176" s="14"/>
      <c r="H176" s="13"/>
      <c r="I176" s="26">
        <v>44578</v>
      </c>
      <c r="J176" s="26">
        <v>44340</v>
      </c>
      <c r="K176" s="27" t="s">
        <v>15</v>
      </c>
      <c r="L176" s="28">
        <v>5900</v>
      </c>
      <c r="M176" s="13"/>
      <c r="N176" s="29">
        <v>4671.0424999999996</v>
      </c>
      <c r="O176" s="28">
        <v>1228.9575</v>
      </c>
      <c r="P176" s="14"/>
      <c r="Q176" s="14"/>
      <c r="R176" s="13"/>
    </row>
    <row r="177" spans="1:18" outlineLevel="1" x14ac:dyDescent="0.25">
      <c r="A177" s="25" t="s">
        <v>202</v>
      </c>
      <c r="B177" s="13"/>
      <c r="C177" s="25" t="s">
        <v>11</v>
      </c>
      <c r="D177" s="13"/>
      <c r="E177" s="25" t="s">
        <v>33</v>
      </c>
      <c r="F177" s="14"/>
      <c r="G177" s="14"/>
      <c r="H177" s="13"/>
      <c r="I177" s="26">
        <v>44578</v>
      </c>
      <c r="J177" s="26">
        <v>44340</v>
      </c>
      <c r="K177" s="27" t="s">
        <v>15</v>
      </c>
      <c r="L177" s="28">
        <v>22420</v>
      </c>
      <c r="M177" s="13"/>
      <c r="N177" s="29">
        <v>17749.375</v>
      </c>
      <c r="O177" s="28">
        <v>4670.625</v>
      </c>
      <c r="P177" s="14"/>
      <c r="Q177" s="14"/>
      <c r="R177" s="13"/>
    </row>
    <row r="178" spans="1:18" outlineLevel="1" x14ac:dyDescent="0.25">
      <c r="A178" s="25" t="s">
        <v>203</v>
      </c>
      <c r="B178" s="13"/>
      <c r="C178" s="25" t="s">
        <v>11</v>
      </c>
      <c r="D178" s="13"/>
      <c r="E178" s="25" t="s">
        <v>33</v>
      </c>
      <c r="F178" s="14"/>
      <c r="G178" s="14"/>
      <c r="H178" s="13"/>
      <c r="I178" s="26">
        <v>44578</v>
      </c>
      <c r="J178" s="26">
        <v>44340</v>
      </c>
      <c r="K178" s="27" t="s">
        <v>15</v>
      </c>
      <c r="L178" s="28">
        <v>22420</v>
      </c>
      <c r="M178" s="13"/>
      <c r="N178" s="29">
        <v>17749.375</v>
      </c>
      <c r="O178" s="28">
        <v>4670.625</v>
      </c>
      <c r="P178" s="14"/>
      <c r="Q178" s="14"/>
      <c r="R178" s="13"/>
    </row>
    <row r="179" spans="1:18" outlineLevel="1" x14ac:dyDescent="0.25">
      <c r="A179" s="25" t="s">
        <v>204</v>
      </c>
      <c r="B179" s="13"/>
      <c r="C179" s="25" t="s">
        <v>11</v>
      </c>
      <c r="D179" s="13"/>
      <c r="E179" s="25" t="s">
        <v>33</v>
      </c>
      <c r="F179" s="14"/>
      <c r="G179" s="14"/>
      <c r="H179" s="13"/>
      <c r="I179" s="26">
        <v>44578</v>
      </c>
      <c r="J179" s="26">
        <v>44340</v>
      </c>
      <c r="K179" s="27" t="s">
        <v>15</v>
      </c>
      <c r="L179" s="28">
        <v>22420</v>
      </c>
      <c r="M179" s="13"/>
      <c r="N179" s="29">
        <v>17749.375</v>
      </c>
      <c r="O179" s="28">
        <v>4670.625</v>
      </c>
      <c r="P179" s="14"/>
      <c r="Q179" s="14"/>
      <c r="R179" s="13"/>
    </row>
    <row r="180" spans="1:18" outlineLevel="1" x14ac:dyDescent="0.25">
      <c r="A180" s="25" t="s">
        <v>205</v>
      </c>
      <c r="B180" s="13"/>
      <c r="C180" s="25" t="s">
        <v>11</v>
      </c>
      <c r="D180" s="13"/>
      <c r="E180" s="25" t="s">
        <v>33</v>
      </c>
      <c r="F180" s="14"/>
      <c r="G180" s="14"/>
      <c r="H180" s="13"/>
      <c r="I180" s="26">
        <v>44578</v>
      </c>
      <c r="J180" s="26">
        <v>44340</v>
      </c>
      <c r="K180" s="27" t="s">
        <v>15</v>
      </c>
      <c r="L180" s="28">
        <v>22420</v>
      </c>
      <c r="M180" s="13"/>
      <c r="N180" s="29">
        <v>17749.375</v>
      </c>
      <c r="O180" s="28">
        <v>4670.625</v>
      </c>
      <c r="P180" s="14"/>
      <c r="Q180" s="14"/>
      <c r="R180" s="13"/>
    </row>
    <row r="181" spans="1:18" outlineLevel="1" x14ac:dyDescent="0.25">
      <c r="A181" s="25" t="s">
        <v>206</v>
      </c>
      <c r="B181" s="13"/>
      <c r="C181" s="25" t="s">
        <v>11</v>
      </c>
      <c r="D181" s="13"/>
      <c r="E181" s="25" t="s">
        <v>33</v>
      </c>
      <c r="F181" s="14"/>
      <c r="G181" s="14"/>
      <c r="H181" s="13"/>
      <c r="I181" s="26">
        <v>44578</v>
      </c>
      <c r="J181" s="26">
        <v>44340</v>
      </c>
      <c r="K181" s="27" t="s">
        <v>15</v>
      </c>
      <c r="L181" s="28">
        <v>22420</v>
      </c>
      <c r="M181" s="13"/>
      <c r="N181" s="29">
        <v>17749.375</v>
      </c>
      <c r="O181" s="28">
        <v>4670.625</v>
      </c>
      <c r="P181" s="14"/>
      <c r="Q181" s="14"/>
      <c r="R181" s="13"/>
    </row>
    <row r="182" spans="1:18" outlineLevel="1" x14ac:dyDescent="0.25">
      <c r="A182" s="25" t="s">
        <v>207</v>
      </c>
      <c r="B182" s="13"/>
      <c r="C182" s="25" t="s">
        <v>11</v>
      </c>
      <c r="D182" s="13"/>
      <c r="E182" s="25" t="s">
        <v>33</v>
      </c>
      <c r="F182" s="14"/>
      <c r="G182" s="14"/>
      <c r="H182" s="13"/>
      <c r="I182" s="26">
        <v>44578</v>
      </c>
      <c r="J182" s="26">
        <v>44340</v>
      </c>
      <c r="K182" s="27" t="s">
        <v>15</v>
      </c>
      <c r="L182" s="28">
        <v>22420</v>
      </c>
      <c r="M182" s="13"/>
      <c r="N182" s="29">
        <v>17749.375</v>
      </c>
      <c r="O182" s="28">
        <v>4670.625</v>
      </c>
      <c r="P182" s="14"/>
      <c r="Q182" s="14"/>
      <c r="R182" s="13"/>
    </row>
    <row r="183" spans="1:18" outlineLevel="1" x14ac:dyDescent="0.25">
      <c r="A183" s="25" t="s">
        <v>208</v>
      </c>
      <c r="B183" s="13"/>
      <c r="C183" s="25" t="s">
        <v>11</v>
      </c>
      <c r="D183" s="13"/>
      <c r="E183" s="25" t="s">
        <v>43</v>
      </c>
      <c r="F183" s="14"/>
      <c r="G183" s="14"/>
      <c r="H183" s="13"/>
      <c r="I183" s="26">
        <v>44578</v>
      </c>
      <c r="J183" s="26">
        <v>44340</v>
      </c>
      <c r="K183" s="27" t="s">
        <v>15</v>
      </c>
      <c r="L183" s="28">
        <v>16520</v>
      </c>
      <c r="M183" s="13"/>
      <c r="N183" s="29">
        <v>13078.5425</v>
      </c>
      <c r="O183" s="28">
        <v>3441.4575</v>
      </c>
      <c r="P183" s="14"/>
      <c r="Q183" s="14"/>
      <c r="R183" s="13"/>
    </row>
    <row r="184" spans="1:18" outlineLevel="1" x14ac:dyDescent="0.25">
      <c r="A184" s="25" t="s">
        <v>209</v>
      </c>
      <c r="B184" s="13"/>
      <c r="C184" s="25" t="s">
        <v>11</v>
      </c>
      <c r="D184" s="13"/>
      <c r="E184" s="25" t="s">
        <v>43</v>
      </c>
      <c r="F184" s="14"/>
      <c r="G184" s="14"/>
      <c r="H184" s="13"/>
      <c r="I184" s="26">
        <v>44578</v>
      </c>
      <c r="J184" s="26">
        <v>44340</v>
      </c>
      <c r="K184" s="27" t="s">
        <v>15</v>
      </c>
      <c r="L184" s="28">
        <v>16520</v>
      </c>
      <c r="M184" s="13"/>
      <c r="N184" s="29">
        <v>13078.5425</v>
      </c>
      <c r="O184" s="28">
        <v>3441.4575</v>
      </c>
      <c r="P184" s="14"/>
      <c r="Q184" s="14"/>
      <c r="R184" s="13"/>
    </row>
    <row r="185" spans="1:18" outlineLevel="1" x14ac:dyDescent="0.25">
      <c r="A185" s="25" t="s">
        <v>210</v>
      </c>
      <c r="B185" s="13"/>
      <c r="C185" s="25" t="s">
        <v>11</v>
      </c>
      <c r="D185" s="13"/>
      <c r="E185" s="25" t="s">
        <v>43</v>
      </c>
      <c r="F185" s="14"/>
      <c r="G185" s="14"/>
      <c r="H185" s="13"/>
      <c r="I185" s="26">
        <v>44578</v>
      </c>
      <c r="J185" s="26">
        <v>44340</v>
      </c>
      <c r="K185" s="27" t="s">
        <v>15</v>
      </c>
      <c r="L185" s="28">
        <v>16520</v>
      </c>
      <c r="M185" s="13"/>
      <c r="N185" s="29">
        <v>13078.5425</v>
      </c>
      <c r="O185" s="28">
        <v>3441.4575</v>
      </c>
      <c r="P185" s="14"/>
      <c r="Q185" s="14"/>
      <c r="R185" s="13"/>
    </row>
    <row r="186" spans="1:18" outlineLevel="1" x14ac:dyDescent="0.25">
      <c r="A186" s="25" t="s">
        <v>211</v>
      </c>
      <c r="B186" s="13"/>
      <c r="C186" s="25" t="s">
        <v>11</v>
      </c>
      <c r="D186" s="13"/>
      <c r="E186" s="25" t="s">
        <v>43</v>
      </c>
      <c r="F186" s="14"/>
      <c r="G186" s="14"/>
      <c r="H186" s="13"/>
      <c r="I186" s="26">
        <v>44578</v>
      </c>
      <c r="J186" s="26">
        <v>44340</v>
      </c>
      <c r="K186" s="27" t="s">
        <v>15</v>
      </c>
      <c r="L186" s="28">
        <v>16520</v>
      </c>
      <c r="M186" s="13"/>
      <c r="N186" s="29">
        <v>13078.5425</v>
      </c>
      <c r="O186" s="28">
        <v>3441.4575</v>
      </c>
      <c r="P186" s="14"/>
      <c r="Q186" s="14"/>
      <c r="R186" s="13"/>
    </row>
    <row r="187" spans="1:18" outlineLevel="1" x14ac:dyDescent="0.25">
      <c r="A187" s="25" t="s">
        <v>212</v>
      </c>
      <c r="B187" s="13"/>
      <c r="C187" s="25" t="s">
        <v>11</v>
      </c>
      <c r="D187" s="13"/>
      <c r="E187" s="25" t="s">
        <v>43</v>
      </c>
      <c r="F187" s="14"/>
      <c r="G187" s="14"/>
      <c r="H187" s="13"/>
      <c r="I187" s="26">
        <v>44578</v>
      </c>
      <c r="J187" s="26">
        <v>44340</v>
      </c>
      <c r="K187" s="27" t="s">
        <v>15</v>
      </c>
      <c r="L187" s="28">
        <v>16520</v>
      </c>
      <c r="M187" s="13"/>
      <c r="N187" s="29">
        <v>13078.5425</v>
      </c>
      <c r="O187" s="28">
        <v>3441.4575</v>
      </c>
      <c r="P187" s="14"/>
      <c r="Q187" s="14"/>
      <c r="R187" s="13"/>
    </row>
    <row r="188" spans="1:18" outlineLevel="1" x14ac:dyDescent="0.25">
      <c r="A188" s="25" t="s">
        <v>213</v>
      </c>
      <c r="B188" s="13"/>
      <c r="C188" s="25" t="s">
        <v>11</v>
      </c>
      <c r="D188" s="13"/>
      <c r="E188" s="25" t="s">
        <v>43</v>
      </c>
      <c r="F188" s="14"/>
      <c r="G188" s="14"/>
      <c r="H188" s="13"/>
      <c r="I188" s="26">
        <v>44578</v>
      </c>
      <c r="J188" s="26">
        <v>44340</v>
      </c>
      <c r="K188" s="27" t="s">
        <v>15</v>
      </c>
      <c r="L188" s="28">
        <v>16520</v>
      </c>
      <c r="M188" s="13"/>
      <c r="N188" s="29">
        <v>13078.5425</v>
      </c>
      <c r="O188" s="28">
        <v>3441.4575</v>
      </c>
      <c r="P188" s="14"/>
      <c r="Q188" s="14"/>
      <c r="R188" s="13"/>
    </row>
    <row r="189" spans="1:18" outlineLevel="1" x14ac:dyDescent="0.25">
      <c r="A189" s="25" t="s">
        <v>214</v>
      </c>
      <c r="B189" s="13"/>
      <c r="C189" s="25" t="s">
        <v>11</v>
      </c>
      <c r="D189" s="13"/>
      <c r="E189" s="25" t="s">
        <v>43</v>
      </c>
      <c r="F189" s="14"/>
      <c r="G189" s="14"/>
      <c r="H189" s="13"/>
      <c r="I189" s="26">
        <v>44578</v>
      </c>
      <c r="J189" s="26">
        <v>44340</v>
      </c>
      <c r="K189" s="27" t="s">
        <v>15</v>
      </c>
      <c r="L189" s="28">
        <v>16520</v>
      </c>
      <c r="M189" s="13"/>
      <c r="N189" s="29">
        <v>13078.5425</v>
      </c>
      <c r="O189" s="28">
        <v>3441.4575</v>
      </c>
      <c r="P189" s="14"/>
      <c r="Q189" s="14"/>
      <c r="R189" s="13"/>
    </row>
    <row r="190" spans="1:18" outlineLevel="1" x14ac:dyDescent="0.25">
      <c r="A190" s="25" t="s">
        <v>215</v>
      </c>
      <c r="B190" s="13"/>
      <c r="C190" s="25" t="s">
        <v>11</v>
      </c>
      <c r="D190" s="13"/>
      <c r="E190" s="25" t="s">
        <v>43</v>
      </c>
      <c r="F190" s="14"/>
      <c r="G190" s="14"/>
      <c r="H190" s="13"/>
      <c r="I190" s="26">
        <v>44578</v>
      </c>
      <c r="J190" s="26">
        <v>44340</v>
      </c>
      <c r="K190" s="27" t="s">
        <v>15</v>
      </c>
      <c r="L190" s="28">
        <v>16520</v>
      </c>
      <c r="M190" s="13"/>
      <c r="N190" s="29">
        <v>13078.5425</v>
      </c>
      <c r="O190" s="28">
        <v>3441.4575</v>
      </c>
      <c r="P190" s="14"/>
      <c r="Q190" s="14"/>
      <c r="R190" s="13"/>
    </row>
    <row r="191" spans="1:18" outlineLevel="1" x14ac:dyDescent="0.25">
      <c r="A191" s="25" t="s">
        <v>216</v>
      </c>
      <c r="B191" s="13"/>
      <c r="C191" s="25" t="s">
        <v>11</v>
      </c>
      <c r="D191" s="13"/>
      <c r="E191" s="25" t="s">
        <v>145</v>
      </c>
      <c r="F191" s="14"/>
      <c r="G191" s="14"/>
      <c r="H191" s="13"/>
      <c r="I191" s="26">
        <v>44573</v>
      </c>
      <c r="J191" s="26">
        <v>44546</v>
      </c>
      <c r="K191" s="27" t="s">
        <v>15</v>
      </c>
      <c r="L191" s="28">
        <v>3530.76</v>
      </c>
      <c r="M191" s="13"/>
      <c r="N191" s="29">
        <v>3001.2972</v>
      </c>
      <c r="O191" s="28">
        <v>529.46280000000002</v>
      </c>
      <c r="P191" s="14"/>
      <c r="Q191" s="14"/>
      <c r="R191" s="13"/>
    </row>
    <row r="192" spans="1:18" outlineLevel="1" x14ac:dyDescent="0.25">
      <c r="A192" s="25" t="s">
        <v>217</v>
      </c>
      <c r="B192" s="13"/>
      <c r="C192" s="25" t="s">
        <v>11</v>
      </c>
      <c r="D192" s="13"/>
      <c r="E192" s="25" t="s">
        <v>145</v>
      </c>
      <c r="F192" s="14"/>
      <c r="G192" s="14"/>
      <c r="H192" s="13"/>
      <c r="I192" s="26">
        <v>44573</v>
      </c>
      <c r="J192" s="26">
        <v>44546</v>
      </c>
      <c r="K192" s="27" t="s">
        <v>15</v>
      </c>
      <c r="L192" s="28">
        <v>3530.76</v>
      </c>
      <c r="M192" s="13"/>
      <c r="N192" s="29">
        <v>3001.2972</v>
      </c>
      <c r="O192" s="28">
        <v>529.46280000000002</v>
      </c>
      <c r="P192" s="14"/>
      <c r="Q192" s="14"/>
      <c r="R192" s="13"/>
    </row>
    <row r="193" spans="1:18" outlineLevel="1" x14ac:dyDescent="0.25">
      <c r="A193" s="25" t="s">
        <v>218</v>
      </c>
      <c r="B193" s="13"/>
      <c r="C193" s="25" t="s">
        <v>11</v>
      </c>
      <c r="D193" s="13"/>
      <c r="E193" s="25" t="s">
        <v>25</v>
      </c>
      <c r="F193" s="14"/>
      <c r="G193" s="14"/>
      <c r="H193" s="13"/>
      <c r="I193" s="26">
        <v>44578</v>
      </c>
      <c r="J193" s="26">
        <v>44481</v>
      </c>
      <c r="K193" s="27" t="s">
        <v>15</v>
      </c>
      <c r="L193" s="28">
        <v>7882.4</v>
      </c>
      <c r="M193" s="13"/>
      <c r="N193" s="29">
        <v>6503.1557000000003</v>
      </c>
      <c r="O193" s="28">
        <v>1379.2443000000001</v>
      </c>
      <c r="P193" s="14"/>
      <c r="Q193" s="14"/>
      <c r="R193" s="13"/>
    </row>
    <row r="194" spans="1:18" outlineLevel="1" x14ac:dyDescent="0.25">
      <c r="A194" s="25" t="s">
        <v>219</v>
      </c>
      <c r="B194" s="13"/>
      <c r="C194" s="25" t="s">
        <v>11</v>
      </c>
      <c r="D194" s="13"/>
      <c r="E194" s="25" t="s">
        <v>33</v>
      </c>
      <c r="F194" s="14"/>
      <c r="G194" s="14"/>
      <c r="H194" s="13"/>
      <c r="I194" s="26">
        <v>44578</v>
      </c>
      <c r="J194" s="26">
        <v>44340</v>
      </c>
      <c r="K194" s="27" t="s">
        <v>15</v>
      </c>
      <c r="L194" s="28">
        <v>22420</v>
      </c>
      <c r="M194" s="13"/>
      <c r="N194" s="29">
        <v>17749.375</v>
      </c>
      <c r="O194" s="28">
        <v>4670.625</v>
      </c>
      <c r="P194" s="14"/>
      <c r="Q194" s="14"/>
      <c r="R194" s="13"/>
    </row>
    <row r="195" spans="1:18" outlineLevel="1" x14ac:dyDescent="0.25">
      <c r="A195" s="25" t="s">
        <v>220</v>
      </c>
      <c r="B195" s="13"/>
      <c r="C195" s="25" t="s">
        <v>11</v>
      </c>
      <c r="D195" s="13"/>
      <c r="E195" s="25" t="s">
        <v>25</v>
      </c>
      <c r="F195" s="14"/>
      <c r="G195" s="14"/>
      <c r="H195" s="13"/>
      <c r="I195" s="26">
        <v>44579</v>
      </c>
      <c r="J195" s="26">
        <v>44340</v>
      </c>
      <c r="K195" s="27" t="s">
        <v>15</v>
      </c>
      <c r="L195" s="28">
        <v>17700</v>
      </c>
      <c r="M195" s="13"/>
      <c r="N195" s="29">
        <v>14012.71</v>
      </c>
      <c r="O195" s="28">
        <v>3687.29</v>
      </c>
      <c r="P195" s="14"/>
      <c r="Q195" s="14"/>
      <c r="R195" s="13"/>
    </row>
    <row r="196" spans="1:18" outlineLevel="1" x14ac:dyDescent="0.25">
      <c r="A196" s="25" t="s">
        <v>221</v>
      </c>
      <c r="B196" s="13"/>
      <c r="C196" s="25" t="s">
        <v>11</v>
      </c>
      <c r="D196" s="13"/>
      <c r="E196" s="25" t="s">
        <v>25</v>
      </c>
      <c r="F196" s="14"/>
      <c r="G196" s="14"/>
      <c r="H196" s="13"/>
      <c r="I196" s="26">
        <v>44579</v>
      </c>
      <c r="J196" s="26">
        <v>44340</v>
      </c>
      <c r="K196" s="27" t="s">
        <v>15</v>
      </c>
      <c r="L196" s="28">
        <v>17700</v>
      </c>
      <c r="M196" s="13"/>
      <c r="N196" s="29">
        <v>14012.71</v>
      </c>
      <c r="O196" s="28">
        <v>3687.29</v>
      </c>
      <c r="P196" s="14"/>
      <c r="Q196" s="14"/>
      <c r="R196" s="13"/>
    </row>
    <row r="197" spans="1:18" outlineLevel="1" x14ac:dyDescent="0.25">
      <c r="A197" s="25" t="s">
        <v>222</v>
      </c>
      <c r="B197" s="13"/>
      <c r="C197" s="25" t="s">
        <v>11</v>
      </c>
      <c r="D197" s="13"/>
      <c r="E197" s="25" t="s">
        <v>223</v>
      </c>
      <c r="F197" s="14"/>
      <c r="G197" s="14"/>
      <c r="H197" s="13"/>
      <c r="I197" s="26">
        <v>44890</v>
      </c>
      <c r="J197" s="26">
        <v>44886</v>
      </c>
      <c r="K197" s="27" t="s">
        <v>15</v>
      </c>
      <c r="L197" s="28">
        <v>9730.58</v>
      </c>
      <c r="M197" s="13"/>
      <c r="N197" s="29">
        <v>9163.0213999999996</v>
      </c>
      <c r="O197" s="28">
        <v>567.55859999999996</v>
      </c>
      <c r="P197" s="14"/>
      <c r="Q197" s="14"/>
      <c r="R197" s="13"/>
    </row>
    <row r="198" spans="1:18" outlineLevel="1" x14ac:dyDescent="0.25">
      <c r="A198" s="25" t="s">
        <v>224</v>
      </c>
      <c r="B198" s="13"/>
      <c r="C198" s="25" t="s">
        <v>11</v>
      </c>
      <c r="D198" s="13"/>
      <c r="E198" s="25" t="s">
        <v>223</v>
      </c>
      <c r="F198" s="14"/>
      <c r="G198" s="14"/>
      <c r="H198" s="13"/>
      <c r="I198" s="26">
        <v>44890</v>
      </c>
      <c r="J198" s="26">
        <v>44886</v>
      </c>
      <c r="K198" s="27" t="s">
        <v>15</v>
      </c>
      <c r="L198" s="28">
        <v>9730.58</v>
      </c>
      <c r="M198" s="13"/>
      <c r="N198" s="29">
        <v>9163.0213999999996</v>
      </c>
      <c r="O198" s="28">
        <v>567.55859999999996</v>
      </c>
      <c r="P198" s="14"/>
      <c r="Q198" s="14"/>
      <c r="R198" s="13"/>
    </row>
    <row r="199" spans="1:18" outlineLevel="1" x14ac:dyDescent="0.25">
      <c r="A199" s="25" t="s">
        <v>225</v>
      </c>
      <c r="B199" s="13"/>
      <c r="C199" s="25" t="s">
        <v>11</v>
      </c>
      <c r="D199" s="13"/>
      <c r="E199" s="25" t="s">
        <v>223</v>
      </c>
      <c r="F199" s="14"/>
      <c r="G199" s="14"/>
      <c r="H199" s="13"/>
      <c r="I199" s="26">
        <v>44890</v>
      </c>
      <c r="J199" s="26">
        <v>44886</v>
      </c>
      <c r="K199" s="27" t="s">
        <v>15</v>
      </c>
      <c r="L199" s="28">
        <v>9730.58</v>
      </c>
      <c r="M199" s="13"/>
      <c r="N199" s="29">
        <v>9163.0213999999996</v>
      </c>
      <c r="O199" s="28">
        <v>567.55859999999996</v>
      </c>
      <c r="P199" s="14"/>
      <c r="Q199" s="14"/>
      <c r="R199" s="13"/>
    </row>
    <row r="200" spans="1:18" outlineLevel="1" x14ac:dyDescent="0.25">
      <c r="A200" s="25" t="s">
        <v>226</v>
      </c>
      <c r="B200" s="13"/>
      <c r="C200" s="25" t="s">
        <v>11</v>
      </c>
      <c r="D200" s="13"/>
      <c r="E200" s="25" t="s">
        <v>223</v>
      </c>
      <c r="F200" s="14"/>
      <c r="G200" s="14"/>
      <c r="H200" s="13"/>
      <c r="I200" s="26">
        <v>44890</v>
      </c>
      <c r="J200" s="26">
        <v>44886</v>
      </c>
      <c r="K200" s="27" t="s">
        <v>15</v>
      </c>
      <c r="L200" s="28">
        <v>9730.58</v>
      </c>
      <c r="M200" s="13"/>
      <c r="N200" s="29">
        <v>9163.0213999999996</v>
      </c>
      <c r="O200" s="28">
        <v>567.55859999999996</v>
      </c>
      <c r="P200" s="14"/>
      <c r="Q200" s="14"/>
      <c r="R200" s="13"/>
    </row>
    <row r="201" spans="1:18" outlineLevel="1" x14ac:dyDescent="0.25">
      <c r="A201" s="25" t="s">
        <v>227</v>
      </c>
      <c r="B201" s="13"/>
      <c r="C201" s="25" t="s">
        <v>11</v>
      </c>
      <c r="D201" s="13"/>
      <c r="E201" s="25" t="s">
        <v>223</v>
      </c>
      <c r="F201" s="14"/>
      <c r="G201" s="14"/>
      <c r="H201" s="13"/>
      <c r="I201" s="26">
        <v>44890</v>
      </c>
      <c r="J201" s="26">
        <v>44886</v>
      </c>
      <c r="K201" s="27" t="s">
        <v>15</v>
      </c>
      <c r="L201" s="28">
        <v>9730.58</v>
      </c>
      <c r="M201" s="13"/>
      <c r="N201" s="29">
        <v>9163.0213999999996</v>
      </c>
      <c r="O201" s="28">
        <v>567.55859999999996</v>
      </c>
      <c r="P201" s="14"/>
      <c r="Q201" s="14"/>
      <c r="R201" s="13"/>
    </row>
    <row r="202" spans="1:18" outlineLevel="1" x14ac:dyDescent="0.25">
      <c r="A202" s="25" t="s">
        <v>228</v>
      </c>
      <c r="B202" s="13"/>
      <c r="C202" s="25" t="s">
        <v>11</v>
      </c>
      <c r="D202" s="13"/>
      <c r="E202" s="25" t="s">
        <v>229</v>
      </c>
      <c r="F202" s="14"/>
      <c r="G202" s="14"/>
      <c r="H202" s="13"/>
      <c r="I202" s="26">
        <v>44890</v>
      </c>
      <c r="J202" s="26">
        <v>44886</v>
      </c>
      <c r="K202" s="27" t="s">
        <v>15</v>
      </c>
      <c r="L202" s="28">
        <v>7875.62</v>
      </c>
      <c r="M202" s="13"/>
      <c r="N202" s="29">
        <v>7416.2673999999997</v>
      </c>
      <c r="O202" s="28">
        <v>459.3526</v>
      </c>
      <c r="P202" s="14"/>
      <c r="Q202" s="14"/>
      <c r="R202" s="13"/>
    </row>
    <row r="203" spans="1:18" outlineLevel="1" x14ac:dyDescent="0.25">
      <c r="A203" s="25" t="s">
        <v>230</v>
      </c>
      <c r="B203" s="13"/>
      <c r="C203" s="25" t="s">
        <v>11</v>
      </c>
      <c r="D203" s="13"/>
      <c r="E203" s="25" t="s">
        <v>229</v>
      </c>
      <c r="F203" s="14"/>
      <c r="G203" s="14"/>
      <c r="H203" s="13"/>
      <c r="I203" s="26">
        <v>44890</v>
      </c>
      <c r="J203" s="26">
        <v>44886</v>
      </c>
      <c r="K203" s="27" t="s">
        <v>15</v>
      </c>
      <c r="L203" s="28">
        <v>7875.62</v>
      </c>
      <c r="M203" s="13"/>
      <c r="N203" s="29">
        <v>7416.2673999999997</v>
      </c>
      <c r="O203" s="28">
        <v>459.3526</v>
      </c>
      <c r="P203" s="14"/>
      <c r="Q203" s="14"/>
      <c r="R203" s="13"/>
    </row>
    <row r="204" spans="1:18" outlineLevel="1" x14ac:dyDescent="0.25">
      <c r="A204" s="25" t="s">
        <v>231</v>
      </c>
      <c r="B204" s="13"/>
      <c r="C204" s="25" t="s">
        <v>11</v>
      </c>
      <c r="D204" s="13"/>
      <c r="E204" s="25" t="s">
        <v>229</v>
      </c>
      <c r="F204" s="14"/>
      <c r="G204" s="14"/>
      <c r="H204" s="13"/>
      <c r="I204" s="26">
        <v>44890</v>
      </c>
      <c r="J204" s="26">
        <v>44886</v>
      </c>
      <c r="K204" s="27" t="s">
        <v>15</v>
      </c>
      <c r="L204" s="28">
        <v>7875.62</v>
      </c>
      <c r="M204" s="13"/>
      <c r="N204" s="29">
        <v>7416.2673999999997</v>
      </c>
      <c r="O204" s="28">
        <v>459.3526</v>
      </c>
      <c r="P204" s="14"/>
      <c r="Q204" s="14"/>
      <c r="R204" s="13"/>
    </row>
    <row r="205" spans="1:18" outlineLevel="1" x14ac:dyDescent="0.25">
      <c r="A205" s="25" t="s">
        <v>232</v>
      </c>
      <c r="B205" s="13"/>
      <c r="C205" s="25" t="s">
        <v>11</v>
      </c>
      <c r="D205" s="13"/>
      <c r="E205" s="25" t="s">
        <v>229</v>
      </c>
      <c r="F205" s="14"/>
      <c r="G205" s="14"/>
      <c r="H205" s="13"/>
      <c r="I205" s="26">
        <v>44890</v>
      </c>
      <c r="J205" s="26">
        <v>44886</v>
      </c>
      <c r="K205" s="27" t="s">
        <v>15</v>
      </c>
      <c r="L205" s="28">
        <v>7875.62</v>
      </c>
      <c r="M205" s="13"/>
      <c r="N205" s="29">
        <v>7416.2673999999997</v>
      </c>
      <c r="O205" s="28">
        <v>459.3526</v>
      </c>
      <c r="P205" s="14"/>
      <c r="Q205" s="14"/>
      <c r="R205" s="13"/>
    </row>
    <row r="206" spans="1:18" outlineLevel="1" x14ac:dyDescent="0.25">
      <c r="A206" s="25" t="s">
        <v>233</v>
      </c>
      <c r="B206" s="13"/>
      <c r="C206" s="25" t="s">
        <v>11</v>
      </c>
      <c r="D206" s="13"/>
      <c r="E206" s="25" t="s">
        <v>229</v>
      </c>
      <c r="F206" s="14"/>
      <c r="G206" s="14"/>
      <c r="H206" s="13"/>
      <c r="I206" s="26">
        <v>44890</v>
      </c>
      <c r="J206" s="26">
        <v>44886</v>
      </c>
      <c r="K206" s="27" t="s">
        <v>15</v>
      </c>
      <c r="L206" s="28">
        <v>7875.62</v>
      </c>
      <c r="M206" s="13"/>
      <c r="N206" s="29">
        <v>7416.2673999999997</v>
      </c>
      <c r="O206" s="28">
        <v>459.3526</v>
      </c>
      <c r="P206" s="14"/>
      <c r="Q206" s="14"/>
      <c r="R206" s="13"/>
    </row>
    <row r="207" spans="1:18" outlineLevel="1" x14ac:dyDescent="0.25">
      <c r="A207" s="25" t="s">
        <v>234</v>
      </c>
      <c r="B207" s="13"/>
      <c r="C207" s="25" t="s">
        <v>11</v>
      </c>
      <c r="D207" s="13"/>
      <c r="E207" s="25" t="s">
        <v>229</v>
      </c>
      <c r="F207" s="14"/>
      <c r="G207" s="14"/>
      <c r="H207" s="13"/>
      <c r="I207" s="26">
        <v>44890</v>
      </c>
      <c r="J207" s="26">
        <v>44886</v>
      </c>
      <c r="K207" s="27" t="s">
        <v>15</v>
      </c>
      <c r="L207" s="28">
        <v>7875.62</v>
      </c>
      <c r="M207" s="13"/>
      <c r="N207" s="29">
        <v>7416.2673999999997</v>
      </c>
      <c r="O207" s="28">
        <v>459.3526</v>
      </c>
      <c r="P207" s="14"/>
      <c r="Q207" s="14"/>
      <c r="R207" s="13"/>
    </row>
    <row r="208" spans="1:18" outlineLevel="1" x14ac:dyDescent="0.25">
      <c r="A208" s="25" t="s">
        <v>235</v>
      </c>
      <c r="B208" s="13"/>
      <c r="C208" s="25" t="s">
        <v>11</v>
      </c>
      <c r="D208" s="13"/>
      <c r="E208" s="25" t="s">
        <v>229</v>
      </c>
      <c r="F208" s="14"/>
      <c r="G208" s="14"/>
      <c r="H208" s="13"/>
      <c r="I208" s="26">
        <v>44890</v>
      </c>
      <c r="J208" s="26">
        <v>44886</v>
      </c>
      <c r="K208" s="27" t="s">
        <v>15</v>
      </c>
      <c r="L208" s="28">
        <v>7875.62</v>
      </c>
      <c r="M208" s="13"/>
      <c r="N208" s="29">
        <v>7416.2673999999997</v>
      </c>
      <c r="O208" s="28">
        <v>459.3526</v>
      </c>
      <c r="P208" s="14"/>
      <c r="Q208" s="14"/>
      <c r="R208" s="13"/>
    </row>
    <row r="209" spans="1:18" outlineLevel="1" x14ac:dyDescent="0.25">
      <c r="A209" s="25" t="s">
        <v>236</v>
      </c>
      <c r="B209" s="13"/>
      <c r="C209" s="25" t="s">
        <v>11</v>
      </c>
      <c r="D209" s="13"/>
      <c r="E209" s="25" t="s">
        <v>229</v>
      </c>
      <c r="F209" s="14"/>
      <c r="G209" s="14"/>
      <c r="H209" s="13"/>
      <c r="I209" s="26">
        <v>44890</v>
      </c>
      <c r="J209" s="26">
        <v>44886</v>
      </c>
      <c r="K209" s="27" t="s">
        <v>15</v>
      </c>
      <c r="L209" s="28">
        <v>7875.62</v>
      </c>
      <c r="M209" s="13"/>
      <c r="N209" s="29">
        <v>7416.2673999999997</v>
      </c>
      <c r="O209" s="28">
        <v>459.3526</v>
      </c>
      <c r="P209" s="14"/>
      <c r="Q209" s="14"/>
      <c r="R209" s="13"/>
    </row>
    <row r="210" spans="1:18" outlineLevel="1" x14ac:dyDescent="0.25">
      <c r="A210" s="25" t="s">
        <v>237</v>
      </c>
      <c r="B210" s="13"/>
      <c r="C210" s="25" t="s">
        <v>11</v>
      </c>
      <c r="D210" s="13"/>
      <c r="E210" s="25" t="s">
        <v>229</v>
      </c>
      <c r="F210" s="14"/>
      <c r="G210" s="14"/>
      <c r="H210" s="13"/>
      <c r="I210" s="26">
        <v>44890</v>
      </c>
      <c r="J210" s="26">
        <v>44886</v>
      </c>
      <c r="K210" s="27" t="s">
        <v>15</v>
      </c>
      <c r="L210" s="28">
        <v>7875.62</v>
      </c>
      <c r="M210" s="13"/>
      <c r="N210" s="29">
        <v>7416.2673999999997</v>
      </c>
      <c r="O210" s="28">
        <v>459.3526</v>
      </c>
      <c r="P210" s="14"/>
      <c r="Q210" s="14"/>
      <c r="R210" s="13"/>
    </row>
    <row r="211" spans="1:18" outlineLevel="1" x14ac:dyDescent="0.25">
      <c r="A211" s="25" t="s">
        <v>238</v>
      </c>
      <c r="B211" s="13"/>
      <c r="C211" s="25" t="s">
        <v>11</v>
      </c>
      <c r="D211" s="13"/>
      <c r="E211" s="25" t="s">
        <v>229</v>
      </c>
      <c r="F211" s="14"/>
      <c r="G211" s="14"/>
      <c r="H211" s="13"/>
      <c r="I211" s="26">
        <v>44890</v>
      </c>
      <c r="J211" s="26">
        <v>44886</v>
      </c>
      <c r="K211" s="27" t="s">
        <v>15</v>
      </c>
      <c r="L211" s="28">
        <v>7875.62</v>
      </c>
      <c r="M211" s="13"/>
      <c r="N211" s="29">
        <v>7416.2673999999997</v>
      </c>
      <c r="O211" s="28">
        <v>459.3526</v>
      </c>
      <c r="P211" s="14"/>
      <c r="Q211" s="14"/>
      <c r="R211" s="13"/>
    </row>
    <row r="212" spans="1:18" outlineLevel="1" x14ac:dyDescent="0.25">
      <c r="A212" s="25" t="s">
        <v>239</v>
      </c>
      <c r="B212" s="13"/>
      <c r="C212" s="25" t="s">
        <v>11</v>
      </c>
      <c r="D212" s="13"/>
      <c r="E212" s="25" t="s">
        <v>240</v>
      </c>
      <c r="F212" s="14"/>
      <c r="G212" s="14"/>
      <c r="H212" s="13"/>
      <c r="I212" s="26">
        <v>44890</v>
      </c>
      <c r="J212" s="26">
        <v>44886</v>
      </c>
      <c r="K212" s="27" t="s">
        <v>15</v>
      </c>
      <c r="L212" s="28">
        <v>13369.7</v>
      </c>
      <c r="M212" s="13"/>
      <c r="N212" s="29">
        <v>12589.859399999999</v>
      </c>
      <c r="O212" s="28">
        <v>779.84059999999999</v>
      </c>
      <c r="P212" s="14"/>
      <c r="Q212" s="14"/>
      <c r="R212" s="13"/>
    </row>
    <row r="213" spans="1:18" outlineLevel="1" x14ac:dyDescent="0.25">
      <c r="A213" s="25" t="s">
        <v>241</v>
      </c>
      <c r="B213" s="13"/>
      <c r="C213" s="25" t="s">
        <v>11</v>
      </c>
      <c r="D213" s="13"/>
      <c r="E213" s="25" t="s">
        <v>240</v>
      </c>
      <c r="F213" s="14"/>
      <c r="G213" s="14"/>
      <c r="H213" s="13"/>
      <c r="I213" s="26">
        <v>44890</v>
      </c>
      <c r="J213" s="26">
        <v>44886</v>
      </c>
      <c r="K213" s="27" t="s">
        <v>15</v>
      </c>
      <c r="L213" s="28">
        <v>13369.7</v>
      </c>
      <c r="M213" s="13"/>
      <c r="N213" s="29">
        <v>12589.859399999999</v>
      </c>
      <c r="O213" s="28">
        <v>779.84059999999999</v>
      </c>
      <c r="P213" s="14"/>
      <c r="Q213" s="14"/>
      <c r="R213" s="13"/>
    </row>
    <row r="214" spans="1:18" outlineLevel="1" x14ac:dyDescent="0.25">
      <c r="A214" s="25" t="s">
        <v>242</v>
      </c>
      <c r="B214" s="13"/>
      <c r="C214" s="25" t="s">
        <v>11</v>
      </c>
      <c r="D214" s="13"/>
      <c r="E214" s="25" t="s">
        <v>240</v>
      </c>
      <c r="F214" s="14"/>
      <c r="G214" s="14"/>
      <c r="H214" s="13"/>
      <c r="I214" s="26">
        <v>44890</v>
      </c>
      <c r="J214" s="26">
        <v>44886</v>
      </c>
      <c r="K214" s="27" t="s">
        <v>15</v>
      </c>
      <c r="L214" s="28">
        <v>13369.7</v>
      </c>
      <c r="M214" s="13"/>
      <c r="N214" s="29">
        <v>12589.859399999999</v>
      </c>
      <c r="O214" s="28">
        <v>779.84059999999999</v>
      </c>
      <c r="P214" s="14"/>
      <c r="Q214" s="14"/>
      <c r="R214" s="13"/>
    </row>
    <row r="215" spans="1:18" outlineLevel="1" x14ac:dyDescent="0.25">
      <c r="A215" s="25" t="s">
        <v>243</v>
      </c>
      <c r="B215" s="13"/>
      <c r="C215" s="25" t="s">
        <v>11</v>
      </c>
      <c r="D215" s="13"/>
      <c r="E215" s="25" t="s">
        <v>240</v>
      </c>
      <c r="F215" s="14"/>
      <c r="G215" s="14"/>
      <c r="H215" s="13"/>
      <c r="I215" s="26">
        <v>44890</v>
      </c>
      <c r="J215" s="26">
        <v>44886</v>
      </c>
      <c r="K215" s="27" t="s">
        <v>15</v>
      </c>
      <c r="L215" s="28">
        <v>13369.7</v>
      </c>
      <c r="M215" s="13"/>
      <c r="N215" s="29">
        <v>12589.859399999999</v>
      </c>
      <c r="O215" s="28">
        <v>779.84059999999999</v>
      </c>
      <c r="P215" s="14"/>
      <c r="Q215" s="14"/>
      <c r="R215" s="13"/>
    </row>
    <row r="216" spans="1:18" outlineLevel="1" x14ac:dyDescent="0.25">
      <c r="A216" s="25" t="s">
        <v>244</v>
      </c>
      <c r="B216" s="13"/>
      <c r="C216" s="25" t="s">
        <v>11</v>
      </c>
      <c r="D216" s="13"/>
      <c r="E216" s="25" t="s">
        <v>240</v>
      </c>
      <c r="F216" s="14"/>
      <c r="G216" s="14"/>
      <c r="H216" s="13"/>
      <c r="I216" s="26">
        <v>44890</v>
      </c>
      <c r="J216" s="26">
        <v>44886</v>
      </c>
      <c r="K216" s="27" t="s">
        <v>15</v>
      </c>
      <c r="L216" s="28">
        <v>13369.7</v>
      </c>
      <c r="M216" s="13"/>
      <c r="N216" s="29">
        <v>12589.859399999999</v>
      </c>
      <c r="O216" s="28">
        <v>779.84059999999999</v>
      </c>
      <c r="P216" s="14"/>
      <c r="Q216" s="14"/>
      <c r="R216" s="13"/>
    </row>
    <row r="217" spans="1:18" outlineLevel="1" x14ac:dyDescent="0.25">
      <c r="A217" s="25" t="s">
        <v>245</v>
      </c>
      <c r="B217" s="13"/>
      <c r="C217" s="25" t="s">
        <v>11</v>
      </c>
      <c r="D217" s="13"/>
      <c r="E217" s="25" t="s">
        <v>246</v>
      </c>
      <c r="F217" s="14"/>
      <c r="G217" s="14"/>
      <c r="H217" s="13"/>
      <c r="I217" s="26">
        <v>44890</v>
      </c>
      <c r="J217" s="26">
        <v>44886</v>
      </c>
      <c r="K217" s="27" t="s">
        <v>15</v>
      </c>
      <c r="L217" s="28">
        <v>12787.06</v>
      </c>
      <c r="M217" s="13"/>
      <c r="N217" s="29">
        <v>12041.2065</v>
      </c>
      <c r="O217" s="28">
        <v>745.85350000000005</v>
      </c>
      <c r="P217" s="14"/>
      <c r="Q217" s="14"/>
      <c r="R217" s="13"/>
    </row>
    <row r="218" spans="1:18" outlineLevel="1" x14ac:dyDescent="0.25">
      <c r="A218" s="25" t="s">
        <v>247</v>
      </c>
      <c r="B218" s="13"/>
      <c r="C218" s="25" t="s">
        <v>11</v>
      </c>
      <c r="D218" s="13"/>
      <c r="E218" s="25" t="s">
        <v>248</v>
      </c>
      <c r="F218" s="14"/>
      <c r="G218" s="14"/>
      <c r="H218" s="13"/>
      <c r="I218" s="26">
        <v>44890</v>
      </c>
      <c r="J218" s="26">
        <v>44886</v>
      </c>
      <c r="K218" s="27" t="s">
        <v>15</v>
      </c>
      <c r="L218" s="28">
        <v>9730.58</v>
      </c>
      <c r="M218" s="13"/>
      <c r="N218" s="29">
        <v>9163.0213999999996</v>
      </c>
      <c r="O218" s="28">
        <v>567.55859999999996</v>
      </c>
      <c r="P218" s="14"/>
      <c r="Q218" s="14"/>
      <c r="R218" s="13"/>
    </row>
    <row r="219" spans="1:18" outlineLevel="1" x14ac:dyDescent="0.25">
      <c r="A219" s="25" t="s">
        <v>249</v>
      </c>
      <c r="B219" s="13"/>
      <c r="C219" s="25" t="s">
        <v>11</v>
      </c>
      <c r="D219" s="13"/>
      <c r="E219" s="25" t="s">
        <v>248</v>
      </c>
      <c r="F219" s="14"/>
      <c r="G219" s="14"/>
      <c r="H219" s="13"/>
      <c r="I219" s="26">
        <v>44890</v>
      </c>
      <c r="J219" s="26">
        <v>44886</v>
      </c>
      <c r="K219" s="27" t="s">
        <v>15</v>
      </c>
      <c r="L219" s="28">
        <v>9730.58</v>
      </c>
      <c r="M219" s="13"/>
      <c r="N219" s="29">
        <v>9163.0213999999996</v>
      </c>
      <c r="O219" s="28">
        <v>567.55859999999996</v>
      </c>
      <c r="P219" s="14"/>
      <c r="Q219" s="14"/>
      <c r="R219" s="13"/>
    </row>
    <row r="220" spans="1:18" outlineLevel="1" x14ac:dyDescent="0.25">
      <c r="A220" s="25" t="s">
        <v>250</v>
      </c>
      <c r="B220" s="13"/>
      <c r="C220" s="25" t="s">
        <v>11</v>
      </c>
      <c r="D220" s="13"/>
      <c r="E220" s="25" t="s">
        <v>248</v>
      </c>
      <c r="F220" s="14"/>
      <c r="G220" s="14"/>
      <c r="H220" s="13"/>
      <c r="I220" s="26">
        <v>44890</v>
      </c>
      <c r="J220" s="26">
        <v>44886</v>
      </c>
      <c r="K220" s="27" t="s">
        <v>15</v>
      </c>
      <c r="L220" s="28">
        <v>9730.58</v>
      </c>
      <c r="M220" s="13"/>
      <c r="N220" s="29">
        <v>9163.0213999999996</v>
      </c>
      <c r="O220" s="28">
        <v>567.55859999999996</v>
      </c>
      <c r="P220" s="14"/>
      <c r="Q220" s="14"/>
      <c r="R220" s="13"/>
    </row>
    <row r="221" spans="1:18" outlineLevel="1" x14ac:dyDescent="0.25">
      <c r="A221" s="25" t="s">
        <v>251</v>
      </c>
      <c r="B221" s="13"/>
      <c r="C221" s="25" t="s">
        <v>11</v>
      </c>
      <c r="D221" s="13"/>
      <c r="E221" s="25" t="s">
        <v>248</v>
      </c>
      <c r="F221" s="14"/>
      <c r="G221" s="14"/>
      <c r="H221" s="13"/>
      <c r="I221" s="26">
        <v>44890</v>
      </c>
      <c r="J221" s="26">
        <v>44886</v>
      </c>
      <c r="K221" s="27" t="s">
        <v>15</v>
      </c>
      <c r="L221" s="28">
        <v>9730.58</v>
      </c>
      <c r="M221" s="13"/>
      <c r="N221" s="29">
        <v>9163.0213999999996</v>
      </c>
      <c r="O221" s="28">
        <v>567.55859999999996</v>
      </c>
      <c r="P221" s="14"/>
      <c r="Q221" s="14"/>
      <c r="R221" s="13"/>
    </row>
    <row r="222" spans="1:18" outlineLevel="1" x14ac:dyDescent="0.25">
      <c r="A222" s="25" t="s">
        <v>252</v>
      </c>
      <c r="B222" s="13"/>
      <c r="C222" s="25" t="s">
        <v>11</v>
      </c>
      <c r="D222" s="13"/>
      <c r="E222" s="25" t="s">
        <v>248</v>
      </c>
      <c r="F222" s="14"/>
      <c r="G222" s="14"/>
      <c r="H222" s="13"/>
      <c r="I222" s="26">
        <v>44890</v>
      </c>
      <c r="J222" s="26">
        <v>44886</v>
      </c>
      <c r="K222" s="27" t="s">
        <v>15</v>
      </c>
      <c r="L222" s="28">
        <v>9730.58</v>
      </c>
      <c r="M222" s="13"/>
      <c r="N222" s="29">
        <v>9163.0213999999996</v>
      </c>
      <c r="O222" s="28">
        <v>567.55859999999996</v>
      </c>
      <c r="P222" s="14"/>
      <c r="Q222" s="14"/>
      <c r="R222" s="13"/>
    </row>
    <row r="223" spans="1:18" outlineLevel="1" x14ac:dyDescent="0.25">
      <c r="A223" s="25" t="s">
        <v>253</v>
      </c>
      <c r="B223" s="13"/>
      <c r="C223" s="25" t="s">
        <v>11</v>
      </c>
      <c r="D223" s="13"/>
      <c r="E223" s="25" t="s">
        <v>248</v>
      </c>
      <c r="F223" s="14"/>
      <c r="G223" s="14"/>
      <c r="H223" s="13"/>
      <c r="I223" s="26">
        <v>44890</v>
      </c>
      <c r="J223" s="26">
        <v>44886</v>
      </c>
      <c r="K223" s="27" t="s">
        <v>15</v>
      </c>
      <c r="L223" s="28">
        <v>9730.58</v>
      </c>
      <c r="M223" s="13"/>
      <c r="N223" s="29">
        <v>9163.0213999999996</v>
      </c>
      <c r="O223" s="28">
        <v>567.55859999999996</v>
      </c>
      <c r="P223" s="14"/>
      <c r="Q223" s="14"/>
      <c r="R223" s="13"/>
    </row>
    <row r="224" spans="1:18" outlineLevel="1" x14ac:dyDescent="0.25">
      <c r="A224" s="25" t="s">
        <v>254</v>
      </c>
      <c r="B224" s="13"/>
      <c r="C224" s="25" t="s">
        <v>11</v>
      </c>
      <c r="D224" s="13"/>
      <c r="E224" s="25" t="s">
        <v>255</v>
      </c>
      <c r="F224" s="14"/>
      <c r="G224" s="14"/>
      <c r="H224" s="13"/>
      <c r="I224" s="26">
        <v>44890</v>
      </c>
      <c r="J224" s="26">
        <v>44886</v>
      </c>
      <c r="K224" s="27" t="s">
        <v>15</v>
      </c>
      <c r="L224" s="28">
        <v>21664.799999999999</v>
      </c>
      <c r="M224" s="13"/>
      <c r="N224" s="29">
        <v>20401.078799999999</v>
      </c>
      <c r="O224" s="28">
        <v>1263.7212</v>
      </c>
      <c r="P224" s="14"/>
      <c r="Q224" s="14"/>
      <c r="R224" s="13"/>
    </row>
    <row r="225" spans="1:18" outlineLevel="1" x14ac:dyDescent="0.25">
      <c r="A225" s="25" t="s">
        <v>256</v>
      </c>
      <c r="B225" s="13"/>
      <c r="C225" s="25" t="s">
        <v>11</v>
      </c>
      <c r="D225" s="13"/>
      <c r="E225" s="25" t="s">
        <v>255</v>
      </c>
      <c r="F225" s="14"/>
      <c r="G225" s="14"/>
      <c r="H225" s="13"/>
      <c r="I225" s="26">
        <v>44890</v>
      </c>
      <c r="J225" s="26">
        <v>44886</v>
      </c>
      <c r="K225" s="27" t="s">
        <v>15</v>
      </c>
      <c r="L225" s="28">
        <v>21664.799999999999</v>
      </c>
      <c r="M225" s="13"/>
      <c r="N225" s="29">
        <v>20401.078799999999</v>
      </c>
      <c r="O225" s="28">
        <v>1263.7212</v>
      </c>
      <c r="P225" s="14"/>
      <c r="Q225" s="14"/>
      <c r="R225" s="13"/>
    </row>
    <row r="226" spans="1:18" outlineLevel="1" x14ac:dyDescent="0.25">
      <c r="A226" s="25" t="s">
        <v>257</v>
      </c>
      <c r="B226" s="13"/>
      <c r="C226" s="25" t="s">
        <v>11</v>
      </c>
      <c r="D226" s="13"/>
      <c r="E226" s="25" t="s">
        <v>255</v>
      </c>
      <c r="F226" s="14"/>
      <c r="G226" s="14"/>
      <c r="H226" s="13"/>
      <c r="I226" s="26">
        <v>44890</v>
      </c>
      <c r="J226" s="26">
        <v>44886</v>
      </c>
      <c r="K226" s="27" t="s">
        <v>15</v>
      </c>
      <c r="L226" s="28">
        <v>21664.799999999999</v>
      </c>
      <c r="M226" s="13"/>
      <c r="N226" s="29">
        <v>20401.078799999999</v>
      </c>
      <c r="O226" s="28">
        <v>1263.7212</v>
      </c>
      <c r="P226" s="14"/>
      <c r="Q226" s="14"/>
      <c r="R226" s="13"/>
    </row>
    <row r="227" spans="1:18" outlineLevel="1" x14ac:dyDescent="0.25">
      <c r="A227" s="25" t="s">
        <v>258</v>
      </c>
      <c r="B227" s="13"/>
      <c r="C227" s="25" t="s">
        <v>11</v>
      </c>
      <c r="D227" s="13"/>
      <c r="E227" s="25" t="s">
        <v>259</v>
      </c>
      <c r="F227" s="14"/>
      <c r="G227" s="14"/>
      <c r="H227" s="13"/>
      <c r="I227" s="26">
        <v>44893</v>
      </c>
      <c r="J227" s="26">
        <v>44886</v>
      </c>
      <c r="K227" s="27" t="s">
        <v>15</v>
      </c>
      <c r="L227" s="28">
        <v>5262.21</v>
      </c>
      <c r="M227" s="13"/>
      <c r="N227" s="29">
        <v>4955.3062</v>
      </c>
      <c r="O227" s="28">
        <v>306.90379999999999</v>
      </c>
      <c r="P227" s="14"/>
      <c r="Q227" s="14"/>
      <c r="R227" s="13"/>
    </row>
    <row r="228" spans="1:18" outlineLevel="1" x14ac:dyDescent="0.25">
      <c r="A228" s="25" t="s">
        <v>260</v>
      </c>
      <c r="B228" s="13"/>
      <c r="C228" s="25" t="s">
        <v>11</v>
      </c>
      <c r="D228" s="13"/>
      <c r="E228" s="25" t="s">
        <v>259</v>
      </c>
      <c r="F228" s="14"/>
      <c r="G228" s="14"/>
      <c r="H228" s="13"/>
      <c r="I228" s="26">
        <v>44893</v>
      </c>
      <c r="J228" s="26">
        <v>44886</v>
      </c>
      <c r="K228" s="27" t="s">
        <v>15</v>
      </c>
      <c r="L228" s="28">
        <v>5262.21</v>
      </c>
      <c r="M228" s="13"/>
      <c r="N228" s="29">
        <v>4955.3062</v>
      </c>
      <c r="O228" s="28">
        <v>306.90379999999999</v>
      </c>
      <c r="P228" s="14"/>
      <c r="Q228" s="14"/>
      <c r="R228" s="13"/>
    </row>
    <row r="229" spans="1:18" outlineLevel="1" x14ac:dyDescent="0.25">
      <c r="A229" s="25" t="s">
        <v>261</v>
      </c>
      <c r="B229" s="13"/>
      <c r="C229" s="25" t="s">
        <v>11</v>
      </c>
      <c r="D229" s="13"/>
      <c r="E229" s="25" t="s">
        <v>259</v>
      </c>
      <c r="F229" s="14"/>
      <c r="G229" s="14"/>
      <c r="H229" s="13"/>
      <c r="I229" s="26">
        <v>44893</v>
      </c>
      <c r="J229" s="26">
        <v>44886</v>
      </c>
      <c r="K229" s="27" t="s">
        <v>15</v>
      </c>
      <c r="L229" s="28">
        <v>5262.21</v>
      </c>
      <c r="M229" s="13"/>
      <c r="N229" s="29">
        <v>4955.3062</v>
      </c>
      <c r="O229" s="28">
        <v>306.90379999999999</v>
      </c>
      <c r="P229" s="14"/>
      <c r="Q229" s="14"/>
      <c r="R229" s="13"/>
    </row>
    <row r="230" spans="1:18" outlineLevel="1" x14ac:dyDescent="0.25">
      <c r="A230" s="25" t="s">
        <v>262</v>
      </c>
      <c r="B230" s="13"/>
      <c r="C230" s="25" t="s">
        <v>11</v>
      </c>
      <c r="D230" s="13"/>
      <c r="E230" s="25" t="s">
        <v>259</v>
      </c>
      <c r="F230" s="14"/>
      <c r="G230" s="14"/>
      <c r="H230" s="13"/>
      <c r="I230" s="26">
        <v>44893</v>
      </c>
      <c r="J230" s="26">
        <v>44886</v>
      </c>
      <c r="K230" s="27" t="s">
        <v>15</v>
      </c>
      <c r="L230" s="28">
        <v>5262.21</v>
      </c>
      <c r="M230" s="13"/>
      <c r="N230" s="29">
        <v>4955.3062</v>
      </c>
      <c r="O230" s="28">
        <v>306.90379999999999</v>
      </c>
      <c r="P230" s="14"/>
      <c r="Q230" s="14"/>
      <c r="R230" s="13"/>
    </row>
    <row r="231" spans="1:18" outlineLevel="1" x14ac:dyDescent="0.25">
      <c r="A231" s="25" t="s">
        <v>263</v>
      </c>
      <c r="B231" s="13"/>
      <c r="C231" s="25" t="s">
        <v>11</v>
      </c>
      <c r="D231" s="13"/>
      <c r="E231" s="25" t="s">
        <v>259</v>
      </c>
      <c r="F231" s="14"/>
      <c r="G231" s="14"/>
      <c r="H231" s="13"/>
      <c r="I231" s="26">
        <v>44893</v>
      </c>
      <c r="J231" s="26">
        <v>44886</v>
      </c>
      <c r="K231" s="27" t="s">
        <v>15</v>
      </c>
      <c r="L231" s="28">
        <v>5262.21</v>
      </c>
      <c r="M231" s="13"/>
      <c r="N231" s="29">
        <v>4955.3062</v>
      </c>
      <c r="O231" s="28">
        <v>306.90379999999999</v>
      </c>
      <c r="P231" s="14"/>
      <c r="Q231" s="14"/>
      <c r="R231" s="13"/>
    </row>
    <row r="232" spans="1:18" outlineLevel="1" x14ac:dyDescent="0.25">
      <c r="A232" s="25" t="s">
        <v>264</v>
      </c>
      <c r="B232" s="13"/>
      <c r="C232" s="25" t="s">
        <v>11</v>
      </c>
      <c r="D232" s="13"/>
      <c r="E232" s="25" t="s">
        <v>259</v>
      </c>
      <c r="F232" s="14"/>
      <c r="G232" s="14"/>
      <c r="H232" s="13"/>
      <c r="I232" s="26">
        <v>44893</v>
      </c>
      <c r="J232" s="26">
        <v>44886</v>
      </c>
      <c r="K232" s="27" t="s">
        <v>15</v>
      </c>
      <c r="L232" s="28">
        <v>5262.21</v>
      </c>
      <c r="M232" s="13"/>
      <c r="N232" s="29">
        <v>4955.3062</v>
      </c>
      <c r="O232" s="28">
        <v>306.90379999999999</v>
      </c>
      <c r="P232" s="14"/>
      <c r="Q232" s="14"/>
      <c r="R232" s="13"/>
    </row>
    <row r="233" spans="1:18" outlineLevel="1" x14ac:dyDescent="0.25">
      <c r="A233" s="25" t="s">
        <v>265</v>
      </c>
      <c r="B233" s="13"/>
      <c r="C233" s="25" t="s">
        <v>11</v>
      </c>
      <c r="D233" s="13"/>
      <c r="E233" s="25" t="s">
        <v>259</v>
      </c>
      <c r="F233" s="14"/>
      <c r="G233" s="14"/>
      <c r="H233" s="13"/>
      <c r="I233" s="26">
        <v>44893</v>
      </c>
      <c r="J233" s="26">
        <v>44886</v>
      </c>
      <c r="K233" s="27" t="s">
        <v>15</v>
      </c>
      <c r="L233" s="28">
        <v>5262.21</v>
      </c>
      <c r="M233" s="13"/>
      <c r="N233" s="29">
        <v>4955.3062</v>
      </c>
      <c r="O233" s="28">
        <v>306.90379999999999</v>
      </c>
      <c r="P233" s="14"/>
      <c r="Q233" s="14"/>
      <c r="R233" s="13"/>
    </row>
    <row r="234" spans="1:18" outlineLevel="1" x14ac:dyDescent="0.25">
      <c r="A234" s="25" t="s">
        <v>266</v>
      </c>
      <c r="B234" s="13"/>
      <c r="C234" s="25" t="s">
        <v>11</v>
      </c>
      <c r="D234" s="13"/>
      <c r="E234" s="25" t="s">
        <v>259</v>
      </c>
      <c r="F234" s="14"/>
      <c r="G234" s="14"/>
      <c r="H234" s="13"/>
      <c r="I234" s="26">
        <v>44893</v>
      </c>
      <c r="J234" s="26">
        <v>44886</v>
      </c>
      <c r="K234" s="27" t="s">
        <v>15</v>
      </c>
      <c r="L234" s="28">
        <v>5262.21</v>
      </c>
      <c r="M234" s="13"/>
      <c r="N234" s="29">
        <v>4955.3062</v>
      </c>
      <c r="O234" s="28">
        <v>306.90379999999999</v>
      </c>
      <c r="P234" s="14"/>
      <c r="Q234" s="14"/>
      <c r="R234" s="13"/>
    </row>
    <row r="235" spans="1:18" outlineLevel="1" x14ac:dyDescent="0.25">
      <c r="A235" s="25" t="s">
        <v>267</v>
      </c>
      <c r="B235" s="13"/>
      <c r="C235" s="25" t="s">
        <v>11</v>
      </c>
      <c r="D235" s="13"/>
      <c r="E235" s="25" t="s">
        <v>259</v>
      </c>
      <c r="F235" s="14"/>
      <c r="G235" s="14"/>
      <c r="H235" s="13"/>
      <c r="I235" s="26">
        <v>44893</v>
      </c>
      <c r="J235" s="26">
        <v>44886</v>
      </c>
      <c r="K235" s="27" t="s">
        <v>15</v>
      </c>
      <c r="L235" s="28">
        <v>5262.21</v>
      </c>
      <c r="M235" s="13"/>
      <c r="N235" s="29">
        <v>4955.3062</v>
      </c>
      <c r="O235" s="28">
        <v>306.90379999999999</v>
      </c>
      <c r="P235" s="14"/>
      <c r="Q235" s="14"/>
      <c r="R235" s="13"/>
    </row>
    <row r="236" spans="1:18" outlineLevel="1" x14ac:dyDescent="0.25">
      <c r="A236" s="25" t="s">
        <v>268</v>
      </c>
      <c r="B236" s="13"/>
      <c r="C236" s="25" t="s">
        <v>11</v>
      </c>
      <c r="D236" s="13"/>
      <c r="E236" s="25" t="s">
        <v>259</v>
      </c>
      <c r="F236" s="14"/>
      <c r="G236" s="14"/>
      <c r="H236" s="13"/>
      <c r="I236" s="26">
        <v>44893</v>
      </c>
      <c r="J236" s="26">
        <v>44886</v>
      </c>
      <c r="K236" s="27" t="s">
        <v>15</v>
      </c>
      <c r="L236" s="28">
        <v>5262.21</v>
      </c>
      <c r="M236" s="13"/>
      <c r="N236" s="29">
        <v>4955.3062</v>
      </c>
      <c r="O236" s="28">
        <v>306.90379999999999</v>
      </c>
      <c r="P236" s="14"/>
      <c r="Q236" s="14"/>
      <c r="R236" s="13"/>
    </row>
    <row r="237" spans="1:18" outlineLevel="1" x14ac:dyDescent="0.25">
      <c r="A237" s="25" t="s">
        <v>269</v>
      </c>
      <c r="B237" s="13"/>
      <c r="C237" s="25" t="s">
        <v>11</v>
      </c>
      <c r="D237" s="13"/>
      <c r="E237" s="25" t="s">
        <v>259</v>
      </c>
      <c r="F237" s="14"/>
      <c r="G237" s="14"/>
      <c r="H237" s="13"/>
      <c r="I237" s="26">
        <v>44893</v>
      </c>
      <c r="J237" s="26">
        <v>44886</v>
      </c>
      <c r="K237" s="27" t="s">
        <v>15</v>
      </c>
      <c r="L237" s="28">
        <v>5262.21</v>
      </c>
      <c r="M237" s="13"/>
      <c r="N237" s="29">
        <v>4955.3062</v>
      </c>
      <c r="O237" s="28">
        <v>306.90379999999999</v>
      </c>
      <c r="P237" s="14"/>
      <c r="Q237" s="14"/>
      <c r="R237" s="13"/>
    </row>
    <row r="238" spans="1:18" outlineLevel="1" x14ac:dyDescent="0.25">
      <c r="A238" s="25" t="s">
        <v>270</v>
      </c>
      <c r="B238" s="13"/>
      <c r="C238" s="25" t="s">
        <v>11</v>
      </c>
      <c r="D238" s="13"/>
      <c r="E238" s="25" t="s">
        <v>259</v>
      </c>
      <c r="F238" s="14"/>
      <c r="G238" s="14"/>
      <c r="H238" s="13"/>
      <c r="I238" s="26">
        <v>44893</v>
      </c>
      <c r="J238" s="26">
        <v>44886</v>
      </c>
      <c r="K238" s="27" t="s">
        <v>15</v>
      </c>
      <c r="L238" s="28">
        <v>5262.21</v>
      </c>
      <c r="M238" s="13"/>
      <c r="N238" s="29">
        <v>4955.3062</v>
      </c>
      <c r="O238" s="28">
        <v>306.90379999999999</v>
      </c>
      <c r="P238" s="14"/>
      <c r="Q238" s="14"/>
      <c r="R238" s="13"/>
    </row>
    <row r="239" spans="1:18" outlineLevel="1" x14ac:dyDescent="0.25">
      <c r="A239" s="25" t="s">
        <v>271</v>
      </c>
      <c r="B239" s="13"/>
      <c r="C239" s="25" t="s">
        <v>11</v>
      </c>
      <c r="D239" s="13"/>
      <c r="E239" s="25" t="s">
        <v>259</v>
      </c>
      <c r="F239" s="14"/>
      <c r="G239" s="14"/>
      <c r="H239" s="13"/>
      <c r="I239" s="26">
        <v>44893</v>
      </c>
      <c r="J239" s="26">
        <v>44886</v>
      </c>
      <c r="K239" s="27" t="s">
        <v>15</v>
      </c>
      <c r="L239" s="28">
        <v>5262.21</v>
      </c>
      <c r="M239" s="13"/>
      <c r="N239" s="29">
        <v>4955.3062</v>
      </c>
      <c r="O239" s="28">
        <v>306.90379999999999</v>
      </c>
      <c r="P239" s="14"/>
      <c r="Q239" s="14"/>
      <c r="R239" s="13"/>
    </row>
    <row r="240" spans="1:18" outlineLevel="1" x14ac:dyDescent="0.25">
      <c r="A240" s="25" t="s">
        <v>272</v>
      </c>
      <c r="B240" s="13"/>
      <c r="C240" s="25" t="s">
        <v>11</v>
      </c>
      <c r="D240" s="13"/>
      <c r="E240" s="25" t="s">
        <v>259</v>
      </c>
      <c r="F240" s="14"/>
      <c r="G240" s="14"/>
      <c r="H240" s="13"/>
      <c r="I240" s="26">
        <v>44893</v>
      </c>
      <c r="J240" s="26">
        <v>44886</v>
      </c>
      <c r="K240" s="27" t="s">
        <v>15</v>
      </c>
      <c r="L240" s="28">
        <v>5262.21</v>
      </c>
      <c r="M240" s="13"/>
      <c r="N240" s="29">
        <v>4955.3062</v>
      </c>
      <c r="O240" s="28">
        <v>306.90379999999999</v>
      </c>
      <c r="P240" s="14"/>
      <c r="Q240" s="14"/>
      <c r="R240" s="13"/>
    </row>
    <row r="241" spans="1:18" outlineLevel="1" x14ac:dyDescent="0.25">
      <c r="A241" s="25" t="s">
        <v>273</v>
      </c>
      <c r="B241" s="13"/>
      <c r="C241" s="25" t="s">
        <v>11</v>
      </c>
      <c r="D241" s="13"/>
      <c r="E241" s="25" t="s">
        <v>259</v>
      </c>
      <c r="F241" s="14"/>
      <c r="G241" s="14"/>
      <c r="H241" s="13"/>
      <c r="I241" s="26">
        <v>44893</v>
      </c>
      <c r="J241" s="26">
        <v>44886</v>
      </c>
      <c r="K241" s="27" t="s">
        <v>15</v>
      </c>
      <c r="L241" s="28">
        <v>5262.21</v>
      </c>
      <c r="M241" s="13"/>
      <c r="N241" s="29">
        <v>4955.3062</v>
      </c>
      <c r="O241" s="28">
        <v>306.90379999999999</v>
      </c>
      <c r="P241" s="14"/>
      <c r="Q241" s="14"/>
      <c r="R241" s="13"/>
    </row>
    <row r="242" spans="1:18" outlineLevel="1" x14ac:dyDescent="0.25">
      <c r="A242" s="25" t="s">
        <v>274</v>
      </c>
      <c r="B242" s="13"/>
      <c r="C242" s="25" t="s">
        <v>11</v>
      </c>
      <c r="D242" s="13"/>
      <c r="E242" s="25" t="s">
        <v>259</v>
      </c>
      <c r="F242" s="14"/>
      <c r="G242" s="14"/>
      <c r="H242" s="13"/>
      <c r="I242" s="26">
        <v>44893</v>
      </c>
      <c r="J242" s="26">
        <v>44886</v>
      </c>
      <c r="K242" s="27" t="s">
        <v>15</v>
      </c>
      <c r="L242" s="28">
        <v>5262.21</v>
      </c>
      <c r="M242" s="13"/>
      <c r="N242" s="29">
        <v>4955.3062</v>
      </c>
      <c r="O242" s="28">
        <v>306.90379999999999</v>
      </c>
      <c r="P242" s="14"/>
      <c r="Q242" s="14"/>
      <c r="R242" s="13"/>
    </row>
    <row r="243" spans="1:18" outlineLevel="1" x14ac:dyDescent="0.25">
      <c r="A243" s="25" t="s">
        <v>275</v>
      </c>
      <c r="B243" s="13"/>
      <c r="C243" s="25" t="s">
        <v>11</v>
      </c>
      <c r="D243" s="13"/>
      <c r="E243" s="25" t="s">
        <v>259</v>
      </c>
      <c r="F243" s="14"/>
      <c r="G243" s="14"/>
      <c r="H243" s="13"/>
      <c r="I243" s="26">
        <v>44893</v>
      </c>
      <c r="J243" s="26">
        <v>44886</v>
      </c>
      <c r="K243" s="27" t="s">
        <v>15</v>
      </c>
      <c r="L243" s="28">
        <v>5262.21</v>
      </c>
      <c r="M243" s="13"/>
      <c r="N243" s="29">
        <v>4955.3062</v>
      </c>
      <c r="O243" s="28">
        <v>306.90379999999999</v>
      </c>
      <c r="P243" s="14"/>
      <c r="Q243" s="14"/>
      <c r="R243" s="13"/>
    </row>
    <row r="244" spans="1:18" outlineLevel="1" x14ac:dyDescent="0.25">
      <c r="A244" s="25" t="s">
        <v>276</v>
      </c>
      <c r="B244" s="13"/>
      <c r="C244" s="25" t="s">
        <v>11</v>
      </c>
      <c r="D244" s="13"/>
      <c r="E244" s="25" t="s">
        <v>259</v>
      </c>
      <c r="F244" s="14"/>
      <c r="G244" s="14"/>
      <c r="H244" s="13"/>
      <c r="I244" s="26">
        <v>44893</v>
      </c>
      <c r="J244" s="26">
        <v>44886</v>
      </c>
      <c r="K244" s="27" t="s">
        <v>15</v>
      </c>
      <c r="L244" s="28">
        <v>5262.21</v>
      </c>
      <c r="M244" s="13"/>
      <c r="N244" s="29">
        <v>4955.3062</v>
      </c>
      <c r="O244" s="28">
        <v>306.90379999999999</v>
      </c>
      <c r="P244" s="14"/>
      <c r="Q244" s="14"/>
      <c r="R244" s="13"/>
    </row>
    <row r="245" spans="1:18" outlineLevel="1" x14ac:dyDescent="0.25">
      <c r="A245" s="25" t="s">
        <v>277</v>
      </c>
      <c r="B245" s="13"/>
      <c r="C245" s="25" t="s">
        <v>11</v>
      </c>
      <c r="D245" s="13"/>
      <c r="E245" s="25" t="s">
        <v>259</v>
      </c>
      <c r="F245" s="14"/>
      <c r="G245" s="14"/>
      <c r="H245" s="13"/>
      <c r="I245" s="26">
        <v>44893</v>
      </c>
      <c r="J245" s="26">
        <v>44886</v>
      </c>
      <c r="K245" s="27" t="s">
        <v>15</v>
      </c>
      <c r="L245" s="28">
        <v>5262.21</v>
      </c>
      <c r="M245" s="13"/>
      <c r="N245" s="29">
        <v>4955.3062</v>
      </c>
      <c r="O245" s="28">
        <v>306.90379999999999</v>
      </c>
      <c r="P245" s="14"/>
      <c r="Q245" s="14"/>
      <c r="R245" s="13"/>
    </row>
    <row r="246" spans="1:18" outlineLevel="1" x14ac:dyDescent="0.25">
      <c r="A246" s="25" t="s">
        <v>278</v>
      </c>
      <c r="B246" s="13"/>
      <c r="C246" s="25" t="s">
        <v>11</v>
      </c>
      <c r="D246" s="13"/>
      <c r="E246" s="25" t="s">
        <v>279</v>
      </c>
      <c r="F246" s="14"/>
      <c r="G246" s="14"/>
      <c r="H246" s="13"/>
      <c r="I246" s="26">
        <v>44893</v>
      </c>
      <c r="J246" s="26">
        <v>44886</v>
      </c>
      <c r="K246" s="27" t="s">
        <v>15</v>
      </c>
      <c r="L246" s="28">
        <v>20431.740000000002</v>
      </c>
      <c r="M246" s="13"/>
      <c r="N246" s="29">
        <v>19239.9473</v>
      </c>
      <c r="O246" s="28">
        <v>1191.7927</v>
      </c>
      <c r="P246" s="14"/>
      <c r="Q246" s="14"/>
      <c r="R246" s="13"/>
    </row>
    <row r="247" spans="1:18" outlineLevel="1" x14ac:dyDescent="0.25">
      <c r="A247" s="25" t="s">
        <v>280</v>
      </c>
      <c r="B247" s="13"/>
      <c r="C247" s="25" t="s">
        <v>11</v>
      </c>
      <c r="D247" s="13"/>
      <c r="E247" s="25" t="s">
        <v>279</v>
      </c>
      <c r="F247" s="14"/>
      <c r="G247" s="14"/>
      <c r="H247" s="13"/>
      <c r="I247" s="26">
        <v>44893</v>
      </c>
      <c r="J247" s="26">
        <v>44886</v>
      </c>
      <c r="K247" s="27" t="s">
        <v>15</v>
      </c>
      <c r="L247" s="28">
        <v>20431.740000000002</v>
      </c>
      <c r="M247" s="13"/>
      <c r="N247" s="29">
        <v>19239.9473</v>
      </c>
      <c r="O247" s="28">
        <v>1191.7927</v>
      </c>
      <c r="P247" s="14"/>
      <c r="Q247" s="14"/>
      <c r="R247" s="13"/>
    </row>
    <row r="248" spans="1:18" outlineLevel="1" x14ac:dyDescent="0.25">
      <c r="A248" s="25" t="s">
        <v>281</v>
      </c>
      <c r="B248" s="13"/>
      <c r="C248" s="25" t="s">
        <v>11</v>
      </c>
      <c r="D248" s="13"/>
      <c r="E248" s="25" t="s">
        <v>279</v>
      </c>
      <c r="F248" s="14"/>
      <c r="G248" s="14"/>
      <c r="H248" s="13"/>
      <c r="I248" s="26">
        <v>44893</v>
      </c>
      <c r="J248" s="26">
        <v>44886</v>
      </c>
      <c r="K248" s="27" t="s">
        <v>15</v>
      </c>
      <c r="L248" s="28">
        <v>20431.740000000002</v>
      </c>
      <c r="M248" s="13"/>
      <c r="N248" s="29">
        <v>19239.9473</v>
      </c>
      <c r="O248" s="28">
        <v>1191.7927</v>
      </c>
      <c r="P248" s="14"/>
      <c r="Q248" s="14"/>
      <c r="R248" s="13"/>
    </row>
    <row r="249" spans="1:18" outlineLevel="1" x14ac:dyDescent="0.25">
      <c r="A249" s="25" t="s">
        <v>282</v>
      </c>
      <c r="B249" s="13"/>
      <c r="C249" s="25" t="s">
        <v>11</v>
      </c>
      <c r="D249" s="13"/>
      <c r="E249" s="25" t="s">
        <v>279</v>
      </c>
      <c r="F249" s="14"/>
      <c r="G249" s="14"/>
      <c r="H249" s="13"/>
      <c r="I249" s="26">
        <v>44893</v>
      </c>
      <c r="J249" s="26">
        <v>44886</v>
      </c>
      <c r="K249" s="27" t="s">
        <v>15</v>
      </c>
      <c r="L249" s="28">
        <v>20431.740000000002</v>
      </c>
      <c r="M249" s="13"/>
      <c r="N249" s="29">
        <v>19239.9473</v>
      </c>
      <c r="O249" s="28">
        <v>1191.7927</v>
      </c>
      <c r="P249" s="14"/>
      <c r="Q249" s="14"/>
      <c r="R249" s="13"/>
    </row>
    <row r="250" spans="1:18" outlineLevel="1" x14ac:dyDescent="0.25">
      <c r="A250" s="25" t="s">
        <v>283</v>
      </c>
      <c r="B250" s="13"/>
      <c r="C250" s="25" t="s">
        <v>11</v>
      </c>
      <c r="D250" s="13"/>
      <c r="E250" s="25" t="s">
        <v>279</v>
      </c>
      <c r="F250" s="14"/>
      <c r="G250" s="14"/>
      <c r="H250" s="13"/>
      <c r="I250" s="26">
        <v>44893</v>
      </c>
      <c r="J250" s="26">
        <v>44886</v>
      </c>
      <c r="K250" s="27" t="s">
        <v>15</v>
      </c>
      <c r="L250" s="28">
        <v>20431.740000000002</v>
      </c>
      <c r="M250" s="13"/>
      <c r="N250" s="29">
        <v>19239.9473</v>
      </c>
      <c r="O250" s="28">
        <v>1191.7927</v>
      </c>
      <c r="P250" s="14"/>
      <c r="Q250" s="14"/>
      <c r="R250" s="13"/>
    </row>
    <row r="251" spans="1:18" outlineLevel="1" x14ac:dyDescent="0.25">
      <c r="A251" s="25" t="s">
        <v>284</v>
      </c>
      <c r="B251" s="13"/>
      <c r="C251" s="25" t="s">
        <v>11</v>
      </c>
      <c r="D251" s="13"/>
      <c r="E251" s="25" t="s">
        <v>279</v>
      </c>
      <c r="F251" s="14"/>
      <c r="G251" s="14"/>
      <c r="H251" s="13"/>
      <c r="I251" s="26">
        <v>44893</v>
      </c>
      <c r="J251" s="26">
        <v>44886</v>
      </c>
      <c r="K251" s="27" t="s">
        <v>15</v>
      </c>
      <c r="L251" s="28">
        <v>20431.740000000002</v>
      </c>
      <c r="M251" s="13"/>
      <c r="N251" s="29">
        <v>19239.9473</v>
      </c>
      <c r="O251" s="28">
        <v>1191.7927</v>
      </c>
      <c r="P251" s="14"/>
      <c r="Q251" s="14"/>
      <c r="R251" s="13"/>
    </row>
    <row r="252" spans="1:18" outlineLevel="1" x14ac:dyDescent="0.25">
      <c r="A252" s="25" t="s">
        <v>285</v>
      </c>
      <c r="B252" s="13"/>
      <c r="C252" s="25" t="s">
        <v>11</v>
      </c>
      <c r="D252" s="13"/>
      <c r="E252" s="25" t="s">
        <v>279</v>
      </c>
      <c r="F252" s="14"/>
      <c r="G252" s="14"/>
      <c r="H252" s="13"/>
      <c r="I252" s="26">
        <v>44893</v>
      </c>
      <c r="J252" s="26">
        <v>44886</v>
      </c>
      <c r="K252" s="27" t="s">
        <v>15</v>
      </c>
      <c r="L252" s="28">
        <v>20431.740000000002</v>
      </c>
      <c r="M252" s="13"/>
      <c r="N252" s="29">
        <v>19239.9473</v>
      </c>
      <c r="O252" s="28">
        <v>1191.7927</v>
      </c>
      <c r="P252" s="14"/>
      <c r="Q252" s="14"/>
      <c r="R252" s="13"/>
    </row>
    <row r="253" spans="1:18" outlineLevel="1" x14ac:dyDescent="0.25">
      <c r="A253" s="25" t="s">
        <v>286</v>
      </c>
      <c r="B253" s="13"/>
      <c r="C253" s="25" t="s">
        <v>11</v>
      </c>
      <c r="D253" s="13"/>
      <c r="E253" s="25" t="s">
        <v>279</v>
      </c>
      <c r="F253" s="14"/>
      <c r="G253" s="14"/>
      <c r="H253" s="13"/>
      <c r="I253" s="26">
        <v>44893</v>
      </c>
      <c r="J253" s="26">
        <v>44886</v>
      </c>
      <c r="K253" s="27" t="s">
        <v>15</v>
      </c>
      <c r="L253" s="28">
        <v>20431.740000000002</v>
      </c>
      <c r="M253" s="13"/>
      <c r="N253" s="29">
        <v>19239.9473</v>
      </c>
      <c r="O253" s="28">
        <v>1191.7927</v>
      </c>
      <c r="P253" s="14"/>
      <c r="Q253" s="14"/>
      <c r="R253" s="13"/>
    </row>
    <row r="254" spans="1:18" outlineLevel="1" x14ac:dyDescent="0.25">
      <c r="A254" s="25" t="s">
        <v>287</v>
      </c>
      <c r="B254" s="13"/>
      <c r="C254" s="25" t="s">
        <v>11</v>
      </c>
      <c r="D254" s="13"/>
      <c r="E254" s="25" t="s">
        <v>279</v>
      </c>
      <c r="F254" s="14"/>
      <c r="G254" s="14"/>
      <c r="H254" s="13"/>
      <c r="I254" s="26">
        <v>44893</v>
      </c>
      <c r="J254" s="26">
        <v>44886</v>
      </c>
      <c r="K254" s="27" t="s">
        <v>15</v>
      </c>
      <c r="L254" s="28">
        <v>20431.740000000002</v>
      </c>
      <c r="M254" s="13"/>
      <c r="N254" s="29">
        <v>19239.9473</v>
      </c>
      <c r="O254" s="28">
        <v>1191.7927</v>
      </c>
      <c r="P254" s="14"/>
      <c r="Q254" s="14"/>
      <c r="R254" s="13"/>
    </row>
    <row r="255" spans="1:18" outlineLevel="1" x14ac:dyDescent="0.25">
      <c r="A255" s="25" t="s">
        <v>288</v>
      </c>
      <c r="B255" s="13"/>
      <c r="C255" s="25" t="s">
        <v>11</v>
      </c>
      <c r="D255" s="13"/>
      <c r="E255" s="25" t="s">
        <v>279</v>
      </c>
      <c r="F255" s="14"/>
      <c r="G255" s="14"/>
      <c r="H255" s="13"/>
      <c r="I255" s="26">
        <v>44893</v>
      </c>
      <c r="J255" s="26">
        <v>44886</v>
      </c>
      <c r="K255" s="27" t="s">
        <v>15</v>
      </c>
      <c r="L255" s="28">
        <v>20431.740000000002</v>
      </c>
      <c r="M255" s="13"/>
      <c r="N255" s="29">
        <v>19239.9473</v>
      </c>
      <c r="O255" s="28">
        <v>1191.7927</v>
      </c>
      <c r="P255" s="14"/>
      <c r="Q255" s="14"/>
      <c r="R255" s="13"/>
    </row>
    <row r="256" spans="1:18" outlineLevel="1" x14ac:dyDescent="0.25">
      <c r="A256" s="25" t="s">
        <v>289</v>
      </c>
      <c r="B256" s="13"/>
      <c r="C256" s="25" t="s">
        <v>11</v>
      </c>
      <c r="D256" s="13"/>
      <c r="E256" s="25" t="s">
        <v>279</v>
      </c>
      <c r="F256" s="14"/>
      <c r="G256" s="14"/>
      <c r="H256" s="13"/>
      <c r="I256" s="26">
        <v>44893</v>
      </c>
      <c r="J256" s="26">
        <v>44886</v>
      </c>
      <c r="K256" s="27" t="s">
        <v>15</v>
      </c>
      <c r="L256" s="28">
        <v>20431.740000000002</v>
      </c>
      <c r="M256" s="13"/>
      <c r="N256" s="29">
        <v>19239.9473</v>
      </c>
      <c r="O256" s="28">
        <v>1191.7927</v>
      </c>
      <c r="P256" s="14"/>
      <c r="Q256" s="14"/>
      <c r="R256" s="13"/>
    </row>
    <row r="257" spans="1:18" outlineLevel="1" x14ac:dyDescent="0.25">
      <c r="A257" s="25" t="s">
        <v>290</v>
      </c>
      <c r="B257" s="13"/>
      <c r="C257" s="25" t="s">
        <v>11</v>
      </c>
      <c r="D257" s="13"/>
      <c r="E257" s="25" t="s">
        <v>279</v>
      </c>
      <c r="F257" s="14"/>
      <c r="G257" s="14"/>
      <c r="H257" s="13"/>
      <c r="I257" s="26">
        <v>44893</v>
      </c>
      <c r="J257" s="26">
        <v>44886</v>
      </c>
      <c r="K257" s="27" t="s">
        <v>15</v>
      </c>
      <c r="L257" s="28">
        <v>20431.740000000002</v>
      </c>
      <c r="M257" s="13"/>
      <c r="N257" s="29">
        <v>19239.9473</v>
      </c>
      <c r="O257" s="28">
        <v>1191.7927</v>
      </c>
      <c r="P257" s="14"/>
      <c r="Q257" s="14"/>
      <c r="R257" s="13"/>
    </row>
    <row r="258" spans="1:18" outlineLevel="1" x14ac:dyDescent="0.25">
      <c r="A258" s="25" t="s">
        <v>291</v>
      </c>
      <c r="B258" s="13"/>
      <c r="C258" s="25" t="s">
        <v>11</v>
      </c>
      <c r="D258" s="13"/>
      <c r="E258" s="25" t="s">
        <v>279</v>
      </c>
      <c r="F258" s="14"/>
      <c r="G258" s="14"/>
      <c r="H258" s="13"/>
      <c r="I258" s="26">
        <v>44893</v>
      </c>
      <c r="J258" s="26">
        <v>44886</v>
      </c>
      <c r="K258" s="27" t="s">
        <v>15</v>
      </c>
      <c r="L258" s="28">
        <v>20431.740000000002</v>
      </c>
      <c r="M258" s="13"/>
      <c r="N258" s="29">
        <v>19239.9473</v>
      </c>
      <c r="O258" s="28">
        <v>1191.7927</v>
      </c>
      <c r="P258" s="14"/>
      <c r="Q258" s="14"/>
      <c r="R258" s="13"/>
    </row>
    <row r="259" spans="1:18" outlineLevel="1" x14ac:dyDescent="0.25">
      <c r="A259" s="25" t="s">
        <v>292</v>
      </c>
      <c r="B259" s="13"/>
      <c r="C259" s="25" t="s">
        <v>11</v>
      </c>
      <c r="D259" s="13"/>
      <c r="E259" s="25" t="s">
        <v>293</v>
      </c>
      <c r="F259" s="14"/>
      <c r="G259" s="14"/>
      <c r="H259" s="13"/>
      <c r="I259" s="26">
        <v>44942</v>
      </c>
      <c r="J259" s="26">
        <v>44909</v>
      </c>
      <c r="K259" s="27" t="s">
        <v>15</v>
      </c>
      <c r="L259" s="28">
        <v>16638</v>
      </c>
      <c r="M259" s="13"/>
      <c r="N259" s="29">
        <v>15667.5088</v>
      </c>
      <c r="O259" s="28">
        <v>970.49120000000005</v>
      </c>
      <c r="P259" s="14"/>
      <c r="Q259" s="14"/>
      <c r="R259" s="13"/>
    </row>
    <row r="260" spans="1:18" outlineLevel="1" x14ac:dyDescent="0.25">
      <c r="A260" s="25" t="s">
        <v>294</v>
      </c>
      <c r="B260" s="13"/>
      <c r="C260" s="25" t="s">
        <v>11</v>
      </c>
      <c r="D260" s="13"/>
      <c r="E260" s="25" t="s">
        <v>293</v>
      </c>
      <c r="F260" s="14"/>
      <c r="G260" s="14"/>
      <c r="H260" s="13"/>
      <c r="I260" s="26">
        <v>44942</v>
      </c>
      <c r="J260" s="26">
        <v>44909</v>
      </c>
      <c r="K260" s="27" t="s">
        <v>15</v>
      </c>
      <c r="L260" s="28">
        <v>16638</v>
      </c>
      <c r="M260" s="13"/>
      <c r="N260" s="29">
        <v>15667.5088</v>
      </c>
      <c r="O260" s="28">
        <v>970.49120000000005</v>
      </c>
      <c r="P260" s="14"/>
      <c r="Q260" s="14"/>
      <c r="R260" s="13"/>
    </row>
    <row r="261" spans="1:18" x14ac:dyDescent="0.25">
      <c r="A261" s="22" t="s">
        <v>295</v>
      </c>
      <c r="B261" s="14"/>
      <c r="C261" s="14"/>
      <c r="D261" s="14"/>
      <c r="E261" s="14"/>
      <c r="F261" s="14"/>
      <c r="G261" s="14"/>
      <c r="H261" s="14"/>
      <c r="I261" s="14"/>
      <c r="J261" s="14"/>
      <c r="K261" s="13"/>
      <c r="L261" s="23">
        <v>5939587.4100000001</v>
      </c>
      <c r="M261" s="13"/>
      <c r="N261" s="24">
        <v>3573589.0427999999</v>
      </c>
      <c r="O261" s="23">
        <v>2365998.3672000002</v>
      </c>
      <c r="P261" s="14"/>
      <c r="Q261" s="14"/>
      <c r="R261" s="13"/>
    </row>
    <row r="262" spans="1:18" outlineLevel="1" x14ac:dyDescent="0.25">
      <c r="A262" s="25" t="s">
        <v>296</v>
      </c>
      <c r="B262" s="13"/>
      <c r="C262" s="25" t="s">
        <v>11</v>
      </c>
      <c r="D262" s="13"/>
      <c r="E262" s="25" t="s">
        <v>297</v>
      </c>
      <c r="F262" s="14"/>
      <c r="G262" s="14"/>
      <c r="H262" s="13"/>
      <c r="I262" s="26">
        <v>41451</v>
      </c>
      <c r="J262" s="26">
        <v>41347</v>
      </c>
      <c r="K262" s="27" t="s">
        <v>298</v>
      </c>
      <c r="L262" s="28">
        <v>21298</v>
      </c>
      <c r="M262" s="13"/>
      <c r="N262" s="29">
        <v>1</v>
      </c>
      <c r="O262" s="28">
        <v>21297</v>
      </c>
      <c r="P262" s="14"/>
      <c r="Q262" s="14"/>
      <c r="R262" s="13"/>
    </row>
    <row r="263" spans="1:18" outlineLevel="1" x14ac:dyDescent="0.25">
      <c r="A263" s="25" t="s">
        <v>299</v>
      </c>
      <c r="B263" s="13"/>
      <c r="C263" s="25" t="s">
        <v>11</v>
      </c>
      <c r="D263" s="13"/>
      <c r="E263" s="25" t="s">
        <v>300</v>
      </c>
      <c r="F263" s="14"/>
      <c r="G263" s="14"/>
      <c r="H263" s="13"/>
      <c r="I263" s="26">
        <v>44496</v>
      </c>
      <c r="J263" s="26">
        <v>44370</v>
      </c>
      <c r="K263" s="27" t="s">
        <v>298</v>
      </c>
      <c r="L263" s="28">
        <v>34673.589999999997</v>
      </c>
      <c r="M263" s="13"/>
      <c r="N263" s="29">
        <v>11558.53</v>
      </c>
      <c r="O263" s="28">
        <v>23115.06</v>
      </c>
      <c r="P263" s="14"/>
      <c r="Q263" s="14"/>
      <c r="R263" s="13"/>
    </row>
    <row r="264" spans="1:18" outlineLevel="1" x14ac:dyDescent="0.25">
      <c r="A264" s="25" t="s">
        <v>301</v>
      </c>
      <c r="B264" s="13"/>
      <c r="C264" s="25" t="s">
        <v>11</v>
      </c>
      <c r="D264" s="13"/>
      <c r="E264" s="25" t="s">
        <v>302</v>
      </c>
      <c r="F264" s="14"/>
      <c r="G264" s="14"/>
      <c r="H264" s="13"/>
      <c r="I264" s="26">
        <v>44511</v>
      </c>
      <c r="J264" s="26">
        <v>44491</v>
      </c>
      <c r="K264" s="27" t="s">
        <v>298</v>
      </c>
      <c r="L264" s="28">
        <v>25948.2</v>
      </c>
      <c r="M264" s="13"/>
      <c r="N264" s="29">
        <v>11533.09</v>
      </c>
      <c r="O264" s="28">
        <v>14415.11</v>
      </c>
      <c r="P264" s="14"/>
      <c r="Q264" s="14"/>
      <c r="R264" s="13"/>
    </row>
    <row r="265" spans="1:18" outlineLevel="1" x14ac:dyDescent="0.25">
      <c r="A265" s="25" t="s">
        <v>303</v>
      </c>
      <c r="B265" s="13"/>
      <c r="C265" s="25" t="s">
        <v>11</v>
      </c>
      <c r="D265" s="13"/>
      <c r="E265" s="25" t="s">
        <v>304</v>
      </c>
      <c r="F265" s="14"/>
      <c r="G265" s="14"/>
      <c r="H265" s="13"/>
      <c r="I265" s="26">
        <v>44515</v>
      </c>
      <c r="J265" s="26">
        <v>44473</v>
      </c>
      <c r="K265" s="27" t="s">
        <v>298</v>
      </c>
      <c r="L265" s="28">
        <v>61299.82</v>
      </c>
      <c r="M265" s="13"/>
      <c r="N265" s="29">
        <v>25542.174999999999</v>
      </c>
      <c r="O265" s="28">
        <v>35757.644999999997</v>
      </c>
      <c r="P265" s="14"/>
      <c r="Q265" s="14"/>
      <c r="R265" s="13"/>
    </row>
    <row r="266" spans="1:18" outlineLevel="1" x14ac:dyDescent="0.25">
      <c r="A266" s="25" t="s">
        <v>305</v>
      </c>
      <c r="B266" s="13"/>
      <c r="C266" s="25" t="s">
        <v>11</v>
      </c>
      <c r="D266" s="13"/>
      <c r="E266" s="25" t="s">
        <v>304</v>
      </c>
      <c r="F266" s="14"/>
      <c r="G266" s="14"/>
      <c r="H266" s="13"/>
      <c r="I266" s="26">
        <v>44515</v>
      </c>
      <c r="J266" s="26">
        <v>44473</v>
      </c>
      <c r="K266" s="27" t="s">
        <v>298</v>
      </c>
      <c r="L266" s="28">
        <v>61299.82</v>
      </c>
      <c r="M266" s="13"/>
      <c r="N266" s="29">
        <v>25542.174999999999</v>
      </c>
      <c r="O266" s="28">
        <v>35757.644999999997</v>
      </c>
      <c r="P266" s="14"/>
      <c r="Q266" s="14"/>
      <c r="R266" s="13"/>
    </row>
    <row r="267" spans="1:18" outlineLevel="1" x14ac:dyDescent="0.25">
      <c r="A267" s="25" t="s">
        <v>306</v>
      </c>
      <c r="B267" s="13"/>
      <c r="C267" s="25" t="s">
        <v>11</v>
      </c>
      <c r="D267" s="13"/>
      <c r="E267" s="25" t="s">
        <v>304</v>
      </c>
      <c r="F267" s="14"/>
      <c r="G267" s="14"/>
      <c r="H267" s="13"/>
      <c r="I267" s="26">
        <v>44515</v>
      </c>
      <c r="J267" s="26">
        <v>44473</v>
      </c>
      <c r="K267" s="27" t="s">
        <v>298</v>
      </c>
      <c r="L267" s="28">
        <v>61299.82</v>
      </c>
      <c r="M267" s="13"/>
      <c r="N267" s="29">
        <v>25542.174999999999</v>
      </c>
      <c r="O267" s="28">
        <v>35757.644999999997</v>
      </c>
      <c r="P267" s="14"/>
      <c r="Q267" s="14"/>
      <c r="R267" s="13"/>
    </row>
    <row r="268" spans="1:18" outlineLevel="1" x14ac:dyDescent="0.25">
      <c r="A268" s="25" t="s">
        <v>307</v>
      </c>
      <c r="B268" s="13"/>
      <c r="C268" s="25" t="s">
        <v>11</v>
      </c>
      <c r="D268" s="13"/>
      <c r="E268" s="25" t="s">
        <v>304</v>
      </c>
      <c r="F268" s="14"/>
      <c r="G268" s="14"/>
      <c r="H268" s="13"/>
      <c r="I268" s="26">
        <v>44515</v>
      </c>
      <c r="J268" s="26">
        <v>44473</v>
      </c>
      <c r="K268" s="27" t="s">
        <v>298</v>
      </c>
      <c r="L268" s="28">
        <v>61299.82</v>
      </c>
      <c r="M268" s="13"/>
      <c r="N268" s="29">
        <v>25542.174999999999</v>
      </c>
      <c r="O268" s="28">
        <v>35757.644999999997</v>
      </c>
      <c r="P268" s="14"/>
      <c r="Q268" s="14"/>
      <c r="R268" s="13"/>
    </row>
    <row r="269" spans="1:18" outlineLevel="1" x14ac:dyDescent="0.25">
      <c r="A269" s="25" t="s">
        <v>308</v>
      </c>
      <c r="B269" s="13"/>
      <c r="C269" s="25" t="s">
        <v>11</v>
      </c>
      <c r="D269" s="13"/>
      <c r="E269" s="25" t="s">
        <v>304</v>
      </c>
      <c r="F269" s="14"/>
      <c r="G269" s="14"/>
      <c r="H269" s="13"/>
      <c r="I269" s="26">
        <v>44515</v>
      </c>
      <c r="J269" s="26">
        <v>44473</v>
      </c>
      <c r="K269" s="27" t="s">
        <v>298</v>
      </c>
      <c r="L269" s="28">
        <v>61299.82</v>
      </c>
      <c r="M269" s="13"/>
      <c r="N269" s="29">
        <v>25542.174999999999</v>
      </c>
      <c r="O269" s="28">
        <v>35757.644999999997</v>
      </c>
      <c r="P269" s="14"/>
      <c r="Q269" s="14"/>
      <c r="R269" s="13"/>
    </row>
    <row r="270" spans="1:18" outlineLevel="1" x14ac:dyDescent="0.25">
      <c r="A270" s="25" t="s">
        <v>309</v>
      </c>
      <c r="B270" s="13"/>
      <c r="C270" s="25" t="s">
        <v>11</v>
      </c>
      <c r="D270" s="13"/>
      <c r="E270" s="25" t="s">
        <v>304</v>
      </c>
      <c r="F270" s="14"/>
      <c r="G270" s="14"/>
      <c r="H270" s="13"/>
      <c r="I270" s="26">
        <v>44515</v>
      </c>
      <c r="J270" s="26">
        <v>44473</v>
      </c>
      <c r="K270" s="27" t="s">
        <v>298</v>
      </c>
      <c r="L270" s="28">
        <v>61299.82</v>
      </c>
      <c r="M270" s="13"/>
      <c r="N270" s="29">
        <v>25542.174999999999</v>
      </c>
      <c r="O270" s="28">
        <v>35757.644999999997</v>
      </c>
      <c r="P270" s="14"/>
      <c r="Q270" s="14"/>
      <c r="R270" s="13"/>
    </row>
    <row r="271" spans="1:18" outlineLevel="1" x14ac:dyDescent="0.25">
      <c r="A271" s="25" t="s">
        <v>310</v>
      </c>
      <c r="B271" s="13"/>
      <c r="C271" s="25" t="s">
        <v>11</v>
      </c>
      <c r="D271" s="13"/>
      <c r="E271" s="25" t="s">
        <v>304</v>
      </c>
      <c r="F271" s="14"/>
      <c r="G271" s="14"/>
      <c r="H271" s="13"/>
      <c r="I271" s="26">
        <v>44515</v>
      </c>
      <c r="J271" s="26">
        <v>44473</v>
      </c>
      <c r="K271" s="27" t="s">
        <v>298</v>
      </c>
      <c r="L271" s="28">
        <v>61299.82</v>
      </c>
      <c r="M271" s="13"/>
      <c r="N271" s="29">
        <v>25542.174999999999</v>
      </c>
      <c r="O271" s="28">
        <v>35757.644999999997</v>
      </c>
      <c r="P271" s="14"/>
      <c r="Q271" s="14"/>
      <c r="R271" s="13"/>
    </row>
    <row r="272" spans="1:18" outlineLevel="1" x14ac:dyDescent="0.25">
      <c r="A272" s="25" t="s">
        <v>311</v>
      </c>
      <c r="B272" s="13"/>
      <c r="C272" s="25" t="s">
        <v>11</v>
      </c>
      <c r="D272" s="13"/>
      <c r="E272" s="25" t="s">
        <v>304</v>
      </c>
      <c r="F272" s="14"/>
      <c r="G272" s="14"/>
      <c r="H272" s="13"/>
      <c r="I272" s="26">
        <v>44515</v>
      </c>
      <c r="J272" s="26">
        <v>44473</v>
      </c>
      <c r="K272" s="27" t="s">
        <v>298</v>
      </c>
      <c r="L272" s="28">
        <v>61299.82</v>
      </c>
      <c r="M272" s="13"/>
      <c r="N272" s="29">
        <v>25542.174999999999</v>
      </c>
      <c r="O272" s="28">
        <v>35757.644999999997</v>
      </c>
      <c r="P272" s="14"/>
      <c r="Q272" s="14"/>
      <c r="R272" s="13"/>
    </row>
    <row r="273" spans="1:18" outlineLevel="1" x14ac:dyDescent="0.25">
      <c r="A273" s="25" t="s">
        <v>312</v>
      </c>
      <c r="B273" s="13"/>
      <c r="C273" s="25" t="s">
        <v>11</v>
      </c>
      <c r="D273" s="13"/>
      <c r="E273" s="25" t="s">
        <v>304</v>
      </c>
      <c r="F273" s="14"/>
      <c r="G273" s="14"/>
      <c r="H273" s="13"/>
      <c r="I273" s="26">
        <v>44515</v>
      </c>
      <c r="J273" s="26">
        <v>44370</v>
      </c>
      <c r="K273" s="27" t="s">
        <v>298</v>
      </c>
      <c r="L273" s="28">
        <v>61236.22</v>
      </c>
      <c r="M273" s="13"/>
      <c r="N273" s="29">
        <v>20412.7408</v>
      </c>
      <c r="O273" s="28">
        <v>40823.479200000002</v>
      </c>
      <c r="P273" s="14"/>
      <c r="Q273" s="14"/>
      <c r="R273" s="13"/>
    </row>
    <row r="274" spans="1:18" outlineLevel="1" x14ac:dyDescent="0.25">
      <c r="A274" s="25" t="s">
        <v>313</v>
      </c>
      <c r="B274" s="13"/>
      <c r="C274" s="25" t="s">
        <v>11</v>
      </c>
      <c r="D274" s="13"/>
      <c r="E274" s="25" t="s">
        <v>304</v>
      </c>
      <c r="F274" s="14"/>
      <c r="G274" s="14"/>
      <c r="H274" s="13"/>
      <c r="I274" s="26">
        <v>44515</v>
      </c>
      <c r="J274" s="26">
        <v>44370</v>
      </c>
      <c r="K274" s="27" t="s">
        <v>298</v>
      </c>
      <c r="L274" s="28">
        <v>61236.22</v>
      </c>
      <c r="M274" s="13"/>
      <c r="N274" s="29">
        <v>20412.7408</v>
      </c>
      <c r="O274" s="28">
        <v>40823.479200000002</v>
      </c>
      <c r="P274" s="14"/>
      <c r="Q274" s="14"/>
      <c r="R274" s="13"/>
    </row>
    <row r="275" spans="1:18" outlineLevel="1" x14ac:dyDescent="0.25">
      <c r="A275" s="25" t="s">
        <v>314</v>
      </c>
      <c r="B275" s="13"/>
      <c r="C275" s="25" t="s">
        <v>11</v>
      </c>
      <c r="D275" s="13"/>
      <c r="E275" s="25" t="s">
        <v>304</v>
      </c>
      <c r="F275" s="14"/>
      <c r="G275" s="14"/>
      <c r="H275" s="13"/>
      <c r="I275" s="26">
        <v>44515</v>
      </c>
      <c r="J275" s="26">
        <v>44370</v>
      </c>
      <c r="K275" s="27" t="s">
        <v>298</v>
      </c>
      <c r="L275" s="28">
        <v>61236.22</v>
      </c>
      <c r="M275" s="13"/>
      <c r="N275" s="29">
        <v>20412.7408</v>
      </c>
      <c r="O275" s="28">
        <v>40823.479200000002</v>
      </c>
      <c r="P275" s="14"/>
      <c r="Q275" s="14"/>
      <c r="R275" s="13"/>
    </row>
    <row r="276" spans="1:18" outlineLevel="1" x14ac:dyDescent="0.25">
      <c r="A276" s="25" t="s">
        <v>315</v>
      </c>
      <c r="B276" s="13"/>
      <c r="C276" s="25" t="s">
        <v>11</v>
      </c>
      <c r="D276" s="13"/>
      <c r="E276" s="25" t="s">
        <v>304</v>
      </c>
      <c r="F276" s="14"/>
      <c r="G276" s="14"/>
      <c r="H276" s="13"/>
      <c r="I276" s="26">
        <v>44515</v>
      </c>
      <c r="J276" s="26">
        <v>44370</v>
      </c>
      <c r="K276" s="27" t="s">
        <v>298</v>
      </c>
      <c r="L276" s="28">
        <v>61236.22</v>
      </c>
      <c r="M276" s="13"/>
      <c r="N276" s="29">
        <v>20412.7408</v>
      </c>
      <c r="O276" s="28">
        <v>40823.479200000002</v>
      </c>
      <c r="P276" s="14"/>
      <c r="Q276" s="14"/>
      <c r="R276" s="13"/>
    </row>
    <row r="277" spans="1:18" outlineLevel="1" x14ac:dyDescent="0.25">
      <c r="A277" s="25" t="s">
        <v>316</v>
      </c>
      <c r="B277" s="13"/>
      <c r="C277" s="25" t="s">
        <v>11</v>
      </c>
      <c r="D277" s="13"/>
      <c r="E277" s="25" t="s">
        <v>304</v>
      </c>
      <c r="F277" s="14"/>
      <c r="G277" s="14"/>
      <c r="H277" s="13"/>
      <c r="I277" s="26">
        <v>44515</v>
      </c>
      <c r="J277" s="26">
        <v>44370</v>
      </c>
      <c r="K277" s="27" t="s">
        <v>298</v>
      </c>
      <c r="L277" s="28">
        <v>61236.22</v>
      </c>
      <c r="M277" s="13"/>
      <c r="N277" s="29">
        <v>20412.7408</v>
      </c>
      <c r="O277" s="28">
        <v>40823.479200000002</v>
      </c>
      <c r="P277" s="14"/>
      <c r="Q277" s="14"/>
      <c r="R277" s="13"/>
    </row>
    <row r="278" spans="1:18" outlineLevel="1" x14ac:dyDescent="0.25">
      <c r="A278" s="25" t="s">
        <v>317</v>
      </c>
      <c r="B278" s="13"/>
      <c r="C278" s="25" t="s">
        <v>11</v>
      </c>
      <c r="D278" s="13"/>
      <c r="E278" s="25" t="s">
        <v>304</v>
      </c>
      <c r="F278" s="14"/>
      <c r="G278" s="14"/>
      <c r="H278" s="13"/>
      <c r="I278" s="26">
        <v>44515</v>
      </c>
      <c r="J278" s="26">
        <v>44370</v>
      </c>
      <c r="K278" s="27" t="s">
        <v>298</v>
      </c>
      <c r="L278" s="28">
        <v>61236.22</v>
      </c>
      <c r="M278" s="13"/>
      <c r="N278" s="29">
        <v>20412.7408</v>
      </c>
      <c r="O278" s="28">
        <v>40823.479200000002</v>
      </c>
      <c r="P278" s="14"/>
      <c r="Q278" s="14"/>
      <c r="R278" s="13"/>
    </row>
    <row r="279" spans="1:18" outlineLevel="1" x14ac:dyDescent="0.25">
      <c r="A279" s="25" t="s">
        <v>318</v>
      </c>
      <c r="B279" s="13"/>
      <c r="C279" s="25" t="s">
        <v>11</v>
      </c>
      <c r="D279" s="13"/>
      <c r="E279" s="25" t="s">
        <v>304</v>
      </c>
      <c r="F279" s="14"/>
      <c r="G279" s="14"/>
      <c r="H279" s="13"/>
      <c r="I279" s="26">
        <v>44517</v>
      </c>
      <c r="J279" s="26">
        <v>44370</v>
      </c>
      <c r="K279" s="27" t="s">
        <v>298</v>
      </c>
      <c r="L279" s="28">
        <v>61236.22</v>
      </c>
      <c r="M279" s="13"/>
      <c r="N279" s="29">
        <v>20412.7408</v>
      </c>
      <c r="O279" s="28">
        <v>40823.479200000002</v>
      </c>
      <c r="P279" s="14"/>
      <c r="Q279" s="14"/>
      <c r="R279" s="13"/>
    </row>
    <row r="280" spans="1:18" outlineLevel="1" x14ac:dyDescent="0.25">
      <c r="A280" s="25" t="s">
        <v>319</v>
      </c>
      <c r="B280" s="13"/>
      <c r="C280" s="25" t="s">
        <v>11</v>
      </c>
      <c r="D280" s="13"/>
      <c r="E280" s="25" t="s">
        <v>304</v>
      </c>
      <c r="F280" s="14"/>
      <c r="G280" s="14"/>
      <c r="H280" s="13"/>
      <c r="I280" s="26">
        <v>44517</v>
      </c>
      <c r="J280" s="26">
        <v>44370</v>
      </c>
      <c r="K280" s="27" t="s">
        <v>298</v>
      </c>
      <c r="L280" s="28">
        <v>61236.22</v>
      </c>
      <c r="M280" s="13"/>
      <c r="N280" s="29">
        <v>20412.7408</v>
      </c>
      <c r="O280" s="28">
        <v>40823.479200000002</v>
      </c>
      <c r="P280" s="14"/>
      <c r="Q280" s="14"/>
      <c r="R280" s="13"/>
    </row>
    <row r="281" spans="1:18" outlineLevel="1" x14ac:dyDescent="0.25">
      <c r="A281" s="25" t="s">
        <v>320</v>
      </c>
      <c r="B281" s="13"/>
      <c r="C281" s="25" t="s">
        <v>11</v>
      </c>
      <c r="D281" s="13"/>
      <c r="E281" s="25" t="s">
        <v>304</v>
      </c>
      <c r="F281" s="14"/>
      <c r="G281" s="14"/>
      <c r="H281" s="13"/>
      <c r="I281" s="26">
        <v>44564</v>
      </c>
      <c r="J281" s="26">
        <v>44544</v>
      </c>
      <c r="K281" s="27" t="s">
        <v>298</v>
      </c>
      <c r="L281" s="28">
        <v>73160</v>
      </c>
      <c r="M281" s="13"/>
      <c r="N281" s="29">
        <v>34548.306400000001</v>
      </c>
      <c r="O281" s="28">
        <v>38611.693599999999</v>
      </c>
      <c r="P281" s="14"/>
      <c r="Q281" s="14"/>
      <c r="R281" s="13"/>
    </row>
    <row r="282" spans="1:18" outlineLevel="1" x14ac:dyDescent="0.25">
      <c r="A282" s="25" t="s">
        <v>321</v>
      </c>
      <c r="B282" s="13"/>
      <c r="C282" s="25" t="s">
        <v>11</v>
      </c>
      <c r="D282" s="13"/>
      <c r="E282" s="25" t="s">
        <v>304</v>
      </c>
      <c r="F282" s="14"/>
      <c r="G282" s="14"/>
      <c r="H282" s="13"/>
      <c r="I282" s="26">
        <v>44565</v>
      </c>
      <c r="J282" s="26">
        <v>44544</v>
      </c>
      <c r="K282" s="27" t="s">
        <v>298</v>
      </c>
      <c r="L282" s="28">
        <v>73160</v>
      </c>
      <c r="M282" s="13"/>
      <c r="N282" s="29">
        <v>34548.306400000001</v>
      </c>
      <c r="O282" s="28">
        <v>38611.693599999999</v>
      </c>
      <c r="P282" s="14"/>
      <c r="Q282" s="14"/>
      <c r="R282" s="13"/>
    </row>
    <row r="283" spans="1:18" outlineLevel="1" x14ac:dyDescent="0.25">
      <c r="A283" s="25" t="s">
        <v>322</v>
      </c>
      <c r="B283" s="13"/>
      <c r="C283" s="25" t="s">
        <v>11</v>
      </c>
      <c r="D283" s="13"/>
      <c r="E283" s="25" t="s">
        <v>304</v>
      </c>
      <c r="F283" s="14"/>
      <c r="G283" s="14"/>
      <c r="H283" s="13"/>
      <c r="I283" s="26">
        <v>44565</v>
      </c>
      <c r="J283" s="26">
        <v>44544</v>
      </c>
      <c r="K283" s="27" t="s">
        <v>298</v>
      </c>
      <c r="L283" s="28">
        <v>73160</v>
      </c>
      <c r="M283" s="13"/>
      <c r="N283" s="29">
        <v>34548.306400000001</v>
      </c>
      <c r="O283" s="28">
        <v>38611.693599999999</v>
      </c>
      <c r="P283" s="14"/>
      <c r="Q283" s="14"/>
      <c r="R283" s="13"/>
    </row>
    <row r="284" spans="1:18" outlineLevel="1" x14ac:dyDescent="0.25">
      <c r="A284" s="25" t="s">
        <v>323</v>
      </c>
      <c r="B284" s="13"/>
      <c r="C284" s="25" t="s">
        <v>11</v>
      </c>
      <c r="D284" s="13"/>
      <c r="E284" s="25" t="s">
        <v>304</v>
      </c>
      <c r="F284" s="14"/>
      <c r="G284" s="14"/>
      <c r="H284" s="13"/>
      <c r="I284" s="26">
        <v>44565</v>
      </c>
      <c r="J284" s="26">
        <v>44544</v>
      </c>
      <c r="K284" s="27" t="s">
        <v>298</v>
      </c>
      <c r="L284" s="28">
        <v>73160</v>
      </c>
      <c r="M284" s="13"/>
      <c r="N284" s="29">
        <v>34548.306400000001</v>
      </c>
      <c r="O284" s="28">
        <v>38611.693599999999</v>
      </c>
      <c r="P284" s="14"/>
      <c r="Q284" s="14"/>
      <c r="R284" s="13"/>
    </row>
    <row r="285" spans="1:18" outlineLevel="1" x14ac:dyDescent="0.25">
      <c r="A285" s="25" t="s">
        <v>324</v>
      </c>
      <c r="B285" s="13"/>
      <c r="C285" s="25" t="s">
        <v>11</v>
      </c>
      <c r="D285" s="13"/>
      <c r="E285" s="25" t="s">
        <v>304</v>
      </c>
      <c r="F285" s="14"/>
      <c r="G285" s="14"/>
      <c r="H285" s="13"/>
      <c r="I285" s="26">
        <v>44565</v>
      </c>
      <c r="J285" s="26">
        <v>44544</v>
      </c>
      <c r="K285" s="27" t="s">
        <v>298</v>
      </c>
      <c r="L285" s="28">
        <v>73160</v>
      </c>
      <c r="M285" s="13"/>
      <c r="N285" s="29">
        <v>34548.306400000001</v>
      </c>
      <c r="O285" s="28">
        <v>38611.693599999999</v>
      </c>
      <c r="P285" s="14"/>
      <c r="Q285" s="14"/>
      <c r="R285" s="13"/>
    </row>
    <row r="286" spans="1:18" outlineLevel="1" x14ac:dyDescent="0.25">
      <c r="A286" s="25" t="s">
        <v>325</v>
      </c>
      <c r="B286" s="13"/>
      <c r="C286" s="25" t="s">
        <v>11</v>
      </c>
      <c r="D286" s="13"/>
      <c r="E286" s="25" t="s">
        <v>326</v>
      </c>
      <c r="F286" s="14"/>
      <c r="G286" s="14"/>
      <c r="H286" s="13"/>
      <c r="I286" s="26">
        <v>44574</v>
      </c>
      <c r="J286" s="26">
        <v>44281</v>
      </c>
      <c r="K286" s="27" t="s">
        <v>298</v>
      </c>
      <c r="L286" s="28">
        <v>64782</v>
      </c>
      <c r="M286" s="13"/>
      <c r="N286" s="29">
        <v>16196.250599999999</v>
      </c>
      <c r="O286" s="28">
        <v>48585.749400000001</v>
      </c>
      <c r="P286" s="14"/>
      <c r="Q286" s="14"/>
      <c r="R286" s="13"/>
    </row>
    <row r="287" spans="1:18" outlineLevel="1" x14ac:dyDescent="0.25">
      <c r="A287" s="25" t="s">
        <v>327</v>
      </c>
      <c r="B287" s="13"/>
      <c r="C287" s="25" t="s">
        <v>11</v>
      </c>
      <c r="D287" s="13"/>
      <c r="E287" s="25" t="s">
        <v>326</v>
      </c>
      <c r="F287" s="14"/>
      <c r="G287" s="14"/>
      <c r="H287" s="13"/>
      <c r="I287" s="26">
        <v>44574</v>
      </c>
      <c r="J287" s="26">
        <v>44281</v>
      </c>
      <c r="K287" s="27" t="s">
        <v>298</v>
      </c>
      <c r="L287" s="28">
        <v>64782</v>
      </c>
      <c r="M287" s="13"/>
      <c r="N287" s="29">
        <v>16196.250599999999</v>
      </c>
      <c r="O287" s="28">
        <v>48585.749400000001</v>
      </c>
      <c r="P287" s="14"/>
      <c r="Q287" s="14"/>
      <c r="R287" s="13"/>
    </row>
    <row r="288" spans="1:18" outlineLevel="1" x14ac:dyDescent="0.25">
      <c r="A288" s="25" t="s">
        <v>328</v>
      </c>
      <c r="B288" s="13"/>
      <c r="C288" s="25" t="s">
        <v>11</v>
      </c>
      <c r="D288" s="13"/>
      <c r="E288" s="25" t="s">
        <v>326</v>
      </c>
      <c r="F288" s="14"/>
      <c r="G288" s="14"/>
      <c r="H288" s="13"/>
      <c r="I288" s="26">
        <v>44574</v>
      </c>
      <c r="J288" s="26">
        <v>44547</v>
      </c>
      <c r="K288" s="27" t="s">
        <v>298</v>
      </c>
      <c r="L288" s="28">
        <v>64782</v>
      </c>
      <c r="M288" s="13"/>
      <c r="N288" s="29">
        <v>32391.500400000001</v>
      </c>
      <c r="O288" s="28">
        <v>32390.499599999999</v>
      </c>
      <c r="P288" s="14"/>
      <c r="Q288" s="14"/>
      <c r="R288" s="13"/>
    </row>
    <row r="289" spans="1:18" outlineLevel="1" x14ac:dyDescent="0.25">
      <c r="A289" s="25" t="s">
        <v>329</v>
      </c>
      <c r="B289" s="13"/>
      <c r="C289" s="25" t="s">
        <v>11</v>
      </c>
      <c r="D289" s="13"/>
      <c r="E289" s="25" t="s">
        <v>326</v>
      </c>
      <c r="F289" s="14"/>
      <c r="G289" s="14"/>
      <c r="H289" s="13"/>
      <c r="I289" s="26">
        <v>44574</v>
      </c>
      <c r="J289" s="26">
        <v>44547</v>
      </c>
      <c r="K289" s="27" t="s">
        <v>298</v>
      </c>
      <c r="L289" s="28">
        <v>64782</v>
      </c>
      <c r="M289" s="13"/>
      <c r="N289" s="29">
        <v>32391.500400000001</v>
      </c>
      <c r="O289" s="28">
        <v>32390.499599999999</v>
      </c>
      <c r="P289" s="14"/>
      <c r="Q289" s="14"/>
      <c r="R289" s="13"/>
    </row>
    <row r="290" spans="1:18" outlineLevel="1" x14ac:dyDescent="0.25">
      <c r="A290" s="25" t="s">
        <v>330</v>
      </c>
      <c r="B290" s="13"/>
      <c r="C290" s="25" t="s">
        <v>11</v>
      </c>
      <c r="D290" s="13"/>
      <c r="E290" s="25" t="s">
        <v>326</v>
      </c>
      <c r="F290" s="14"/>
      <c r="G290" s="14"/>
      <c r="H290" s="13"/>
      <c r="I290" s="26">
        <v>44574</v>
      </c>
      <c r="J290" s="26">
        <v>44370</v>
      </c>
      <c r="K290" s="27" t="s">
        <v>298</v>
      </c>
      <c r="L290" s="28">
        <v>53495.3</v>
      </c>
      <c r="M290" s="13"/>
      <c r="N290" s="29">
        <v>17832.4352</v>
      </c>
      <c r="O290" s="28">
        <v>35662.864800000003</v>
      </c>
      <c r="P290" s="14"/>
      <c r="Q290" s="14"/>
      <c r="R290" s="13"/>
    </row>
    <row r="291" spans="1:18" outlineLevel="1" x14ac:dyDescent="0.25">
      <c r="A291" s="25" t="s">
        <v>331</v>
      </c>
      <c r="B291" s="13"/>
      <c r="C291" s="25" t="s">
        <v>11</v>
      </c>
      <c r="D291" s="13"/>
      <c r="E291" s="25" t="s">
        <v>326</v>
      </c>
      <c r="F291" s="14"/>
      <c r="G291" s="14"/>
      <c r="H291" s="13"/>
      <c r="I291" s="26">
        <v>44574</v>
      </c>
      <c r="J291" s="26">
        <v>44370</v>
      </c>
      <c r="K291" s="27" t="s">
        <v>298</v>
      </c>
      <c r="L291" s="28">
        <v>53495.3</v>
      </c>
      <c r="M291" s="13"/>
      <c r="N291" s="29">
        <v>17832.4352</v>
      </c>
      <c r="O291" s="28">
        <v>35662.864800000003</v>
      </c>
      <c r="P291" s="14"/>
      <c r="Q291" s="14"/>
      <c r="R291" s="13"/>
    </row>
    <row r="292" spans="1:18" outlineLevel="1" x14ac:dyDescent="0.25">
      <c r="A292" s="25" t="s">
        <v>332</v>
      </c>
      <c r="B292" s="13"/>
      <c r="C292" s="25" t="s">
        <v>11</v>
      </c>
      <c r="D292" s="13"/>
      <c r="E292" s="25" t="s">
        <v>326</v>
      </c>
      <c r="F292" s="14"/>
      <c r="G292" s="14"/>
      <c r="H292" s="13"/>
      <c r="I292" s="26">
        <v>44574</v>
      </c>
      <c r="J292" s="26">
        <v>44370</v>
      </c>
      <c r="K292" s="27" t="s">
        <v>298</v>
      </c>
      <c r="L292" s="28">
        <v>53495.3</v>
      </c>
      <c r="M292" s="13"/>
      <c r="N292" s="29">
        <v>17832.4352</v>
      </c>
      <c r="O292" s="28">
        <v>35662.864800000003</v>
      </c>
      <c r="P292" s="14"/>
      <c r="Q292" s="14"/>
      <c r="R292" s="13"/>
    </row>
    <row r="293" spans="1:18" outlineLevel="1" x14ac:dyDescent="0.25">
      <c r="A293" s="25" t="s">
        <v>333</v>
      </c>
      <c r="B293" s="13"/>
      <c r="C293" s="25" t="s">
        <v>11</v>
      </c>
      <c r="D293" s="13"/>
      <c r="E293" s="25" t="s">
        <v>326</v>
      </c>
      <c r="F293" s="14"/>
      <c r="G293" s="14"/>
      <c r="H293" s="13"/>
      <c r="I293" s="26">
        <v>44574</v>
      </c>
      <c r="J293" s="26">
        <v>44370</v>
      </c>
      <c r="K293" s="27" t="s">
        <v>298</v>
      </c>
      <c r="L293" s="28">
        <v>53495.3</v>
      </c>
      <c r="M293" s="13"/>
      <c r="N293" s="29">
        <v>17832.4352</v>
      </c>
      <c r="O293" s="28">
        <v>35662.864800000003</v>
      </c>
      <c r="P293" s="14"/>
      <c r="Q293" s="14"/>
      <c r="R293" s="13"/>
    </row>
    <row r="294" spans="1:18" outlineLevel="1" x14ac:dyDescent="0.25">
      <c r="A294" s="25" t="s">
        <v>334</v>
      </c>
      <c r="B294" s="13"/>
      <c r="C294" s="25" t="s">
        <v>11</v>
      </c>
      <c r="D294" s="13"/>
      <c r="E294" s="25" t="s">
        <v>326</v>
      </c>
      <c r="F294" s="14"/>
      <c r="G294" s="14"/>
      <c r="H294" s="13"/>
      <c r="I294" s="26">
        <v>44574</v>
      </c>
      <c r="J294" s="26">
        <v>44370</v>
      </c>
      <c r="K294" s="27" t="s">
        <v>298</v>
      </c>
      <c r="L294" s="28">
        <v>53495.3</v>
      </c>
      <c r="M294" s="13"/>
      <c r="N294" s="29">
        <v>17832.4352</v>
      </c>
      <c r="O294" s="28">
        <v>35662.864800000003</v>
      </c>
      <c r="P294" s="14"/>
      <c r="Q294" s="14"/>
      <c r="R294" s="13"/>
    </row>
    <row r="295" spans="1:18" outlineLevel="1" x14ac:dyDescent="0.25">
      <c r="A295" s="25" t="s">
        <v>335</v>
      </c>
      <c r="B295" s="13"/>
      <c r="C295" s="25" t="s">
        <v>11</v>
      </c>
      <c r="D295" s="13"/>
      <c r="E295" s="25" t="s">
        <v>336</v>
      </c>
      <c r="F295" s="14"/>
      <c r="G295" s="14"/>
      <c r="H295" s="13"/>
      <c r="I295" s="26">
        <v>44575</v>
      </c>
      <c r="J295" s="26">
        <v>44473</v>
      </c>
      <c r="K295" s="27" t="s">
        <v>298</v>
      </c>
      <c r="L295" s="28">
        <v>60998.92</v>
      </c>
      <c r="M295" s="13"/>
      <c r="N295" s="29">
        <v>25416.8014</v>
      </c>
      <c r="O295" s="28">
        <v>35582.118600000002</v>
      </c>
      <c r="P295" s="14"/>
      <c r="Q295" s="14"/>
      <c r="R295" s="13"/>
    </row>
    <row r="296" spans="1:18" outlineLevel="1" x14ac:dyDescent="0.25">
      <c r="A296" s="25" t="s">
        <v>337</v>
      </c>
      <c r="B296" s="13"/>
      <c r="C296" s="25" t="s">
        <v>11</v>
      </c>
      <c r="D296" s="13"/>
      <c r="E296" s="25" t="s">
        <v>336</v>
      </c>
      <c r="F296" s="14"/>
      <c r="G296" s="14"/>
      <c r="H296" s="13"/>
      <c r="I296" s="26">
        <v>44575</v>
      </c>
      <c r="J296" s="26">
        <v>44473</v>
      </c>
      <c r="K296" s="27" t="s">
        <v>298</v>
      </c>
      <c r="L296" s="28">
        <v>60998.92</v>
      </c>
      <c r="M296" s="13"/>
      <c r="N296" s="29">
        <v>25416.8014</v>
      </c>
      <c r="O296" s="28">
        <v>35582.118600000002</v>
      </c>
      <c r="P296" s="14"/>
      <c r="Q296" s="14"/>
      <c r="R296" s="13"/>
    </row>
    <row r="297" spans="1:18" outlineLevel="1" x14ac:dyDescent="0.25">
      <c r="A297" s="25" t="s">
        <v>338</v>
      </c>
      <c r="B297" s="13"/>
      <c r="C297" s="25" t="s">
        <v>11</v>
      </c>
      <c r="D297" s="13"/>
      <c r="E297" s="25" t="s">
        <v>336</v>
      </c>
      <c r="F297" s="14"/>
      <c r="G297" s="14"/>
      <c r="H297" s="13"/>
      <c r="I297" s="26">
        <v>44575</v>
      </c>
      <c r="J297" s="26">
        <v>44473</v>
      </c>
      <c r="K297" s="27" t="s">
        <v>298</v>
      </c>
      <c r="L297" s="28">
        <v>60998.92</v>
      </c>
      <c r="M297" s="13"/>
      <c r="N297" s="29">
        <v>25416.8014</v>
      </c>
      <c r="O297" s="28">
        <v>35582.118600000002</v>
      </c>
      <c r="P297" s="14"/>
      <c r="Q297" s="14"/>
      <c r="R297" s="13"/>
    </row>
    <row r="298" spans="1:18" outlineLevel="1" x14ac:dyDescent="0.25">
      <c r="A298" s="25" t="s">
        <v>339</v>
      </c>
      <c r="B298" s="13"/>
      <c r="C298" s="25" t="s">
        <v>11</v>
      </c>
      <c r="D298" s="13"/>
      <c r="E298" s="25" t="s">
        <v>336</v>
      </c>
      <c r="F298" s="14"/>
      <c r="G298" s="14"/>
      <c r="H298" s="13"/>
      <c r="I298" s="26">
        <v>44575</v>
      </c>
      <c r="J298" s="26">
        <v>44473</v>
      </c>
      <c r="K298" s="27" t="s">
        <v>298</v>
      </c>
      <c r="L298" s="28">
        <v>60998.92</v>
      </c>
      <c r="M298" s="13"/>
      <c r="N298" s="29">
        <v>25416.8014</v>
      </c>
      <c r="O298" s="28">
        <v>35582.118600000002</v>
      </c>
      <c r="P298" s="14"/>
      <c r="Q298" s="14"/>
      <c r="R298" s="13"/>
    </row>
    <row r="299" spans="1:18" outlineLevel="1" x14ac:dyDescent="0.25">
      <c r="A299" s="25" t="s">
        <v>340</v>
      </c>
      <c r="B299" s="13"/>
      <c r="C299" s="25" t="s">
        <v>11</v>
      </c>
      <c r="D299" s="13"/>
      <c r="E299" s="25" t="s">
        <v>336</v>
      </c>
      <c r="F299" s="14"/>
      <c r="G299" s="14"/>
      <c r="H299" s="13"/>
      <c r="I299" s="26">
        <v>44575</v>
      </c>
      <c r="J299" s="26">
        <v>44473</v>
      </c>
      <c r="K299" s="27" t="s">
        <v>298</v>
      </c>
      <c r="L299" s="28">
        <v>60998.92</v>
      </c>
      <c r="M299" s="13"/>
      <c r="N299" s="29">
        <v>25416.8014</v>
      </c>
      <c r="O299" s="28">
        <v>35582.118600000002</v>
      </c>
      <c r="P299" s="14"/>
      <c r="Q299" s="14"/>
      <c r="R299" s="13"/>
    </row>
    <row r="300" spans="1:18" outlineLevel="1" x14ac:dyDescent="0.25">
      <c r="A300" s="25" t="s">
        <v>341</v>
      </c>
      <c r="B300" s="13"/>
      <c r="C300" s="25" t="s">
        <v>11</v>
      </c>
      <c r="D300" s="13"/>
      <c r="E300" s="25" t="s">
        <v>336</v>
      </c>
      <c r="F300" s="14"/>
      <c r="G300" s="14"/>
      <c r="H300" s="13"/>
      <c r="I300" s="26">
        <v>44575</v>
      </c>
      <c r="J300" s="26">
        <v>44473</v>
      </c>
      <c r="K300" s="27" t="s">
        <v>298</v>
      </c>
      <c r="L300" s="28">
        <v>60998.92</v>
      </c>
      <c r="M300" s="13"/>
      <c r="N300" s="29">
        <v>25416.8014</v>
      </c>
      <c r="O300" s="28">
        <v>35582.118600000002</v>
      </c>
      <c r="P300" s="14"/>
      <c r="Q300" s="14"/>
      <c r="R300" s="13"/>
    </row>
    <row r="301" spans="1:18" outlineLevel="1" x14ac:dyDescent="0.25">
      <c r="A301" s="25" t="s">
        <v>342</v>
      </c>
      <c r="B301" s="13"/>
      <c r="C301" s="25" t="s">
        <v>11</v>
      </c>
      <c r="D301" s="13"/>
      <c r="E301" s="25" t="s">
        <v>336</v>
      </c>
      <c r="F301" s="14"/>
      <c r="G301" s="14"/>
      <c r="H301" s="13"/>
      <c r="I301" s="26">
        <v>44575</v>
      </c>
      <c r="J301" s="26">
        <v>44473</v>
      </c>
      <c r="K301" s="27" t="s">
        <v>298</v>
      </c>
      <c r="L301" s="28">
        <v>60998.92</v>
      </c>
      <c r="M301" s="13"/>
      <c r="N301" s="29">
        <v>25416.8014</v>
      </c>
      <c r="O301" s="28">
        <v>35582.118600000002</v>
      </c>
      <c r="P301" s="14"/>
      <c r="Q301" s="14"/>
      <c r="R301" s="13"/>
    </row>
    <row r="302" spans="1:18" outlineLevel="1" x14ac:dyDescent="0.25">
      <c r="A302" s="25" t="s">
        <v>343</v>
      </c>
      <c r="B302" s="13"/>
      <c r="C302" s="25" t="s">
        <v>11</v>
      </c>
      <c r="D302" s="13"/>
      <c r="E302" s="25" t="s">
        <v>304</v>
      </c>
      <c r="F302" s="14"/>
      <c r="G302" s="14"/>
      <c r="H302" s="13"/>
      <c r="I302" s="26">
        <v>44578</v>
      </c>
      <c r="J302" s="26">
        <v>44553</v>
      </c>
      <c r="K302" s="27" t="s">
        <v>298</v>
      </c>
      <c r="L302" s="28">
        <v>93786.4</v>
      </c>
      <c r="M302" s="13"/>
      <c r="N302" s="29">
        <v>46893.7</v>
      </c>
      <c r="O302" s="28">
        <v>46892.7</v>
      </c>
      <c r="P302" s="14"/>
      <c r="Q302" s="14"/>
      <c r="R302" s="13"/>
    </row>
    <row r="303" spans="1:18" outlineLevel="1" x14ac:dyDescent="0.25">
      <c r="A303" s="25" t="s">
        <v>344</v>
      </c>
      <c r="B303" s="13"/>
      <c r="C303" s="25" t="s">
        <v>11</v>
      </c>
      <c r="D303" s="13"/>
      <c r="E303" s="25" t="s">
        <v>345</v>
      </c>
      <c r="F303" s="14"/>
      <c r="G303" s="14"/>
      <c r="H303" s="13"/>
      <c r="I303" s="26">
        <v>44578</v>
      </c>
      <c r="J303" s="26">
        <v>44553</v>
      </c>
      <c r="K303" s="27" t="s">
        <v>298</v>
      </c>
      <c r="L303" s="28">
        <v>21982.46</v>
      </c>
      <c r="M303" s="13"/>
      <c r="N303" s="29">
        <v>10991.7302</v>
      </c>
      <c r="O303" s="28">
        <v>10990.729799999999</v>
      </c>
      <c r="P303" s="14"/>
      <c r="Q303" s="14"/>
      <c r="R303" s="13"/>
    </row>
    <row r="304" spans="1:18" outlineLevel="1" x14ac:dyDescent="0.25">
      <c r="A304" s="25" t="s">
        <v>346</v>
      </c>
      <c r="B304" s="13"/>
      <c r="C304" s="25" t="s">
        <v>11</v>
      </c>
      <c r="D304" s="13"/>
      <c r="E304" s="25" t="s">
        <v>326</v>
      </c>
      <c r="F304" s="14"/>
      <c r="G304" s="14"/>
      <c r="H304" s="13"/>
      <c r="I304" s="26">
        <v>44578</v>
      </c>
      <c r="J304" s="26">
        <v>44553</v>
      </c>
      <c r="K304" s="27" t="s">
        <v>298</v>
      </c>
      <c r="L304" s="28">
        <v>75756</v>
      </c>
      <c r="M304" s="13"/>
      <c r="N304" s="29">
        <v>37878.500999999997</v>
      </c>
      <c r="O304" s="28">
        <v>37877.499000000003</v>
      </c>
      <c r="P304" s="14"/>
      <c r="Q304" s="14"/>
      <c r="R304" s="13"/>
    </row>
    <row r="305" spans="1:18" outlineLevel="1" x14ac:dyDescent="0.25">
      <c r="A305" s="25" t="s">
        <v>347</v>
      </c>
      <c r="B305" s="13"/>
      <c r="C305" s="25" t="s">
        <v>11</v>
      </c>
      <c r="D305" s="13"/>
      <c r="E305" s="25" t="s">
        <v>326</v>
      </c>
      <c r="F305" s="14"/>
      <c r="G305" s="14"/>
      <c r="H305" s="13"/>
      <c r="I305" s="26">
        <v>44578</v>
      </c>
      <c r="J305" s="26">
        <v>44553</v>
      </c>
      <c r="K305" s="27" t="s">
        <v>298</v>
      </c>
      <c r="L305" s="28">
        <v>75756</v>
      </c>
      <c r="M305" s="13"/>
      <c r="N305" s="29">
        <v>37878.500999999997</v>
      </c>
      <c r="O305" s="28">
        <v>37877.499000000003</v>
      </c>
      <c r="P305" s="14"/>
      <c r="Q305" s="14"/>
      <c r="R305" s="13"/>
    </row>
    <row r="306" spans="1:18" outlineLevel="1" x14ac:dyDescent="0.25">
      <c r="A306" s="25" t="s">
        <v>348</v>
      </c>
      <c r="B306" s="13"/>
      <c r="C306" s="25" t="s">
        <v>11</v>
      </c>
      <c r="D306" s="13"/>
      <c r="E306" s="25" t="s">
        <v>349</v>
      </c>
      <c r="F306" s="14"/>
      <c r="G306" s="14"/>
      <c r="H306" s="13"/>
      <c r="I306" s="26">
        <v>44578</v>
      </c>
      <c r="J306" s="26">
        <v>44553</v>
      </c>
      <c r="K306" s="27" t="s">
        <v>298</v>
      </c>
      <c r="L306" s="28">
        <v>58174</v>
      </c>
      <c r="M306" s="13"/>
      <c r="N306" s="29">
        <v>40722.1</v>
      </c>
      <c r="O306" s="28">
        <v>17451.900000000001</v>
      </c>
      <c r="P306" s="14"/>
      <c r="Q306" s="14"/>
      <c r="R306" s="13"/>
    </row>
    <row r="307" spans="1:18" outlineLevel="1" x14ac:dyDescent="0.25">
      <c r="A307" s="25" t="s">
        <v>350</v>
      </c>
      <c r="B307" s="13"/>
      <c r="C307" s="25" t="s">
        <v>11</v>
      </c>
      <c r="D307" s="13"/>
      <c r="E307" s="25" t="s">
        <v>349</v>
      </c>
      <c r="F307" s="14"/>
      <c r="G307" s="14"/>
      <c r="H307" s="13"/>
      <c r="I307" s="26">
        <v>44578</v>
      </c>
      <c r="J307" s="26">
        <v>44553</v>
      </c>
      <c r="K307" s="27" t="s">
        <v>298</v>
      </c>
      <c r="L307" s="28">
        <v>58174</v>
      </c>
      <c r="M307" s="13"/>
      <c r="N307" s="29">
        <v>40722.1</v>
      </c>
      <c r="O307" s="28">
        <v>17451.900000000001</v>
      </c>
      <c r="P307" s="14"/>
      <c r="Q307" s="14"/>
      <c r="R307" s="13"/>
    </row>
    <row r="308" spans="1:18" outlineLevel="1" x14ac:dyDescent="0.25">
      <c r="A308" s="25" t="s">
        <v>351</v>
      </c>
      <c r="B308" s="13"/>
      <c r="C308" s="25" t="s">
        <v>11</v>
      </c>
      <c r="D308" s="13"/>
      <c r="E308" s="25" t="s">
        <v>352</v>
      </c>
      <c r="F308" s="14"/>
      <c r="G308" s="14"/>
      <c r="H308" s="13"/>
      <c r="I308" s="26">
        <v>44578</v>
      </c>
      <c r="J308" s="26">
        <v>44553</v>
      </c>
      <c r="K308" s="27" t="s">
        <v>298</v>
      </c>
      <c r="L308" s="28">
        <v>21483.88</v>
      </c>
      <c r="M308" s="13"/>
      <c r="N308" s="29">
        <v>10742.441199999999</v>
      </c>
      <c r="O308" s="28">
        <v>10741.4388</v>
      </c>
      <c r="P308" s="14"/>
      <c r="Q308" s="14"/>
      <c r="R308" s="13"/>
    </row>
    <row r="309" spans="1:18" outlineLevel="1" x14ac:dyDescent="0.25">
      <c r="A309" s="25" t="s">
        <v>353</v>
      </c>
      <c r="B309" s="13"/>
      <c r="C309" s="25" t="s">
        <v>11</v>
      </c>
      <c r="D309" s="13"/>
      <c r="E309" s="25" t="s">
        <v>352</v>
      </c>
      <c r="F309" s="14"/>
      <c r="G309" s="14"/>
      <c r="H309" s="13"/>
      <c r="I309" s="26">
        <v>44578</v>
      </c>
      <c r="J309" s="26">
        <v>44553</v>
      </c>
      <c r="K309" s="27" t="s">
        <v>298</v>
      </c>
      <c r="L309" s="28">
        <v>21483.88</v>
      </c>
      <c r="M309" s="13"/>
      <c r="N309" s="29">
        <v>10742.441199999999</v>
      </c>
      <c r="O309" s="28">
        <v>10741.4388</v>
      </c>
      <c r="P309" s="14"/>
      <c r="Q309" s="14"/>
      <c r="R309" s="13"/>
    </row>
    <row r="310" spans="1:18" outlineLevel="1" x14ac:dyDescent="0.25">
      <c r="A310" s="25" t="s">
        <v>354</v>
      </c>
      <c r="B310" s="13"/>
      <c r="C310" s="25" t="s">
        <v>11</v>
      </c>
      <c r="D310" s="13"/>
      <c r="E310" s="25" t="s">
        <v>352</v>
      </c>
      <c r="F310" s="14"/>
      <c r="G310" s="14"/>
      <c r="H310" s="13"/>
      <c r="I310" s="26">
        <v>44578</v>
      </c>
      <c r="J310" s="26">
        <v>44553</v>
      </c>
      <c r="K310" s="27" t="s">
        <v>298</v>
      </c>
      <c r="L310" s="28">
        <v>21483.88</v>
      </c>
      <c r="M310" s="13"/>
      <c r="N310" s="29">
        <v>10742.441199999999</v>
      </c>
      <c r="O310" s="28">
        <v>10741.4388</v>
      </c>
      <c r="P310" s="14"/>
      <c r="Q310" s="14"/>
      <c r="R310" s="13"/>
    </row>
    <row r="311" spans="1:18" outlineLevel="1" x14ac:dyDescent="0.25">
      <c r="A311" s="25" t="s">
        <v>355</v>
      </c>
      <c r="B311" s="13"/>
      <c r="C311" s="25" t="s">
        <v>11</v>
      </c>
      <c r="D311" s="13"/>
      <c r="E311" s="25" t="s">
        <v>352</v>
      </c>
      <c r="F311" s="14"/>
      <c r="G311" s="14"/>
      <c r="H311" s="13"/>
      <c r="I311" s="26">
        <v>44578</v>
      </c>
      <c r="J311" s="26">
        <v>44553</v>
      </c>
      <c r="K311" s="27" t="s">
        <v>298</v>
      </c>
      <c r="L311" s="28">
        <v>21483.88</v>
      </c>
      <c r="M311" s="13"/>
      <c r="N311" s="29">
        <v>10742.441199999999</v>
      </c>
      <c r="O311" s="28">
        <v>10741.4388</v>
      </c>
      <c r="P311" s="14"/>
      <c r="Q311" s="14"/>
      <c r="R311" s="13"/>
    </row>
    <row r="312" spans="1:18" outlineLevel="1" x14ac:dyDescent="0.25">
      <c r="A312" s="25" t="s">
        <v>356</v>
      </c>
      <c r="B312" s="13"/>
      <c r="C312" s="25" t="s">
        <v>11</v>
      </c>
      <c r="D312" s="13"/>
      <c r="E312" s="25" t="s">
        <v>357</v>
      </c>
      <c r="F312" s="14"/>
      <c r="G312" s="14"/>
      <c r="H312" s="13"/>
      <c r="I312" s="26">
        <v>44832</v>
      </c>
      <c r="J312" s="26">
        <v>44746</v>
      </c>
      <c r="K312" s="27" t="s">
        <v>298</v>
      </c>
      <c r="L312" s="28">
        <v>65633.960000000006</v>
      </c>
      <c r="M312" s="13"/>
      <c r="N312" s="29">
        <v>43756.3076</v>
      </c>
      <c r="O312" s="28">
        <v>21877.652399999999</v>
      </c>
      <c r="P312" s="14"/>
      <c r="Q312" s="14"/>
      <c r="R312" s="13"/>
    </row>
    <row r="313" spans="1:18" outlineLevel="1" x14ac:dyDescent="0.25">
      <c r="A313" s="25" t="s">
        <v>358</v>
      </c>
      <c r="B313" s="13"/>
      <c r="C313" s="25" t="s">
        <v>11</v>
      </c>
      <c r="D313" s="13"/>
      <c r="E313" s="25" t="s">
        <v>357</v>
      </c>
      <c r="F313" s="14"/>
      <c r="G313" s="14"/>
      <c r="H313" s="13"/>
      <c r="I313" s="26">
        <v>44832</v>
      </c>
      <c r="J313" s="26">
        <v>44746</v>
      </c>
      <c r="K313" s="27" t="s">
        <v>298</v>
      </c>
      <c r="L313" s="28">
        <v>65633.960000000006</v>
      </c>
      <c r="M313" s="13"/>
      <c r="N313" s="29">
        <v>43756.3076</v>
      </c>
      <c r="O313" s="28">
        <v>21877.652399999999</v>
      </c>
      <c r="P313" s="14"/>
      <c r="Q313" s="14"/>
      <c r="R313" s="13"/>
    </row>
    <row r="314" spans="1:18" outlineLevel="1" x14ac:dyDescent="0.25">
      <c r="A314" s="25" t="s">
        <v>359</v>
      </c>
      <c r="B314" s="13"/>
      <c r="C314" s="25" t="s">
        <v>11</v>
      </c>
      <c r="D314" s="13"/>
      <c r="E314" s="25" t="s">
        <v>357</v>
      </c>
      <c r="F314" s="14"/>
      <c r="G314" s="14"/>
      <c r="H314" s="13"/>
      <c r="I314" s="26">
        <v>44832</v>
      </c>
      <c r="J314" s="26">
        <v>44746</v>
      </c>
      <c r="K314" s="27" t="s">
        <v>298</v>
      </c>
      <c r="L314" s="28">
        <v>65633.960000000006</v>
      </c>
      <c r="M314" s="13"/>
      <c r="N314" s="29">
        <v>43756.3076</v>
      </c>
      <c r="O314" s="28">
        <v>21877.652399999999</v>
      </c>
      <c r="P314" s="14"/>
      <c r="Q314" s="14"/>
      <c r="R314" s="13"/>
    </row>
    <row r="315" spans="1:18" outlineLevel="1" x14ac:dyDescent="0.25">
      <c r="A315" s="25" t="s">
        <v>360</v>
      </c>
      <c r="B315" s="13"/>
      <c r="C315" s="25" t="s">
        <v>11</v>
      </c>
      <c r="D315" s="13"/>
      <c r="E315" s="25" t="s">
        <v>357</v>
      </c>
      <c r="F315" s="14"/>
      <c r="G315" s="14"/>
      <c r="H315" s="13"/>
      <c r="I315" s="26">
        <v>44832</v>
      </c>
      <c r="J315" s="26">
        <v>44746</v>
      </c>
      <c r="K315" s="27" t="s">
        <v>298</v>
      </c>
      <c r="L315" s="28">
        <v>65633.960000000006</v>
      </c>
      <c r="M315" s="13"/>
      <c r="N315" s="29">
        <v>43756.3076</v>
      </c>
      <c r="O315" s="28">
        <v>21877.652399999999</v>
      </c>
      <c r="P315" s="14"/>
      <c r="Q315" s="14"/>
      <c r="R315" s="13"/>
    </row>
    <row r="316" spans="1:18" outlineLevel="1" x14ac:dyDescent="0.25">
      <c r="A316" s="25" t="s">
        <v>361</v>
      </c>
      <c r="B316" s="13"/>
      <c r="C316" s="25" t="s">
        <v>11</v>
      </c>
      <c r="D316" s="13"/>
      <c r="E316" s="25" t="s">
        <v>357</v>
      </c>
      <c r="F316" s="14"/>
      <c r="G316" s="14"/>
      <c r="H316" s="13"/>
      <c r="I316" s="26">
        <v>44832</v>
      </c>
      <c r="J316" s="26">
        <v>44746</v>
      </c>
      <c r="K316" s="27" t="s">
        <v>298</v>
      </c>
      <c r="L316" s="28">
        <v>65633.960000000006</v>
      </c>
      <c r="M316" s="13"/>
      <c r="N316" s="29">
        <v>43756.3076</v>
      </c>
      <c r="O316" s="28">
        <v>21877.652399999999</v>
      </c>
      <c r="P316" s="14"/>
      <c r="Q316" s="14"/>
      <c r="R316" s="13"/>
    </row>
    <row r="317" spans="1:18" outlineLevel="1" x14ac:dyDescent="0.25">
      <c r="A317" s="25" t="s">
        <v>362</v>
      </c>
      <c r="B317" s="13"/>
      <c r="C317" s="25" t="s">
        <v>11</v>
      </c>
      <c r="D317" s="13"/>
      <c r="E317" s="25" t="s">
        <v>357</v>
      </c>
      <c r="F317" s="14"/>
      <c r="G317" s="14"/>
      <c r="H317" s="13"/>
      <c r="I317" s="26">
        <v>44832</v>
      </c>
      <c r="J317" s="26">
        <v>44746</v>
      </c>
      <c r="K317" s="27" t="s">
        <v>298</v>
      </c>
      <c r="L317" s="28">
        <v>65633.960000000006</v>
      </c>
      <c r="M317" s="13"/>
      <c r="N317" s="29">
        <v>43756.3076</v>
      </c>
      <c r="O317" s="28">
        <v>21877.652399999999</v>
      </c>
      <c r="P317" s="14"/>
      <c r="Q317" s="14"/>
      <c r="R317" s="13"/>
    </row>
    <row r="318" spans="1:18" outlineLevel="1" x14ac:dyDescent="0.25">
      <c r="A318" s="25" t="s">
        <v>363</v>
      </c>
      <c r="B318" s="13"/>
      <c r="C318" s="25" t="s">
        <v>11</v>
      </c>
      <c r="D318" s="13"/>
      <c r="E318" s="25" t="s">
        <v>364</v>
      </c>
      <c r="F318" s="14"/>
      <c r="G318" s="14"/>
      <c r="H318" s="13"/>
      <c r="I318" s="26">
        <v>44832</v>
      </c>
      <c r="J318" s="26">
        <v>44746</v>
      </c>
      <c r="K318" s="27" t="s">
        <v>298</v>
      </c>
      <c r="L318" s="28">
        <v>58839.3</v>
      </c>
      <c r="M318" s="13"/>
      <c r="N318" s="29">
        <v>39226.533600000002</v>
      </c>
      <c r="O318" s="28">
        <v>19612.7664</v>
      </c>
      <c r="P318" s="14"/>
      <c r="Q318" s="14"/>
      <c r="R318" s="13"/>
    </row>
    <row r="319" spans="1:18" outlineLevel="1" x14ac:dyDescent="0.25">
      <c r="A319" s="25" t="s">
        <v>365</v>
      </c>
      <c r="B319" s="13"/>
      <c r="C319" s="25" t="s">
        <v>11</v>
      </c>
      <c r="D319" s="13"/>
      <c r="E319" s="25" t="s">
        <v>364</v>
      </c>
      <c r="F319" s="14"/>
      <c r="G319" s="14"/>
      <c r="H319" s="13"/>
      <c r="I319" s="26">
        <v>44832</v>
      </c>
      <c r="J319" s="26">
        <v>44746</v>
      </c>
      <c r="K319" s="27" t="s">
        <v>298</v>
      </c>
      <c r="L319" s="28">
        <v>58839.3</v>
      </c>
      <c r="M319" s="13"/>
      <c r="N319" s="29">
        <v>39226.533600000002</v>
      </c>
      <c r="O319" s="28">
        <v>19612.7664</v>
      </c>
      <c r="P319" s="14"/>
      <c r="Q319" s="14"/>
      <c r="R319" s="13"/>
    </row>
    <row r="320" spans="1:18" outlineLevel="1" x14ac:dyDescent="0.25">
      <c r="A320" s="25" t="s">
        <v>366</v>
      </c>
      <c r="B320" s="13"/>
      <c r="C320" s="25" t="s">
        <v>11</v>
      </c>
      <c r="D320" s="13"/>
      <c r="E320" s="25" t="s">
        <v>364</v>
      </c>
      <c r="F320" s="14"/>
      <c r="G320" s="14"/>
      <c r="H320" s="13"/>
      <c r="I320" s="26">
        <v>44832</v>
      </c>
      <c r="J320" s="26">
        <v>44746</v>
      </c>
      <c r="K320" s="27" t="s">
        <v>298</v>
      </c>
      <c r="L320" s="28">
        <v>58839.3</v>
      </c>
      <c r="M320" s="13"/>
      <c r="N320" s="29">
        <v>39226.533600000002</v>
      </c>
      <c r="O320" s="28">
        <v>19612.7664</v>
      </c>
      <c r="P320" s="14"/>
      <c r="Q320" s="14"/>
      <c r="R320" s="13"/>
    </row>
    <row r="321" spans="1:18" outlineLevel="1" x14ac:dyDescent="0.25">
      <c r="A321" s="25" t="s">
        <v>367</v>
      </c>
      <c r="B321" s="13"/>
      <c r="C321" s="25" t="s">
        <v>11</v>
      </c>
      <c r="D321" s="13"/>
      <c r="E321" s="25" t="s">
        <v>364</v>
      </c>
      <c r="F321" s="14"/>
      <c r="G321" s="14"/>
      <c r="H321" s="13"/>
      <c r="I321" s="26">
        <v>44832</v>
      </c>
      <c r="J321" s="26">
        <v>44746</v>
      </c>
      <c r="K321" s="27" t="s">
        <v>298</v>
      </c>
      <c r="L321" s="28">
        <v>58839.3</v>
      </c>
      <c r="M321" s="13"/>
      <c r="N321" s="29">
        <v>39226.533600000002</v>
      </c>
      <c r="O321" s="28">
        <v>19612.7664</v>
      </c>
      <c r="P321" s="14"/>
      <c r="Q321" s="14"/>
      <c r="R321" s="13"/>
    </row>
    <row r="322" spans="1:18" outlineLevel="1" x14ac:dyDescent="0.25">
      <c r="A322" s="25" t="s">
        <v>368</v>
      </c>
      <c r="B322" s="13"/>
      <c r="C322" s="25" t="s">
        <v>11</v>
      </c>
      <c r="D322" s="13"/>
      <c r="E322" s="25" t="s">
        <v>364</v>
      </c>
      <c r="F322" s="14"/>
      <c r="G322" s="14"/>
      <c r="H322" s="13"/>
      <c r="I322" s="26">
        <v>44832</v>
      </c>
      <c r="J322" s="26">
        <v>44746</v>
      </c>
      <c r="K322" s="27" t="s">
        <v>298</v>
      </c>
      <c r="L322" s="28">
        <v>58839.3</v>
      </c>
      <c r="M322" s="13"/>
      <c r="N322" s="29">
        <v>39226.533600000002</v>
      </c>
      <c r="O322" s="28">
        <v>19612.7664</v>
      </c>
      <c r="P322" s="14"/>
      <c r="Q322" s="14"/>
      <c r="R322" s="13"/>
    </row>
    <row r="323" spans="1:18" outlineLevel="1" x14ac:dyDescent="0.25">
      <c r="A323" s="25" t="s">
        <v>369</v>
      </c>
      <c r="B323" s="13"/>
      <c r="C323" s="25" t="s">
        <v>11</v>
      </c>
      <c r="D323" s="13"/>
      <c r="E323" s="25" t="s">
        <v>364</v>
      </c>
      <c r="F323" s="14"/>
      <c r="G323" s="14"/>
      <c r="H323" s="13"/>
      <c r="I323" s="26">
        <v>44832</v>
      </c>
      <c r="J323" s="26">
        <v>44746</v>
      </c>
      <c r="K323" s="27" t="s">
        <v>298</v>
      </c>
      <c r="L323" s="28">
        <v>58839.3</v>
      </c>
      <c r="M323" s="13"/>
      <c r="N323" s="29">
        <v>39226.533600000002</v>
      </c>
      <c r="O323" s="28">
        <v>19612.7664</v>
      </c>
      <c r="P323" s="14"/>
      <c r="Q323" s="14"/>
      <c r="R323" s="13"/>
    </row>
    <row r="324" spans="1:18" outlineLevel="1" x14ac:dyDescent="0.25">
      <c r="A324" s="25" t="s">
        <v>370</v>
      </c>
      <c r="B324" s="13"/>
      <c r="C324" s="25" t="s">
        <v>11</v>
      </c>
      <c r="D324" s="13"/>
      <c r="E324" s="25" t="s">
        <v>364</v>
      </c>
      <c r="F324" s="14"/>
      <c r="G324" s="14"/>
      <c r="H324" s="13"/>
      <c r="I324" s="26">
        <v>44880</v>
      </c>
      <c r="J324" s="26">
        <v>44746</v>
      </c>
      <c r="K324" s="27" t="s">
        <v>298</v>
      </c>
      <c r="L324" s="28">
        <v>58839.3</v>
      </c>
      <c r="M324" s="13"/>
      <c r="N324" s="29">
        <v>39226.533600000002</v>
      </c>
      <c r="O324" s="28">
        <v>19612.7664</v>
      </c>
      <c r="P324" s="14"/>
      <c r="Q324" s="14"/>
      <c r="R324" s="13"/>
    </row>
    <row r="325" spans="1:18" outlineLevel="1" x14ac:dyDescent="0.25">
      <c r="A325" s="25" t="s">
        <v>371</v>
      </c>
      <c r="B325" s="13"/>
      <c r="C325" s="25" t="s">
        <v>11</v>
      </c>
      <c r="D325" s="13"/>
      <c r="E325" s="25" t="s">
        <v>372</v>
      </c>
      <c r="F325" s="14"/>
      <c r="G325" s="14"/>
      <c r="H325" s="13"/>
      <c r="I325" s="26">
        <v>44881</v>
      </c>
      <c r="J325" s="26">
        <v>44816</v>
      </c>
      <c r="K325" s="27" t="s">
        <v>298</v>
      </c>
      <c r="L325" s="28">
        <v>9676</v>
      </c>
      <c r="M325" s="13"/>
      <c r="N325" s="29">
        <v>8063.5</v>
      </c>
      <c r="O325" s="28">
        <v>1612.5</v>
      </c>
      <c r="P325" s="14"/>
      <c r="Q325" s="14"/>
      <c r="R325" s="13"/>
    </row>
    <row r="326" spans="1:18" outlineLevel="1" x14ac:dyDescent="0.25">
      <c r="A326" s="25" t="s">
        <v>373</v>
      </c>
      <c r="B326" s="13"/>
      <c r="C326" s="25" t="s">
        <v>11</v>
      </c>
      <c r="D326" s="13"/>
      <c r="E326" s="25" t="s">
        <v>374</v>
      </c>
      <c r="F326" s="14"/>
      <c r="G326" s="14"/>
      <c r="H326" s="13"/>
      <c r="I326" s="26">
        <v>44937</v>
      </c>
      <c r="J326" s="26">
        <v>44908</v>
      </c>
      <c r="K326" s="27" t="s">
        <v>298</v>
      </c>
      <c r="L326" s="28">
        <v>1360285.92</v>
      </c>
      <c r="M326" s="13"/>
      <c r="N326" s="29">
        <v>1095786.0745999999</v>
      </c>
      <c r="O326" s="28">
        <v>264499.84539999999</v>
      </c>
      <c r="P326" s="14"/>
      <c r="Q326" s="14"/>
      <c r="R326" s="13"/>
    </row>
    <row r="327" spans="1:18" outlineLevel="1" x14ac:dyDescent="0.25">
      <c r="A327" s="25" t="s">
        <v>375</v>
      </c>
      <c r="B327" s="13"/>
      <c r="C327" s="25" t="s">
        <v>11</v>
      </c>
      <c r="D327" s="13"/>
      <c r="E327" s="25" t="s">
        <v>376</v>
      </c>
      <c r="F327" s="14"/>
      <c r="G327" s="14"/>
      <c r="H327" s="13"/>
      <c r="I327" s="26">
        <v>44942</v>
      </c>
      <c r="J327" s="26">
        <v>44909</v>
      </c>
      <c r="K327" s="27" t="s">
        <v>298</v>
      </c>
      <c r="L327" s="28">
        <v>70682</v>
      </c>
      <c r="M327" s="13"/>
      <c r="N327" s="29">
        <v>56938.472300000001</v>
      </c>
      <c r="O327" s="28">
        <v>13743.527700000001</v>
      </c>
      <c r="P327" s="14"/>
      <c r="Q327" s="14"/>
      <c r="R327" s="13"/>
    </row>
    <row r="328" spans="1:18" outlineLevel="1" x14ac:dyDescent="0.25">
      <c r="A328" s="25" t="s">
        <v>377</v>
      </c>
      <c r="B328" s="13"/>
      <c r="C328" s="25" t="s">
        <v>11</v>
      </c>
      <c r="D328" s="13"/>
      <c r="E328" s="25" t="s">
        <v>376</v>
      </c>
      <c r="F328" s="14"/>
      <c r="G328" s="14"/>
      <c r="H328" s="13"/>
      <c r="I328" s="26">
        <v>44942</v>
      </c>
      <c r="J328" s="26">
        <v>44909</v>
      </c>
      <c r="K328" s="27" t="s">
        <v>298</v>
      </c>
      <c r="L328" s="28">
        <v>70682</v>
      </c>
      <c r="M328" s="13"/>
      <c r="N328" s="29">
        <v>56938.472300000001</v>
      </c>
      <c r="O328" s="28">
        <v>13743.527700000001</v>
      </c>
      <c r="P328" s="14"/>
      <c r="Q328" s="14"/>
      <c r="R328" s="13"/>
    </row>
    <row r="329" spans="1:18" outlineLevel="1" x14ac:dyDescent="0.25">
      <c r="A329" s="25" t="s">
        <v>378</v>
      </c>
      <c r="B329" s="13"/>
      <c r="C329" s="25" t="s">
        <v>11</v>
      </c>
      <c r="D329" s="13"/>
      <c r="E329" s="25" t="s">
        <v>376</v>
      </c>
      <c r="F329" s="14"/>
      <c r="G329" s="14"/>
      <c r="H329" s="13"/>
      <c r="I329" s="26">
        <v>44942</v>
      </c>
      <c r="J329" s="26">
        <v>44909</v>
      </c>
      <c r="K329" s="27" t="s">
        <v>298</v>
      </c>
      <c r="L329" s="28">
        <v>70682</v>
      </c>
      <c r="M329" s="13"/>
      <c r="N329" s="29">
        <v>56938.472300000001</v>
      </c>
      <c r="O329" s="28">
        <v>13743.527700000001</v>
      </c>
      <c r="P329" s="14"/>
      <c r="Q329" s="14"/>
      <c r="R329" s="13"/>
    </row>
    <row r="330" spans="1:18" outlineLevel="1" x14ac:dyDescent="0.25">
      <c r="A330" s="25" t="s">
        <v>379</v>
      </c>
      <c r="B330" s="13"/>
      <c r="C330" s="25" t="s">
        <v>11</v>
      </c>
      <c r="D330" s="13"/>
      <c r="E330" s="25" t="s">
        <v>376</v>
      </c>
      <c r="F330" s="14"/>
      <c r="G330" s="14"/>
      <c r="H330" s="13"/>
      <c r="I330" s="26">
        <v>44942</v>
      </c>
      <c r="J330" s="26">
        <v>44909</v>
      </c>
      <c r="K330" s="27" t="s">
        <v>298</v>
      </c>
      <c r="L330" s="28">
        <v>70682</v>
      </c>
      <c r="M330" s="13"/>
      <c r="N330" s="29">
        <v>56938.472300000001</v>
      </c>
      <c r="O330" s="28">
        <v>13743.527700000001</v>
      </c>
      <c r="P330" s="14"/>
      <c r="Q330" s="14"/>
      <c r="R330" s="13"/>
    </row>
    <row r="331" spans="1:18" outlineLevel="1" x14ac:dyDescent="0.25">
      <c r="A331" s="25" t="s">
        <v>380</v>
      </c>
      <c r="B331" s="13"/>
      <c r="C331" s="25" t="s">
        <v>11</v>
      </c>
      <c r="D331" s="13"/>
      <c r="E331" s="25" t="s">
        <v>376</v>
      </c>
      <c r="F331" s="14"/>
      <c r="G331" s="14"/>
      <c r="H331" s="13"/>
      <c r="I331" s="26">
        <v>44942</v>
      </c>
      <c r="J331" s="26">
        <v>44909</v>
      </c>
      <c r="K331" s="27" t="s">
        <v>298</v>
      </c>
      <c r="L331" s="28">
        <v>70682</v>
      </c>
      <c r="M331" s="13"/>
      <c r="N331" s="29">
        <v>56938.472300000001</v>
      </c>
      <c r="O331" s="28">
        <v>13743.527700000001</v>
      </c>
      <c r="P331" s="14"/>
      <c r="Q331" s="14"/>
      <c r="R331" s="13"/>
    </row>
    <row r="332" spans="1:18" outlineLevel="1" x14ac:dyDescent="0.25">
      <c r="A332" s="25" t="s">
        <v>381</v>
      </c>
      <c r="B332" s="13"/>
      <c r="C332" s="25" t="s">
        <v>11</v>
      </c>
      <c r="D332" s="13"/>
      <c r="E332" s="25" t="s">
        <v>376</v>
      </c>
      <c r="F332" s="14"/>
      <c r="G332" s="14"/>
      <c r="H332" s="13"/>
      <c r="I332" s="26">
        <v>44942</v>
      </c>
      <c r="J332" s="26">
        <v>44909</v>
      </c>
      <c r="K332" s="27" t="s">
        <v>298</v>
      </c>
      <c r="L332" s="28">
        <v>70682</v>
      </c>
      <c r="M332" s="13"/>
      <c r="N332" s="29">
        <v>56938.472300000001</v>
      </c>
      <c r="O332" s="28">
        <v>13743.527700000001</v>
      </c>
      <c r="P332" s="14"/>
      <c r="Q332" s="14"/>
      <c r="R332" s="13"/>
    </row>
    <row r="333" spans="1:18" outlineLevel="1" x14ac:dyDescent="0.25">
      <c r="A333" s="25" t="s">
        <v>382</v>
      </c>
      <c r="B333" s="13"/>
      <c r="C333" s="25" t="s">
        <v>11</v>
      </c>
      <c r="D333" s="13"/>
      <c r="E333" s="25" t="s">
        <v>376</v>
      </c>
      <c r="F333" s="14"/>
      <c r="G333" s="14"/>
      <c r="H333" s="13"/>
      <c r="I333" s="26">
        <v>44942</v>
      </c>
      <c r="J333" s="26">
        <v>44909</v>
      </c>
      <c r="K333" s="27" t="s">
        <v>298</v>
      </c>
      <c r="L333" s="28">
        <v>70682</v>
      </c>
      <c r="M333" s="13"/>
      <c r="N333" s="29">
        <v>56938.472300000001</v>
      </c>
      <c r="O333" s="28">
        <v>13743.527700000001</v>
      </c>
      <c r="P333" s="14"/>
      <c r="Q333" s="14"/>
      <c r="R333" s="13"/>
    </row>
    <row r="334" spans="1:18" outlineLevel="1" x14ac:dyDescent="0.25">
      <c r="A334" s="25" t="s">
        <v>383</v>
      </c>
      <c r="B334" s="13"/>
      <c r="C334" s="25" t="s">
        <v>11</v>
      </c>
      <c r="D334" s="13"/>
      <c r="E334" s="25" t="s">
        <v>376</v>
      </c>
      <c r="F334" s="14"/>
      <c r="G334" s="14"/>
      <c r="H334" s="13"/>
      <c r="I334" s="26">
        <v>44942</v>
      </c>
      <c r="J334" s="26">
        <v>44909</v>
      </c>
      <c r="K334" s="27" t="s">
        <v>298</v>
      </c>
      <c r="L334" s="28">
        <v>194936</v>
      </c>
      <c r="M334" s="13"/>
      <c r="N334" s="29">
        <v>157031.97229999999</v>
      </c>
      <c r="O334" s="28">
        <v>37904.027699999999</v>
      </c>
      <c r="P334" s="14"/>
      <c r="Q334" s="14"/>
      <c r="R334" s="13"/>
    </row>
    <row r="335" spans="1:18" outlineLevel="1" x14ac:dyDescent="0.25">
      <c r="A335" s="25" t="s">
        <v>384</v>
      </c>
      <c r="B335" s="13"/>
      <c r="C335" s="25" t="s">
        <v>11</v>
      </c>
      <c r="D335" s="13"/>
      <c r="E335" s="25" t="s">
        <v>385</v>
      </c>
      <c r="F335" s="14"/>
      <c r="G335" s="14"/>
      <c r="H335" s="13"/>
      <c r="I335" s="26">
        <v>44942</v>
      </c>
      <c r="J335" s="26">
        <v>44909</v>
      </c>
      <c r="K335" s="27" t="s">
        <v>298</v>
      </c>
      <c r="L335" s="28">
        <v>7693.6</v>
      </c>
      <c r="M335" s="13"/>
      <c r="N335" s="29">
        <v>6796.13</v>
      </c>
      <c r="O335" s="28">
        <v>897.47</v>
      </c>
      <c r="P335" s="14"/>
      <c r="Q335" s="14"/>
      <c r="R335" s="13"/>
    </row>
    <row r="336" spans="1:18" outlineLevel="1" x14ac:dyDescent="0.25">
      <c r="A336" s="25" t="s">
        <v>386</v>
      </c>
      <c r="B336" s="13"/>
      <c r="C336" s="25" t="s">
        <v>11</v>
      </c>
      <c r="D336" s="13"/>
      <c r="E336" s="25" t="s">
        <v>385</v>
      </c>
      <c r="F336" s="14"/>
      <c r="G336" s="14"/>
      <c r="H336" s="13"/>
      <c r="I336" s="26">
        <v>44942</v>
      </c>
      <c r="J336" s="26">
        <v>44909</v>
      </c>
      <c r="K336" s="27" t="s">
        <v>298</v>
      </c>
      <c r="L336" s="28">
        <v>7693.6</v>
      </c>
      <c r="M336" s="13"/>
      <c r="N336" s="29">
        <v>6796.13</v>
      </c>
      <c r="O336" s="28">
        <v>897.47</v>
      </c>
      <c r="P336" s="14"/>
      <c r="Q336" s="14"/>
      <c r="R336" s="13"/>
    </row>
    <row r="337" spans="1:18" outlineLevel="1" x14ac:dyDescent="0.25">
      <c r="A337" s="25" t="s">
        <v>387</v>
      </c>
      <c r="B337" s="13"/>
      <c r="C337" s="25" t="s">
        <v>11</v>
      </c>
      <c r="D337" s="13"/>
      <c r="E337" s="25" t="s">
        <v>385</v>
      </c>
      <c r="F337" s="14"/>
      <c r="G337" s="14"/>
      <c r="H337" s="13"/>
      <c r="I337" s="26">
        <v>44942</v>
      </c>
      <c r="J337" s="26">
        <v>44909</v>
      </c>
      <c r="K337" s="27" t="s">
        <v>298</v>
      </c>
      <c r="L337" s="28">
        <v>7693.6</v>
      </c>
      <c r="M337" s="13"/>
      <c r="N337" s="29">
        <v>6796.13</v>
      </c>
      <c r="O337" s="28">
        <v>897.47</v>
      </c>
      <c r="P337" s="14"/>
      <c r="Q337" s="14"/>
      <c r="R337" s="13"/>
    </row>
    <row r="338" spans="1:18" outlineLevel="1" x14ac:dyDescent="0.25">
      <c r="A338" s="25" t="s">
        <v>388</v>
      </c>
      <c r="B338" s="13"/>
      <c r="C338" s="25" t="s">
        <v>11</v>
      </c>
      <c r="D338" s="13"/>
      <c r="E338" s="25" t="s">
        <v>385</v>
      </c>
      <c r="F338" s="14"/>
      <c r="G338" s="14"/>
      <c r="H338" s="13"/>
      <c r="I338" s="26">
        <v>44942</v>
      </c>
      <c r="J338" s="26">
        <v>44909</v>
      </c>
      <c r="K338" s="27" t="s">
        <v>298</v>
      </c>
      <c r="L338" s="28">
        <v>7693.6</v>
      </c>
      <c r="M338" s="13"/>
      <c r="N338" s="29">
        <v>6796.13</v>
      </c>
      <c r="O338" s="28">
        <v>897.47</v>
      </c>
      <c r="P338" s="14"/>
      <c r="Q338" s="14"/>
      <c r="R338" s="13"/>
    </row>
    <row r="339" spans="1:18" outlineLevel="1" x14ac:dyDescent="0.25">
      <c r="A339" s="25" t="s">
        <v>389</v>
      </c>
      <c r="B339" s="13"/>
      <c r="C339" s="25" t="s">
        <v>11</v>
      </c>
      <c r="D339" s="13"/>
      <c r="E339" s="25" t="s">
        <v>390</v>
      </c>
      <c r="F339" s="14"/>
      <c r="G339" s="14"/>
      <c r="H339" s="13"/>
      <c r="I339" s="26">
        <v>44942</v>
      </c>
      <c r="J339" s="26">
        <v>44909</v>
      </c>
      <c r="K339" s="27" t="s">
        <v>298</v>
      </c>
      <c r="L339" s="28">
        <v>56404</v>
      </c>
      <c r="M339" s="13"/>
      <c r="N339" s="29">
        <v>45436.75</v>
      </c>
      <c r="O339" s="28">
        <v>10967.25</v>
      </c>
      <c r="P339" s="14"/>
      <c r="Q339" s="14"/>
      <c r="R339" s="13"/>
    </row>
    <row r="340" spans="1:18" outlineLevel="1" x14ac:dyDescent="0.25">
      <c r="A340" s="25" t="s">
        <v>391</v>
      </c>
      <c r="B340" s="13"/>
      <c r="C340" s="25" t="s">
        <v>11</v>
      </c>
      <c r="D340" s="13"/>
      <c r="E340" s="25" t="s">
        <v>392</v>
      </c>
      <c r="F340" s="14"/>
      <c r="G340" s="14"/>
      <c r="H340" s="13"/>
      <c r="I340" s="26">
        <v>44942</v>
      </c>
      <c r="J340" s="26">
        <v>44909</v>
      </c>
      <c r="K340" s="27" t="s">
        <v>298</v>
      </c>
      <c r="L340" s="28">
        <v>39176</v>
      </c>
      <c r="M340" s="13"/>
      <c r="N340" s="29">
        <v>34605.5838</v>
      </c>
      <c r="O340" s="28">
        <v>4570.4161999999997</v>
      </c>
      <c r="P340" s="14"/>
      <c r="Q340" s="14"/>
      <c r="R340" s="13"/>
    </row>
    <row r="341" spans="1:18" outlineLevel="1" x14ac:dyDescent="0.25">
      <c r="A341" s="25" t="s">
        <v>393</v>
      </c>
      <c r="B341" s="13"/>
      <c r="C341" s="25" t="s">
        <v>11</v>
      </c>
      <c r="D341" s="13"/>
      <c r="E341" s="25" t="s">
        <v>392</v>
      </c>
      <c r="F341" s="14"/>
      <c r="G341" s="14"/>
      <c r="H341" s="13"/>
      <c r="I341" s="26">
        <v>44942</v>
      </c>
      <c r="J341" s="26">
        <v>44909</v>
      </c>
      <c r="K341" s="27" t="s">
        <v>298</v>
      </c>
      <c r="L341" s="28">
        <v>39176</v>
      </c>
      <c r="M341" s="13"/>
      <c r="N341" s="29">
        <v>34605.5838</v>
      </c>
      <c r="O341" s="28">
        <v>4570.4161999999997</v>
      </c>
      <c r="P341" s="14"/>
      <c r="Q341" s="14"/>
      <c r="R341" s="13"/>
    </row>
    <row r="342" spans="1:18" outlineLevel="1" x14ac:dyDescent="0.25">
      <c r="A342" s="25" t="s">
        <v>394</v>
      </c>
      <c r="B342" s="13"/>
      <c r="C342" s="25" t="s">
        <v>11</v>
      </c>
      <c r="D342" s="13"/>
      <c r="E342" s="25" t="s">
        <v>392</v>
      </c>
      <c r="F342" s="14"/>
      <c r="G342" s="14"/>
      <c r="H342" s="13"/>
      <c r="I342" s="26">
        <v>44942</v>
      </c>
      <c r="J342" s="26">
        <v>44909</v>
      </c>
      <c r="K342" s="27" t="s">
        <v>298</v>
      </c>
      <c r="L342" s="28">
        <v>39176</v>
      </c>
      <c r="M342" s="13"/>
      <c r="N342" s="29">
        <v>34605.5838</v>
      </c>
      <c r="O342" s="28">
        <v>4570.4161999999997</v>
      </c>
      <c r="P342" s="14"/>
      <c r="Q342" s="14"/>
      <c r="R342" s="13"/>
    </row>
    <row r="343" spans="1:18" outlineLevel="1" x14ac:dyDescent="0.25">
      <c r="A343" s="25" t="s">
        <v>395</v>
      </c>
      <c r="B343" s="13"/>
      <c r="C343" s="25" t="s">
        <v>11</v>
      </c>
      <c r="D343" s="13"/>
      <c r="E343" s="25" t="s">
        <v>396</v>
      </c>
      <c r="F343" s="14"/>
      <c r="G343" s="14"/>
      <c r="H343" s="13"/>
      <c r="I343" s="26">
        <v>44942</v>
      </c>
      <c r="J343" s="26">
        <v>44909</v>
      </c>
      <c r="K343" s="27" t="s">
        <v>298</v>
      </c>
      <c r="L343" s="28">
        <v>4590.2</v>
      </c>
      <c r="M343" s="13"/>
      <c r="N343" s="29">
        <v>3697.8561</v>
      </c>
      <c r="O343" s="28">
        <v>892.34389999999996</v>
      </c>
      <c r="P343" s="14"/>
      <c r="Q343" s="14"/>
      <c r="R343" s="13"/>
    </row>
    <row r="344" spans="1:18" outlineLevel="1" x14ac:dyDescent="0.25">
      <c r="A344" s="25" t="s">
        <v>397</v>
      </c>
      <c r="B344" s="13"/>
      <c r="C344" s="25" t="s">
        <v>11</v>
      </c>
      <c r="D344" s="13"/>
      <c r="E344" s="25" t="s">
        <v>396</v>
      </c>
      <c r="F344" s="14"/>
      <c r="G344" s="14"/>
      <c r="H344" s="13"/>
      <c r="I344" s="26">
        <v>44942</v>
      </c>
      <c r="J344" s="26">
        <v>44909</v>
      </c>
      <c r="K344" s="27" t="s">
        <v>298</v>
      </c>
      <c r="L344" s="28">
        <v>4590.2</v>
      </c>
      <c r="M344" s="13"/>
      <c r="N344" s="29">
        <v>3697.8561</v>
      </c>
      <c r="O344" s="28">
        <v>892.34389999999996</v>
      </c>
      <c r="P344" s="14"/>
      <c r="Q344" s="14"/>
      <c r="R344" s="13"/>
    </row>
    <row r="345" spans="1:18" outlineLevel="1" x14ac:dyDescent="0.25">
      <c r="A345" s="25" t="s">
        <v>398</v>
      </c>
      <c r="B345" s="13"/>
      <c r="C345" s="25" t="s">
        <v>11</v>
      </c>
      <c r="D345" s="13"/>
      <c r="E345" s="25" t="s">
        <v>396</v>
      </c>
      <c r="F345" s="14"/>
      <c r="G345" s="14"/>
      <c r="H345" s="13"/>
      <c r="I345" s="26">
        <v>44942</v>
      </c>
      <c r="J345" s="26">
        <v>44909</v>
      </c>
      <c r="K345" s="27" t="s">
        <v>298</v>
      </c>
      <c r="L345" s="28">
        <v>4590.2</v>
      </c>
      <c r="M345" s="13"/>
      <c r="N345" s="29">
        <v>3697.8561</v>
      </c>
      <c r="O345" s="28">
        <v>892.34389999999996</v>
      </c>
      <c r="P345" s="14"/>
      <c r="Q345" s="14"/>
      <c r="R345" s="13"/>
    </row>
    <row r="346" spans="1:18" outlineLevel="1" x14ac:dyDescent="0.25">
      <c r="A346" s="25" t="s">
        <v>399</v>
      </c>
      <c r="B346" s="13"/>
      <c r="C346" s="25" t="s">
        <v>11</v>
      </c>
      <c r="D346" s="13"/>
      <c r="E346" s="25" t="s">
        <v>396</v>
      </c>
      <c r="F346" s="14"/>
      <c r="G346" s="14"/>
      <c r="H346" s="13"/>
      <c r="I346" s="26">
        <v>44942</v>
      </c>
      <c r="J346" s="26">
        <v>44909</v>
      </c>
      <c r="K346" s="27" t="s">
        <v>298</v>
      </c>
      <c r="L346" s="28">
        <v>4590.2</v>
      </c>
      <c r="M346" s="13"/>
      <c r="N346" s="29">
        <v>3697.8561</v>
      </c>
      <c r="O346" s="28">
        <v>892.34389999999996</v>
      </c>
      <c r="P346" s="14"/>
      <c r="Q346" s="14"/>
      <c r="R346" s="13"/>
    </row>
    <row r="347" spans="1:18" x14ac:dyDescent="0.25">
      <c r="A347" s="22" t="s">
        <v>400</v>
      </c>
      <c r="B347" s="14"/>
      <c r="C347" s="14"/>
      <c r="D347" s="14"/>
      <c r="E347" s="14"/>
      <c r="F347" s="14"/>
      <c r="G347" s="14"/>
      <c r="H347" s="14"/>
      <c r="I347" s="14"/>
      <c r="J347" s="14"/>
      <c r="K347" s="13"/>
      <c r="L347" s="23">
        <v>1320379.1599999999</v>
      </c>
      <c r="M347" s="13"/>
      <c r="N347" s="24">
        <v>1214849.3336</v>
      </c>
      <c r="O347" s="23">
        <v>105529.82640000001</v>
      </c>
      <c r="P347" s="14"/>
      <c r="Q347" s="14"/>
      <c r="R347" s="13"/>
    </row>
    <row r="348" spans="1:18" outlineLevel="1" x14ac:dyDescent="0.25">
      <c r="A348" s="25" t="s">
        <v>401</v>
      </c>
      <c r="B348" s="13"/>
      <c r="C348" s="25" t="s">
        <v>11</v>
      </c>
      <c r="D348" s="13"/>
      <c r="E348" s="25" t="s">
        <v>402</v>
      </c>
      <c r="F348" s="14"/>
      <c r="G348" s="14"/>
      <c r="H348" s="13"/>
      <c r="I348" s="26">
        <v>44550</v>
      </c>
      <c r="J348" s="26">
        <v>44501</v>
      </c>
      <c r="K348" s="27" t="s">
        <v>403</v>
      </c>
      <c r="L348" s="28">
        <v>42480</v>
      </c>
      <c r="M348" s="13"/>
      <c r="N348" s="29">
        <v>35400.167999999998</v>
      </c>
      <c r="O348" s="28">
        <v>7079.8320000000003</v>
      </c>
      <c r="P348" s="14"/>
      <c r="Q348" s="14"/>
      <c r="R348" s="13"/>
    </row>
    <row r="349" spans="1:18" ht="15" customHeight="1" outlineLevel="1" x14ac:dyDescent="0.25">
      <c r="A349" s="25" t="s">
        <v>404</v>
      </c>
      <c r="B349" s="13"/>
      <c r="C349" s="25" t="s">
        <v>11</v>
      </c>
      <c r="D349" s="13"/>
      <c r="E349" s="25" t="s">
        <v>402</v>
      </c>
      <c r="F349" s="14"/>
      <c r="G349" s="14"/>
      <c r="H349" s="13"/>
      <c r="I349" s="26">
        <v>44551</v>
      </c>
      <c r="J349" s="26">
        <v>44501</v>
      </c>
      <c r="K349" s="27" t="s">
        <v>403</v>
      </c>
      <c r="L349" s="28">
        <v>42480</v>
      </c>
      <c r="M349" s="13"/>
      <c r="N349" s="29">
        <v>35400.167999999998</v>
      </c>
      <c r="O349" s="28">
        <v>7079.8320000000003</v>
      </c>
      <c r="P349" s="14"/>
      <c r="Q349" s="14"/>
      <c r="R349" s="13"/>
    </row>
    <row r="350" spans="1:18" ht="15" customHeight="1" outlineLevel="1" x14ac:dyDescent="0.25">
      <c r="A350" s="25" t="s">
        <v>405</v>
      </c>
      <c r="B350" s="13"/>
      <c r="C350" s="25" t="s">
        <v>11</v>
      </c>
      <c r="D350" s="13"/>
      <c r="E350" s="25" t="s">
        <v>402</v>
      </c>
      <c r="F350" s="14"/>
      <c r="G350" s="14"/>
      <c r="H350" s="13"/>
      <c r="I350" s="26">
        <v>44551</v>
      </c>
      <c r="J350" s="26">
        <v>44501</v>
      </c>
      <c r="K350" s="27" t="s">
        <v>403</v>
      </c>
      <c r="L350" s="28">
        <v>55460</v>
      </c>
      <c r="M350" s="13"/>
      <c r="N350" s="29">
        <v>46216.834000000003</v>
      </c>
      <c r="O350" s="28">
        <v>9243.1659999999993</v>
      </c>
      <c r="P350" s="14"/>
      <c r="Q350" s="14"/>
      <c r="R350" s="13"/>
    </row>
    <row r="351" spans="1:18" outlineLevel="1" x14ac:dyDescent="0.25">
      <c r="A351" s="25" t="s">
        <v>406</v>
      </c>
      <c r="B351" s="13"/>
      <c r="C351" s="25" t="s">
        <v>11</v>
      </c>
      <c r="D351" s="13"/>
      <c r="E351" s="25" t="s">
        <v>407</v>
      </c>
      <c r="F351" s="14"/>
      <c r="G351" s="14"/>
      <c r="H351" s="13"/>
      <c r="I351" s="26">
        <v>44551</v>
      </c>
      <c r="J351" s="26">
        <v>44501</v>
      </c>
      <c r="K351" s="27" t="s">
        <v>403</v>
      </c>
      <c r="L351" s="28">
        <v>16449.990000000002</v>
      </c>
      <c r="M351" s="13"/>
      <c r="N351" s="29">
        <v>13708.492</v>
      </c>
      <c r="O351" s="28">
        <v>2741.498</v>
      </c>
      <c r="P351" s="14"/>
      <c r="Q351" s="14"/>
      <c r="R351" s="13"/>
    </row>
    <row r="352" spans="1:18" outlineLevel="1" x14ac:dyDescent="0.25">
      <c r="A352" s="25" t="s">
        <v>408</v>
      </c>
      <c r="B352" s="13"/>
      <c r="C352" s="25" t="s">
        <v>11</v>
      </c>
      <c r="D352" s="13"/>
      <c r="E352" s="25" t="s">
        <v>409</v>
      </c>
      <c r="F352" s="14"/>
      <c r="G352" s="14"/>
      <c r="H352" s="13"/>
      <c r="I352" s="26">
        <v>44551</v>
      </c>
      <c r="J352" s="26">
        <v>44501</v>
      </c>
      <c r="K352" s="27" t="s">
        <v>403</v>
      </c>
      <c r="L352" s="28">
        <v>3068</v>
      </c>
      <c r="M352" s="13"/>
      <c r="N352" s="29">
        <v>2556.8339999999998</v>
      </c>
      <c r="O352" s="28">
        <v>511.166</v>
      </c>
      <c r="P352" s="14"/>
      <c r="Q352" s="14"/>
      <c r="R352" s="13"/>
    </row>
    <row r="353" spans="1:18" outlineLevel="1" x14ac:dyDescent="0.25">
      <c r="A353" s="25" t="s">
        <v>410</v>
      </c>
      <c r="B353" s="13"/>
      <c r="C353" s="25" t="s">
        <v>11</v>
      </c>
      <c r="D353" s="13"/>
      <c r="E353" s="25" t="s">
        <v>411</v>
      </c>
      <c r="F353" s="14"/>
      <c r="G353" s="14"/>
      <c r="H353" s="13"/>
      <c r="I353" s="26">
        <v>44557</v>
      </c>
      <c r="J353" s="26">
        <v>44543</v>
      </c>
      <c r="K353" s="27" t="s">
        <v>403</v>
      </c>
      <c r="L353" s="28">
        <v>8560.9</v>
      </c>
      <c r="M353" s="13"/>
      <c r="N353" s="29">
        <v>7205.5825000000004</v>
      </c>
      <c r="O353" s="28">
        <v>1355.3175000000001</v>
      </c>
      <c r="P353" s="14"/>
      <c r="Q353" s="14"/>
      <c r="R353" s="13"/>
    </row>
    <row r="354" spans="1:18" outlineLevel="1" x14ac:dyDescent="0.25">
      <c r="A354" s="25" t="s">
        <v>412</v>
      </c>
      <c r="B354" s="13"/>
      <c r="C354" s="25" t="s">
        <v>11</v>
      </c>
      <c r="D354" s="13"/>
      <c r="E354" s="25" t="s">
        <v>411</v>
      </c>
      <c r="F354" s="14"/>
      <c r="G354" s="14"/>
      <c r="H354" s="13"/>
      <c r="I354" s="26">
        <v>44557</v>
      </c>
      <c r="J354" s="26">
        <v>44543</v>
      </c>
      <c r="K354" s="27" t="s">
        <v>403</v>
      </c>
      <c r="L354" s="28">
        <v>8560.9</v>
      </c>
      <c r="M354" s="13"/>
      <c r="N354" s="29">
        <v>7205.5825000000004</v>
      </c>
      <c r="O354" s="28">
        <v>1355.3175000000001</v>
      </c>
      <c r="P354" s="14"/>
      <c r="Q354" s="14"/>
      <c r="R354" s="13"/>
    </row>
    <row r="355" spans="1:18" outlineLevel="1" x14ac:dyDescent="0.25">
      <c r="A355" s="25" t="s">
        <v>413</v>
      </c>
      <c r="B355" s="13"/>
      <c r="C355" s="25" t="s">
        <v>11</v>
      </c>
      <c r="D355" s="13"/>
      <c r="E355" s="25" t="s">
        <v>411</v>
      </c>
      <c r="F355" s="14"/>
      <c r="G355" s="14"/>
      <c r="H355" s="13"/>
      <c r="I355" s="26">
        <v>44557</v>
      </c>
      <c r="J355" s="26">
        <v>44543</v>
      </c>
      <c r="K355" s="27" t="s">
        <v>403</v>
      </c>
      <c r="L355" s="28">
        <v>8560.9</v>
      </c>
      <c r="M355" s="13"/>
      <c r="N355" s="29">
        <v>7205.5825000000004</v>
      </c>
      <c r="O355" s="28">
        <v>1355.3175000000001</v>
      </c>
      <c r="P355" s="14"/>
      <c r="Q355" s="14"/>
      <c r="R355" s="13"/>
    </row>
    <row r="356" spans="1:18" outlineLevel="1" x14ac:dyDescent="0.25">
      <c r="A356" s="25" t="s">
        <v>414</v>
      </c>
      <c r="B356" s="13"/>
      <c r="C356" s="25" t="s">
        <v>11</v>
      </c>
      <c r="D356" s="13"/>
      <c r="E356" s="25" t="s">
        <v>411</v>
      </c>
      <c r="F356" s="14"/>
      <c r="G356" s="14"/>
      <c r="H356" s="13"/>
      <c r="I356" s="26">
        <v>44557</v>
      </c>
      <c r="J356" s="26">
        <v>44543</v>
      </c>
      <c r="K356" s="27" t="s">
        <v>403</v>
      </c>
      <c r="L356" s="28">
        <v>8560.9</v>
      </c>
      <c r="M356" s="13"/>
      <c r="N356" s="29">
        <v>7205.5825000000004</v>
      </c>
      <c r="O356" s="28">
        <v>1355.3175000000001</v>
      </c>
      <c r="P356" s="14"/>
      <c r="Q356" s="14"/>
      <c r="R356" s="13"/>
    </row>
    <row r="357" spans="1:18" outlineLevel="1" x14ac:dyDescent="0.25">
      <c r="A357" s="25" t="s">
        <v>415</v>
      </c>
      <c r="B357" s="13"/>
      <c r="C357" s="25" t="s">
        <v>11</v>
      </c>
      <c r="D357" s="13"/>
      <c r="E357" s="25" t="s">
        <v>411</v>
      </c>
      <c r="F357" s="14"/>
      <c r="G357" s="14"/>
      <c r="H357" s="13"/>
      <c r="I357" s="26">
        <v>44559</v>
      </c>
      <c r="J357" s="26">
        <v>44543</v>
      </c>
      <c r="K357" s="27" t="s">
        <v>403</v>
      </c>
      <c r="L357" s="28">
        <v>8560.9</v>
      </c>
      <c r="M357" s="13"/>
      <c r="N357" s="29">
        <v>7205.5825000000004</v>
      </c>
      <c r="O357" s="28">
        <v>1355.3175000000001</v>
      </c>
      <c r="P357" s="14"/>
      <c r="Q357" s="14"/>
      <c r="R357" s="13"/>
    </row>
    <row r="358" spans="1:18" outlineLevel="1" x14ac:dyDescent="0.25">
      <c r="A358" s="25" t="s">
        <v>416</v>
      </c>
      <c r="B358" s="13"/>
      <c r="C358" s="25" t="s">
        <v>11</v>
      </c>
      <c r="D358" s="13"/>
      <c r="E358" s="25" t="s">
        <v>411</v>
      </c>
      <c r="F358" s="14"/>
      <c r="G358" s="14"/>
      <c r="H358" s="13"/>
      <c r="I358" s="26">
        <v>44559</v>
      </c>
      <c r="J358" s="26">
        <v>44543</v>
      </c>
      <c r="K358" s="27" t="s">
        <v>403</v>
      </c>
      <c r="L358" s="28">
        <v>8560.9</v>
      </c>
      <c r="M358" s="13"/>
      <c r="N358" s="29">
        <v>7205.5825000000004</v>
      </c>
      <c r="O358" s="28">
        <v>1355.3175000000001</v>
      </c>
      <c r="P358" s="14"/>
      <c r="Q358" s="14"/>
      <c r="R358" s="13"/>
    </row>
    <row r="359" spans="1:18" outlineLevel="1" x14ac:dyDescent="0.25">
      <c r="A359" s="25" t="s">
        <v>417</v>
      </c>
      <c r="B359" s="13"/>
      <c r="C359" s="25" t="s">
        <v>11</v>
      </c>
      <c r="D359" s="13"/>
      <c r="E359" s="25" t="s">
        <v>411</v>
      </c>
      <c r="F359" s="14"/>
      <c r="G359" s="14"/>
      <c r="H359" s="13"/>
      <c r="I359" s="26">
        <v>44559</v>
      </c>
      <c r="J359" s="26">
        <v>44543</v>
      </c>
      <c r="K359" s="27" t="s">
        <v>403</v>
      </c>
      <c r="L359" s="28">
        <v>8560.9</v>
      </c>
      <c r="M359" s="13"/>
      <c r="N359" s="29">
        <v>7205.5825000000004</v>
      </c>
      <c r="O359" s="28">
        <v>1355.3175000000001</v>
      </c>
      <c r="P359" s="14"/>
      <c r="Q359" s="14"/>
      <c r="R359" s="13"/>
    </row>
    <row r="360" spans="1:18" outlineLevel="1" x14ac:dyDescent="0.25">
      <c r="A360" s="25" t="s">
        <v>418</v>
      </c>
      <c r="B360" s="13"/>
      <c r="C360" s="25" t="s">
        <v>11</v>
      </c>
      <c r="D360" s="13"/>
      <c r="E360" s="25" t="s">
        <v>419</v>
      </c>
      <c r="F360" s="14"/>
      <c r="G360" s="14"/>
      <c r="H360" s="13"/>
      <c r="I360" s="26">
        <v>44565</v>
      </c>
      <c r="J360" s="26">
        <v>44545</v>
      </c>
      <c r="K360" s="27" t="s">
        <v>403</v>
      </c>
      <c r="L360" s="28">
        <v>43542</v>
      </c>
      <c r="M360" s="13"/>
      <c r="N360" s="29">
        <v>36648.009599999998</v>
      </c>
      <c r="O360" s="28">
        <v>6893.9903999999997</v>
      </c>
      <c r="P360" s="14"/>
      <c r="Q360" s="14"/>
      <c r="R360" s="13"/>
    </row>
    <row r="361" spans="1:18" outlineLevel="1" x14ac:dyDescent="0.25">
      <c r="A361" s="25" t="s">
        <v>420</v>
      </c>
      <c r="B361" s="13"/>
      <c r="C361" s="25" t="s">
        <v>11</v>
      </c>
      <c r="D361" s="13"/>
      <c r="E361" s="25" t="s">
        <v>419</v>
      </c>
      <c r="F361" s="14"/>
      <c r="G361" s="14"/>
      <c r="H361" s="13"/>
      <c r="I361" s="26">
        <v>44565</v>
      </c>
      <c r="J361" s="26">
        <v>44545</v>
      </c>
      <c r="K361" s="27" t="s">
        <v>403</v>
      </c>
      <c r="L361" s="28">
        <v>43542</v>
      </c>
      <c r="M361" s="13"/>
      <c r="N361" s="29">
        <v>36648.009599999998</v>
      </c>
      <c r="O361" s="28">
        <v>6893.9903999999997</v>
      </c>
      <c r="P361" s="14"/>
      <c r="Q361" s="14"/>
      <c r="R361" s="13"/>
    </row>
    <row r="362" spans="1:18" outlineLevel="1" x14ac:dyDescent="0.25">
      <c r="A362" s="25" t="s">
        <v>421</v>
      </c>
      <c r="B362" s="13"/>
      <c r="C362" s="25" t="s">
        <v>11</v>
      </c>
      <c r="D362" s="13"/>
      <c r="E362" s="25" t="s">
        <v>422</v>
      </c>
      <c r="F362" s="14"/>
      <c r="G362" s="14"/>
      <c r="H362" s="13"/>
      <c r="I362" s="26">
        <v>44565</v>
      </c>
      <c r="J362" s="26">
        <v>44550</v>
      </c>
      <c r="K362" s="27" t="s">
        <v>403</v>
      </c>
      <c r="L362" s="28">
        <v>33185</v>
      </c>
      <c r="M362" s="13"/>
      <c r="N362" s="29">
        <v>28207.400600000001</v>
      </c>
      <c r="O362" s="28">
        <v>4977.5994000000001</v>
      </c>
      <c r="P362" s="14"/>
      <c r="Q362" s="14"/>
      <c r="R362" s="13"/>
    </row>
    <row r="363" spans="1:18" outlineLevel="1" x14ac:dyDescent="0.25">
      <c r="A363" s="25" t="s">
        <v>423</v>
      </c>
      <c r="B363" s="13"/>
      <c r="C363" s="25" t="s">
        <v>11</v>
      </c>
      <c r="D363" s="13"/>
      <c r="E363" s="25" t="s">
        <v>422</v>
      </c>
      <c r="F363" s="14"/>
      <c r="G363" s="14"/>
      <c r="H363" s="13"/>
      <c r="I363" s="26">
        <v>44565</v>
      </c>
      <c r="J363" s="26">
        <v>44550</v>
      </c>
      <c r="K363" s="27" t="s">
        <v>403</v>
      </c>
      <c r="L363" s="28">
        <v>33185</v>
      </c>
      <c r="M363" s="13"/>
      <c r="N363" s="29">
        <v>28207.400600000001</v>
      </c>
      <c r="O363" s="28">
        <v>4977.5994000000001</v>
      </c>
      <c r="P363" s="14"/>
      <c r="Q363" s="14"/>
      <c r="R363" s="13"/>
    </row>
    <row r="364" spans="1:18" outlineLevel="1" x14ac:dyDescent="0.25">
      <c r="A364" s="25" t="s">
        <v>424</v>
      </c>
      <c r="B364" s="13"/>
      <c r="C364" s="25" t="s">
        <v>11</v>
      </c>
      <c r="D364" s="13"/>
      <c r="E364" s="25" t="s">
        <v>425</v>
      </c>
      <c r="F364" s="14"/>
      <c r="G364" s="14"/>
      <c r="H364" s="13"/>
      <c r="I364" s="26">
        <v>44574</v>
      </c>
      <c r="J364" s="26">
        <v>44546</v>
      </c>
      <c r="K364" s="27" t="s">
        <v>403</v>
      </c>
      <c r="L364" s="28">
        <v>51740.17</v>
      </c>
      <c r="M364" s="13"/>
      <c r="N364" s="29">
        <v>43979.295400000003</v>
      </c>
      <c r="O364" s="28">
        <v>7760.8746000000001</v>
      </c>
      <c r="P364" s="14"/>
      <c r="Q364" s="14"/>
      <c r="R364" s="13"/>
    </row>
    <row r="365" spans="1:18" outlineLevel="1" x14ac:dyDescent="0.25">
      <c r="A365" s="25" t="s">
        <v>426</v>
      </c>
      <c r="B365" s="13"/>
      <c r="C365" s="25" t="s">
        <v>11</v>
      </c>
      <c r="D365" s="13"/>
      <c r="E365" s="25" t="s">
        <v>427</v>
      </c>
      <c r="F365" s="14"/>
      <c r="G365" s="14"/>
      <c r="H365" s="13"/>
      <c r="I365" s="26">
        <v>44874</v>
      </c>
      <c r="J365" s="26">
        <v>44770</v>
      </c>
      <c r="K365" s="27" t="s">
        <v>403</v>
      </c>
      <c r="L365" s="28">
        <v>67850.5</v>
      </c>
      <c r="M365" s="13"/>
      <c r="N365" s="29">
        <v>61630.962500000001</v>
      </c>
      <c r="O365" s="28">
        <v>6219.5375000000004</v>
      </c>
      <c r="P365" s="14"/>
      <c r="Q365" s="14"/>
      <c r="R365" s="13"/>
    </row>
    <row r="366" spans="1:18" outlineLevel="1" x14ac:dyDescent="0.25">
      <c r="A366" s="25" t="s">
        <v>428</v>
      </c>
      <c r="B366" s="13"/>
      <c r="C366" s="25" t="s">
        <v>11</v>
      </c>
      <c r="D366" s="13"/>
      <c r="E366" s="25" t="s">
        <v>427</v>
      </c>
      <c r="F366" s="14"/>
      <c r="G366" s="14"/>
      <c r="H366" s="13"/>
      <c r="I366" s="26">
        <v>44874</v>
      </c>
      <c r="J366" s="26">
        <v>44770</v>
      </c>
      <c r="K366" s="27" t="s">
        <v>403</v>
      </c>
      <c r="L366" s="28">
        <v>67850</v>
      </c>
      <c r="M366" s="13"/>
      <c r="N366" s="29">
        <v>61630.508699999998</v>
      </c>
      <c r="O366" s="28">
        <v>6219.4912999999997</v>
      </c>
      <c r="P366" s="14"/>
      <c r="Q366" s="14"/>
      <c r="R366" s="13"/>
    </row>
    <row r="367" spans="1:18" outlineLevel="1" x14ac:dyDescent="0.25">
      <c r="A367" s="25" t="s">
        <v>429</v>
      </c>
      <c r="B367" s="13"/>
      <c r="C367" s="25" t="s">
        <v>11</v>
      </c>
      <c r="D367" s="13"/>
      <c r="E367" s="25" t="s">
        <v>430</v>
      </c>
      <c r="F367" s="14"/>
      <c r="G367" s="14"/>
      <c r="H367" s="13"/>
      <c r="I367" s="26">
        <v>44874</v>
      </c>
      <c r="J367" s="26">
        <v>44770</v>
      </c>
      <c r="K367" s="27" t="s">
        <v>403</v>
      </c>
      <c r="L367" s="28">
        <v>36580</v>
      </c>
      <c r="M367" s="13"/>
      <c r="N367" s="29">
        <v>33226.925000000003</v>
      </c>
      <c r="O367" s="28">
        <v>3353.0749999999998</v>
      </c>
      <c r="P367" s="14"/>
      <c r="Q367" s="14"/>
      <c r="R367" s="13"/>
    </row>
    <row r="368" spans="1:18" outlineLevel="1" x14ac:dyDescent="0.25">
      <c r="A368" s="25" t="s">
        <v>431</v>
      </c>
      <c r="B368" s="13"/>
      <c r="C368" s="25" t="s">
        <v>11</v>
      </c>
      <c r="D368" s="13"/>
      <c r="E368" s="25" t="s">
        <v>430</v>
      </c>
      <c r="F368" s="14"/>
      <c r="G368" s="14"/>
      <c r="H368" s="13"/>
      <c r="I368" s="26">
        <v>44874</v>
      </c>
      <c r="J368" s="26">
        <v>44770</v>
      </c>
      <c r="K368" s="27" t="s">
        <v>403</v>
      </c>
      <c r="L368" s="28">
        <v>36580</v>
      </c>
      <c r="M368" s="13"/>
      <c r="N368" s="29">
        <v>33226.925000000003</v>
      </c>
      <c r="O368" s="28">
        <v>3353.0749999999998</v>
      </c>
      <c r="P368" s="14"/>
      <c r="Q368" s="14"/>
      <c r="R368" s="13"/>
    </row>
    <row r="369" spans="1:18" outlineLevel="1" x14ac:dyDescent="0.25">
      <c r="A369" s="25" t="s">
        <v>432</v>
      </c>
      <c r="B369" s="13"/>
      <c r="C369" s="25" t="s">
        <v>11</v>
      </c>
      <c r="D369" s="13"/>
      <c r="E369" s="25" t="s">
        <v>430</v>
      </c>
      <c r="F369" s="14"/>
      <c r="G369" s="14"/>
      <c r="H369" s="13"/>
      <c r="I369" s="26">
        <v>44874</v>
      </c>
      <c r="J369" s="26">
        <v>44770</v>
      </c>
      <c r="K369" s="27" t="s">
        <v>403</v>
      </c>
      <c r="L369" s="28">
        <v>36580</v>
      </c>
      <c r="M369" s="13"/>
      <c r="N369" s="29">
        <v>33226.925000000003</v>
      </c>
      <c r="O369" s="28">
        <v>3353.0749999999998</v>
      </c>
      <c r="P369" s="14"/>
      <c r="Q369" s="14"/>
      <c r="R369" s="13"/>
    </row>
    <row r="370" spans="1:18" outlineLevel="1" x14ac:dyDescent="0.25">
      <c r="A370" s="25" t="s">
        <v>433</v>
      </c>
      <c r="B370" s="13"/>
      <c r="C370" s="25" t="s">
        <v>11</v>
      </c>
      <c r="D370" s="13"/>
      <c r="E370" s="25" t="s">
        <v>430</v>
      </c>
      <c r="F370" s="14"/>
      <c r="G370" s="14"/>
      <c r="H370" s="13"/>
      <c r="I370" s="26">
        <v>44874</v>
      </c>
      <c r="J370" s="26">
        <v>44770</v>
      </c>
      <c r="K370" s="27" t="s">
        <v>403</v>
      </c>
      <c r="L370" s="28">
        <v>36580</v>
      </c>
      <c r="M370" s="13"/>
      <c r="N370" s="29">
        <v>33226.925000000003</v>
      </c>
      <c r="O370" s="28">
        <v>3353.0749999999998</v>
      </c>
      <c r="P370" s="14"/>
      <c r="Q370" s="14"/>
      <c r="R370" s="13"/>
    </row>
    <row r="371" spans="1:18" outlineLevel="1" x14ac:dyDescent="0.25">
      <c r="A371" s="25" t="s">
        <v>434</v>
      </c>
      <c r="B371" s="13"/>
      <c r="C371" s="25" t="s">
        <v>11</v>
      </c>
      <c r="D371" s="13"/>
      <c r="E371" s="25" t="s">
        <v>435</v>
      </c>
      <c r="F371" s="14"/>
      <c r="G371" s="14"/>
      <c r="H371" s="13"/>
      <c r="I371" s="26">
        <v>44894</v>
      </c>
      <c r="J371" s="26">
        <v>44888</v>
      </c>
      <c r="K371" s="27" t="s">
        <v>403</v>
      </c>
      <c r="L371" s="28">
        <v>10548</v>
      </c>
      <c r="M371" s="13"/>
      <c r="N371" s="29">
        <v>9932.7587999999996</v>
      </c>
      <c r="O371" s="28">
        <v>615.24120000000005</v>
      </c>
      <c r="P371" s="14"/>
      <c r="Q371" s="14"/>
      <c r="R371" s="13"/>
    </row>
    <row r="372" spans="1:18" outlineLevel="1" x14ac:dyDescent="0.25">
      <c r="A372" s="25" t="s">
        <v>436</v>
      </c>
      <c r="B372" s="13"/>
      <c r="C372" s="25" t="s">
        <v>11</v>
      </c>
      <c r="D372" s="13"/>
      <c r="E372" s="25" t="s">
        <v>435</v>
      </c>
      <c r="F372" s="14"/>
      <c r="G372" s="14"/>
      <c r="H372" s="13"/>
      <c r="I372" s="26">
        <v>44894</v>
      </c>
      <c r="J372" s="26">
        <v>44888</v>
      </c>
      <c r="K372" s="27" t="s">
        <v>403</v>
      </c>
      <c r="L372" s="28">
        <v>10548</v>
      </c>
      <c r="M372" s="13"/>
      <c r="N372" s="29">
        <v>9932.7587999999996</v>
      </c>
      <c r="O372" s="28">
        <v>615.24120000000005</v>
      </c>
      <c r="P372" s="14"/>
      <c r="Q372" s="14"/>
      <c r="R372" s="13"/>
    </row>
    <row r="373" spans="1:18" outlineLevel="1" x14ac:dyDescent="0.25">
      <c r="A373" s="25" t="s">
        <v>437</v>
      </c>
      <c r="B373" s="13"/>
      <c r="C373" s="25" t="s">
        <v>11</v>
      </c>
      <c r="D373" s="13"/>
      <c r="E373" s="25" t="s">
        <v>435</v>
      </c>
      <c r="F373" s="14"/>
      <c r="G373" s="14"/>
      <c r="H373" s="13"/>
      <c r="I373" s="26">
        <v>44894</v>
      </c>
      <c r="J373" s="26">
        <v>44888</v>
      </c>
      <c r="K373" s="27" t="s">
        <v>403</v>
      </c>
      <c r="L373" s="28">
        <v>10548</v>
      </c>
      <c r="M373" s="13"/>
      <c r="N373" s="29">
        <v>9932.7587999999996</v>
      </c>
      <c r="O373" s="28">
        <v>615.24120000000005</v>
      </c>
      <c r="P373" s="14"/>
      <c r="Q373" s="14"/>
      <c r="R373" s="13"/>
    </row>
    <row r="374" spans="1:18" outlineLevel="1" x14ac:dyDescent="0.25">
      <c r="A374" s="25" t="s">
        <v>438</v>
      </c>
      <c r="B374" s="13"/>
      <c r="C374" s="25" t="s">
        <v>11</v>
      </c>
      <c r="D374" s="13"/>
      <c r="E374" s="25" t="s">
        <v>435</v>
      </c>
      <c r="F374" s="14"/>
      <c r="G374" s="14"/>
      <c r="H374" s="13"/>
      <c r="I374" s="26">
        <v>44894</v>
      </c>
      <c r="J374" s="26">
        <v>44888</v>
      </c>
      <c r="K374" s="27" t="s">
        <v>403</v>
      </c>
      <c r="L374" s="28">
        <v>10548</v>
      </c>
      <c r="M374" s="13"/>
      <c r="N374" s="29">
        <v>9932.7587999999996</v>
      </c>
      <c r="O374" s="28">
        <v>615.24120000000005</v>
      </c>
      <c r="P374" s="14"/>
      <c r="Q374" s="14"/>
      <c r="R374" s="13"/>
    </row>
    <row r="375" spans="1:18" outlineLevel="1" x14ac:dyDescent="0.25">
      <c r="A375" s="25" t="s">
        <v>439</v>
      </c>
      <c r="B375" s="13"/>
      <c r="C375" s="25" t="s">
        <v>11</v>
      </c>
      <c r="D375" s="13"/>
      <c r="E375" s="25" t="s">
        <v>440</v>
      </c>
      <c r="F375" s="14"/>
      <c r="G375" s="14"/>
      <c r="H375" s="13"/>
      <c r="I375" s="26">
        <v>44894</v>
      </c>
      <c r="J375" s="26">
        <v>44888</v>
      </c>
      <c r="K375" s="27" t="s">
        <v>403</v>
      </c>
      <c r="L375" s="28">
        <v>5664</v>
      </c>
      <c r="M375" s="13"/>
      <c r="N375" s="29">
        <v>5333.6588000000002</v>
      </c>
      <c r="O375" s="28">
        <v>330.34120000000001</v>
      </c>
      <c r="P375" s="14"/>
      <c r="Q375" s="14"/>
      <c r="R375" s="13"/>
    </row>
    <row r="376" spans="1:18" outlineLevel="1" x14ac:dyDescent="0.25">
      <c r="A376" s="25" t="s">
        <v>441</v>
      </c>
      <c r="B376" s="13"/>
      <c r="C376" s="25" t="s">
        <v>11</v>
      </c>
      <c r="D376" s="13"/>
      <c r="E376" s="25" t="s">
        <v>440</v>
      </c>
      <c r="F376" s="14"/>
      <c r="G376" s="14"/>
      <c r="H376" s="13"/>
      <c r="I376" s="26">
        <v>44894</v>
      </c>
      <c r="J376" s="26">
        <v>44888</v>
      </c>
      <c r="K376" s="27" t="s">
        <v>403</v>
      </c>
      <c r="L376" s="28">
        <v>5664</v>
      </c>
      <c r="M376" s="13"/>
      <c r="N376" s="29">
        <v>5333.6588000000002</v>
      </c>
      <c r="O376" s="28">
        <v>330.34120000000001</v>
      </c>
      <c r="P376" s="14"/>
      <c r="Q376" s="14"/>
      <c r="R376" s="13"/>
    </row>
    <row r="377" spans="1:18" outlineLevel="1" x14ac:dyDescent="0.25">
      <c r="A377" s="25" t="s">
        <v>442</v>
      </c>
      <c r="B377" s="13"/>
      <c r="C377" s="25" t="s">
        <v>11</v>
      </c>
      <c r="D377" s="13"/>
      <c r="E377" s="25" t="s">
        <v>440</v>
      </c>
      <c r="F377" s="14"/>
      <c r="G377" s="14"/>
      <c r="H377" s="13"/>
      <c r="I377" s="26">
        <v>44894</v>
      </c>
      <c r="J377" s="26">
        <v>44888</v>
      </c>
      <c r="K377" s="27" t="s">
        <v>403</v>
      </c>
      <c r="L377" s="28">
        <v>5664</v>
      </c>
      <c r="M377" s="13"/>
      <c r="N377" s="29">
        <v>5333.6588000000002</v>
      </c>
      <c r="O377" s="28">
        <v>330.34120000000001</v>
      </c>
      <c r="P377" s="14"/>
      <c r="Q377" s="14"/>
      <c r="R377" s="13"/>
    </row>
    <row r="378" spans="1:18" outlineLevel="1" x14ac:dyDescent="0.25">
      <c r="A378" s="25" t="s">
        <v>443</v>
      </c>
      <c r="B378" s="13"/>
      <c r="C378" s="25" t="s">
        <v>11</v>
      </c>
      <c r="D378" s="13"/>
      <c r="E378" s="25" t="s">
        <v>440</v>
      </c>
      <c r="F378" s="14"/>
      <c r="G378" s="14"/>
      <c r="H378" s="13"/>
      <c r="I378" s="26">
        <v>44894</v>
      </c>
      <c r="J378" s="26">
        <v>44888</v>
      </c>
      <c r="K378" s="27" t="s">
        <v>403</v>
      </c>
      <c r="L378" s="28">
        <v>5664</v>
      </c>
      <c r="M378" s="13"/>
      <c r="N378" s="29">
        <v>5333.6588000000002</v>
      </c>
      <c r="O378" s="28">
        <v>330.34120000000001</v>
      </c>
      <c r="P378" s="14"/>
      <c r="Q378" s="14"/>
      <c r="R378" s="13"/>
    </row>
    <row r="379" spans="1:18" outlineLevel="1" x14ac:dyDescent="0.25">
      <c r="A379" s="25" t="s">
        <v>444</v>
      </c>
      <c r="B379" s="13"/>
      <c r="C379" s="25" t="s">
        <v>11</v>
      </c>
      <c r="D379" s="13"/>
      <c r="E379" s="25" t="s">
        <v>440</v>
      </c>
      <c r="F379" s="14"/>
      <c r="G379" s="14"/>
      <c r="H379" s="13"/>
      <c r="I379" s="26">
        <v>44894</v>
      </c>
      <c r="J379" s="26">
        <v>44888</v>
      </c>
      <c r="K379" s="27" t="s">
        <v>403</v>
      </c>
      <c r="L379" s="28">
        <v>5664</v>
      </c>
      <c r="M379" s="13"/>
      <c r="N379" s="29">
        <v>5333.6588000000002</v>
      </c>
      <c r="O379" s="28">
        <v>330.34120000000001</v>
      </c>
      <c r="P379" s="14"/>
      <c r="Q379" s="14"/>
      <c r="R379" s="13"/>
    </row>
    <row r="380" spans="1:18" outlineLevel="1" x14ac:dyDescent="0.25">
      <c r="A380" s="25" t="s">
        <v>445</v>
      </c>
      <c r="B380" s="13"/>
      <c r="C380" s="25" t="s">
        <v>11</v>
      </c>
      <c r="D380" s="13"/>
      <c r="E380" s="25" t="s">
        <v>440</v>
      </c>
      <c r="F380" s="14"/>
      <c r="G380" s="14"/>
      <c r="H380" s="13"/>
      <c r="I380" s="26">
        <v>44894</v>
      </c>
      <c r="J380" s="26">
        <v>44888</v>
      </c>
      <c r="K380" s="27" t="s">
        <v>403</v>
      </c>
      <c r="L380" s="28">
        <v>5664</v>
      </c>
      <c r="M380" s="13"/>
      <c r="N380" s="29">
        <v>5333.6588000000002</v>
      </c>
      <c r="O380" s="28">
        <v>330.34120000000001</v>
      </c>
      <c r="P380" s="14"/>
      <c r="Q380" s="14"/>
      <c r="R380" s="13"/>
    </row>
    <row r="381" spans="1:18" outlineLevel="1" x14ac:dyDescent="0.25">
      <c r="A381" s="25" t="s">
        <v>446</v>
      </c>
      <c r="B381" s="13"/>
      <c r="C381" s="25" t="s">
        <v>11</v>
      </c>
      <c r="D381" s="13"/>
      <c r="E381" s="25" t="s">
        <v>440</v>
      </c>
      <c r="F381" s="14"/>
      <c r="G381" s="14"/>
      <c r="H381" s="13"/>
      <c r="I381" s="26">
        <v>44894</v>
      </c>
      <c r="J381" s="26">
        <v>44888</v>
      </c>
      <c r="K381" s="27" t="s">
        <v>403</v>
      </c>
      <c r="L381" s="28">
        <v>5664</v>
      </c>
      <c r="M381" s="13"/>
      <c r="N381" s="29">
        <v>5333.6588000000002</v>
      </c>
      <c r="O381" s="28">
        <v>330.34120000000001</v>
      </c>
      <c r="P381" s="14"/>
      <c r="Q381" s="14"/>
      <c r="R381" s="13"/>
    </row>
    <row r="382" spans="1:18" outlineLevel="1" x14ac:dyDescent="0.25">
      <c r="A382" s="25" t="s">
        <v>447</v>
      </c>
      <c r="B382" s="13"/>
      <c r="C382" s="25" t="s">
        <v>11</v>
      </c>
      <c r="D382" s="13"/>
      <c r="E382" s="25" t="s">
        <v>440</v>
      </c>
      <c r="F382" s="14"/>
      <c r="G382" s="14"/>
      <c r="H382" s="13"/>
      <c r="I382" s="26">
        <v>44894</v>
      </c>
      <c r="J382" s="26">
        <v>44888</v>
      </c>
      <c r="K382" s="27" t="s">
        <v>403</v>
      </c>
      <c r="L382" s="28">
        <v>5664</v>
      </c>
      <c r="M382" s="13"/>
      <c r="N382" s="29">
        <v>5333.6588000000002</v>
      </c>
      <c r="O382" s="28">
        <v>330.34120000000001</v>
      </c>
      <c r="P382" s="14"/>
      <c r="Q382" s="14"/>
      <c r="R382" s="13"/>
    </row>
    <row r="383" spans="1:18" outlineLevel="1" x14ac:dyDescent="0.25">
      <c r="A383" s="25" t="s">
        <v>448</v>
      </c>
      <c r="B383" s="13"/>
      <c r="C383" s="25" t="s">
        <v>11</v>
      </c>
      <c r="D383" s="13"/>
      <c r="E383" s="25" t="s">
        <v>440</v>
      </c>
      <c r="F383" s="14"/>
      <c r="G383" s="14"/>
      <c r="H383" s="13"/>
      <c r="I383" s="26">
        <v>44894</v>
      </c>
      <c r="J383" s="26">
        <v>44888</v>
      </c>
      <c r="K383" s="27" t="s">
        <v>403</v>
      </c>
      <c r="L383" s="28">
        <v>5664</v>
      </c>
      <c r="M383" s="13"/>
      <c r="N383" s="29">
        <v>5333.6588000000002</v>
      </c>
      <c r="O383" s="28">
        <v>330.34120000000001</v>
      </c>
      <c r="P383" s="14"/>
      <c r="Q383" s="14"/>
      <c r="R383" s="13"/>
    </row>
    <row r="384" spans="1:18" outlineLevel="1" x14ac:dyDescent="0.25">
      <c r="A384" s="25" t="s">
        <v>449</v>
      </c>
      <c r="B384" s="13"/>
      <c r="C384" s="25" t="s">
        <v>11</v>
      </c>
      <c r="D384" s="13"/>
      <c r="E384" s="25" t="s">
        <v>440</v>
      </c>
      <c r="F384" s="14"/>
      <c r="G384" s="14"/>
      <c r="H384" s="13"/>
      <c r="I384" s="26">
        <v>44894</v>
      </c>
      <c r="J384" s="26">
        <v>44888</v>
      </c>
      <c r="K384" s="27" t="s">
        <v>403</v>
      </c>
      <c r="L384" s="28">
        <v>5664</v>
      </c>
      <c r="M384" s="13"/>
      <c r="N384" s="29">
        <v>5333.6588000000002</v>
      </c>
      <c r="O384" s="28">
        <v>330.34120000000001</v>
      </c>
      <c r="P384" s="14"/>
      <c r="Q384" s="14"/>
      <c r="R384" s="13"/>
    </row>
    <row r="385" spans="1:18" outlineLevel="1" x14ac:dyDescent="0.25">
      <c r="A385" s="25" t="s">
        <v>450</v>
      </c>
      <c r="B385" s="13"/>
      <c r="C385" s="25" t="s">
        <v>11</v>
      </c>
      <c r="D385" s="13"/>
      <c r="E385" s="25" t="s">
        <v>451</v>
      </c>
      <c r="F385" s="14"/>
      <c r="G385" s="14"/>
      <c r="H385" s="13"/>
      <c r="I385" s="26">
        <v>44894</v>
      </c>
      <c r="J385" s="26">
        <v>44888</v>
      </c>
      <c r="K385" s="27" t="s">
        <v>403</v>
      </c>
      <c r="L385" s="28">
        <v>19942</v>
      </c>
      <c r="M385" s="13"/>
      <c r="N385" s="29">
        <v>18778.775000000001</v>
      </c>
      <c r="O385" s="28">
        <v>1163.2249999999999</v>
      </c>
      <c r="P385" s="14"/>
      <c r="Q385" s="14"/>
      <c r="R385" s="13"/>
    </row>
    <row r="386" spans="1:18" outlineLevel="1" x14ac:dyDescent="0.25">
      <c r="A386" s="25" t="s">
        <v>452</v>
      </c>
      <c r="B386" s="13"/>
      <c r="C386" s="25" t="s">
        <v>11</v>
      </c>
      <c r="D386" s="13"/>
      <c r="E386" s="25" t="s">
        <v>430</v>
      </c>
      <c r="F386" s="14"/>
      <c r="G386" s="14"/>
      <c r="H386" s="13"/>
      <c r="I386" s="26">
        <v>45029</v>
      </c>
      <c r="J386" s="26">
        <v>45008</v>
      </c>
      <c r="K386" s="27" t="s">
        <v>403</v>
      </c>
      <c r="L386" s="28">
        <v>59000</v>
      </c>
      <c r="M386" s="13"/>
      <c r="N386" s="29">
        <v>57525.025099999999</v>
      </c>
      <c r="O386" s="28">
        <v>1474.9748999999999</v>
      </c>
      <c r="P386" s="14"/>
      <c r="Q386" s="14"/>
      <c r="R386" s="13"/>
    </row>
    <row r="387" spans="1:18" ht="23.25" customHeight="1" outlineLevel="1" x14ac:dyDescent="0.25">
      <c r="A387" s="25" t="s">
        <v>453</v>
      </c>
      <c r="B387" s="13"/>
      <c r="C387" s="25" t="s">
        <v>11</v>
      </c>
      <c r="D387" s="13"/>
      <c r="E387" s="25" t="s">
        <v>454</v>
      </c>
      <c r="F387" s="14"/>
      <c r="G387" s="14"/>
      <c r="H387" s="13"/>
      <c r="I387" s="26">
        <v>45107</v>
      </c>
      <c r="J387" s="26">
        <v>45092</v>
      </c>
      <c r="K387" s="27" t="s">
        <v>403</v>
      </c>
      <c r="L387" s="28">
        <v>5664</v>
      </c>
      <c r="M387" s="13"/>
      <c r="N387" s="29">
        <v>5616.8083999999999</v>
      </c>
      <c r="O387" s="28">
        <v>47.191600000000001</v>
      </c>
      <c r="P387" s="14"/>
      <c r="Q387" s="14"/>
      <c r="R387" s="13"/>
    </row>
    <row r="388" spans="1:18" ht="23.25" customHeight="1" outlineLevel="1" x14ac:dyDescent="0.25">
      <c r="A388" s="25" t="s">
        <v>455</v>
      </c>
      <c r="B388" s="13"/>
      <c r="C388" s="25" t="s">
        <v>11</v>
      </c>
      <c r="D388" s="13"/>
      <c r="E388" s="25" t="s">
        <v>454</v>
      </c>
      <c r="F388" s="14"/>
      <c r="G388" s="14"/>
      <c r="H388" s="13"/>
      <c r="I388" s="26">
        <v>45107</v>
      </c>
      <c r="J388" s="26">
        <v>45092</v>
      </c>
      <c r="K388" s="27" t="s">
        <v>403</v>
      </c>
      <c r="L388" s="28">
        <v>5664</v>
      </c>
      <c r="M388" s="13"/>
      <c r="N388" s="29">
        <v>5616.8083999999999</v>
      </c>
      <c r="O388" s="28">
        <v>47.191600000000001</v>
      </c>
      <c r="P388" s="14"/>
      <c r="Q388" s="14"/>
      <c r="R388" s="13"/>
    </row>
    <row r="389" spans="1:18" ht="23.25" customHeight="1" outlineLevel="1" x14ac:dyDescent="0.25">
      <c r="A389" s="25" t="s">
        <v>456</v>
      </c>
      <c r="B389" s="13"/>
      <c r="C389" s="25" t="s">
        <v>11</v>
      </c>
      <c r="D389" s="13"/>
      <c r="E389" s="25" t="s">
        <v>454</v>
      </c>
      <c r="F389" s="14"/>
      <c r="G389" s="14"/>
      <c r="H389" s="13"/>
      <c r="I389" s="26">
        <v>45107</v>
      </c>
      <c r="J389" s="26">
        <v>45092</v>
      </c>
      <c r="K389" s="27" t="s">
        <v>403</v>
      </c>
      <c r="L389" s="28">
        <v>5664</v>
      </c>
      <c r="M389" s="13"/>
      <c r="N389" s="29">
        <v>5616.8083999999999</v>
      </c>
      <c r="O389" s="28">
        <v>47.191600000000001</v>
      </c>
      <c r="P389" s="14"/>
      <c r="Q389" s="14"/>
      <c r="R389" s="13"/>
    </row>
    <row r="390" spans="1:18" ht="23.25" customHeight="1" outlineLevel="1" x14ac:dyDescent="0.25">
      <c r="A390" s="25" t="s">
        <v>457</v>
      </c>
      <c r="B390" s="13"/>
      <c r="C390" s="25" t="s">
        <v>11</v>
      </c>
      <c r="D390" s="13"/>
      <c r="E390" s="25" t="s">
        <v>454</v>
      </c>
      <c r="F390" s="14"/>
      <c r="G390" s="14"/>
      <c r="H390" s="13"/>
      <c r="I390" s="26">
        <v>45107</v>
      </c>
      <c r="J390" s="26">
        <v>45092</v>
      </c>
      <c r="K390" s="27" t="s">
        <v>403</v>
      </c>
      <c r="L390" s="28">
        <v>5664</v>
      </c>
      <c r="M390" s="13"/>
      <c r="N390" s="29">
        <v>5616.8083999999999</v>
      </c>
      <c r="O390" s="28">
        <v>47.191600000000001</v>
      </c>
      <c r="P390" s="14"/>
      <c r="Q390" s="14"/>
      <c r="R390" s="13"/>
    </row>
    <row r="391" spans="1:18" ht="23.25" customHeight="1" outlineLevel="1" x14ac:dyDescent="0.25">
      <c r="A391" s="25" t="s">
        <v>458</v>
      </c>
      <c r="B391" s="13"/>
      <c r="C391" s="25" t="s">
        <v>11</v>
      </c>
      <c r="D391" s="13"/>
      <c r="E391" s="25" t="s">
        <v>454</v>
      </c>
      <c r="F391" s="14"/>
      <c r="G391" s="14"/>
      <c r="H391" s="13"/>
      <c r="I391" s="26">
        <v>45107</v>
      </c>
      <c r="J391" s="26">
        <v>45092</v>
      </c>
      <c r="K391" s="27" t="s">
        <v>403</v>
      </c>
      <c r="L391" s="28">
        <v>5664</v>
      </c>
      <c r="M391" s="13"/>
      <c r="N391" s="29">
        <v>5616.8083999999999</v>
      </c>
      <c r="O391" s="28">
        <v>47.191600000000001</v>
      </c>
      <c r="P391" s="14"/>
      <c r="Q391" s="14"/>
      <c r="R391" s="13"/>
    </row>
    <row r="392" spans="1:18" ht="23.25" customHeight="1" outlineLevel="1" x14ac:dyDescent="0.25">
      <c r="A392" s="25" t="s">
        <v>459</v>
      </c>
      <c r="B392" s="13"/>
      <c r="C392" s="25" t="s">
        <v>11</v>
      </c>
      <c r="D392" s="13"/>
      <c r="E392" s="25" t="s">
        <v>454</v>
      </c>
      <c r="F392" s="14"/>
      <c r="G392" s="14"/>
      <c r="H392" s="13"/>
      <c r="I392" s="26">
        <v>45107</v>
      </c>
      <c r="J392" s="26">
        <v>45092</v>
      </c>
      <c r="K392" s="27" t="s">
        <v>403</v>
      </c>
      <c r="L392" s="28">
        <v>5664</v>
      </c>
      <c r="M392" s="13"/>
      <c r="N392" s="29">
        <v>5616.8083999999999</v>
      </c>
      <c r="O392" s="28">
        <v>47.191600000000001</v>
      </c>
      <c r="P392" s="14"/>
      <c r="Q392" s="14"/>
      <c r="R392" s="13"/>
    </row>
    <row r="393" spans="1:18" ht="23.25" customHeight="1" outlineLevel="1" x14ac:dyDescent="0.25">
      <c r="A393" s="25" t="s">
        <v>460</v>
      </c>
      <c r="B393" s="13"/>
      <c r="C393" s="25" t="s">
        <v>11</v>
      </c>
      <c r="D393" s="13"/>
      <c r="E393" s="25" t="s">
        <v>454</v>
      </c>
      <c r="F393" s="14"/>
      <c r="G393" s="14"/>
      <c r="H393" s="13"/>
      <c r="I393" s="26">
        <v>45107</v>
      </c>
      <c r="J393" s="26">
        <v>45092</v>
      </c>
      <c r="K393" s="27" t="s">
        <v>403</v>
      </c>
      <c r="L393" s="28">
        <v>5664</v>
      </c>
      <c r="M393" s="13"/>
      <c r="N393" s="29">
        <v>5616.8083999999999</v>
      </c>
      <c r="O393" s="28">
        <v>47.191600000000001</v>
      </c>
      <c r="P393" s="14"/>
      <c r="Q393" s="14"/>
      <c r="R393" s="13"/>
    </row>
    <row r="394" spans="1:18" ht="23.25" customHeight="1" outlineLevel="1" x14ac:dyDescent="0.25">
      <c r="A394" s="25" t="s">
        <v>461</v>
      </c>
      <c r="B394" s="13"/>
      <c r="C394" s="25" t="s">
        <v>11</v>
      </c>
      <c r="D394" s="13"/>
      <c r="E394" s="25" t="s">
        <v>454</v>
      </c>
      <c r="F394" s="14"/>
      <c r="G394" s="14"/>
      <c r="H394" s="13"/>
      <c r="I394" s="26">
        <v>45107</v>
      </c>
      <c r="J394" s="26">
        <v>45092</v>
      </c>
      <c r="K394" s="27" t="s">
        <v>403</v>
      </c>
      <c r="L394" s="28">
        <v>5664</v>
      </c>
      <c r="M394" s="13"/>
      <c r="N394" s="29">
        <v>5616.8083999999999</v>
      </c>
      <c r="O394" s="28">
        <v>47.191600000000001</v>
      </c>
      <c r="P394" s="14"/>
      <c r="Q394" s="14"/>
      <c r="R394" s="13"/>
    </row>
    <row r="395" spans="1:18" ht="23.25" customHeight="1" outlineLevel="1" x14ac:dyDescent="0.25">
      <c r="A395" s="25" t="s">
        <v>462</v>
      </c>
      <c r="B395" s="13"/>
      <c r="C395" s="25" t="s">
        <v>11</v>
      </c>
      <c r="D395" s="13"/>
      <c r="E395" s="25" t="s">
        <v>454</v>
      </c>
      <c r="F395" s="14"/>
      <c r="G395" s="14"/>
      <c r="H395" s="13"/>
      <c r="I395" s="26">
        <v>45107</v>
      </c>
      <c r="J395" s="26">
        <v>45092</v>
      </c>
      <c r="K395" s="27" t="s">
        <v>403</v>
      </c>
      <c r="L395" s="28">
        <v>5664</v>
      </c>
      <c r="M395" s="13"/>
      <c r="N395" s="29">
        <v>5616.8083999999999</v>
      </c>
      <c r="O395" s="28">
        <v>47.191600000000001</v>
      </c>
      <c r="P395" s="14"/>
      <c r="Q395" s="14"/>
      <c r="R395" s="13"/>
    </row>
    <row r="396" spans="1:18" ht="23.25" customHeight="1" outlineLevel="1" x14ac:dyDescent="0.25">
      <c r="A396" s="25" t="s">
        <v>463</v>
      </c>
      <c r="B396" s="13"/>
      <c r="C396" s="25" t="s">
        <v>11</v>
      </c>
      <c r="D396" s="13"/>
      <c r="E396" s="25" t="s">
        <v>454</v>
      </c>
      <c r="F396" s="14"/>
      <c r="G396" s="14"/>
      <c r="H396" s="13"/>
      <c r="I396" s="26">
        <v>45107</v>
      </c>
      <c r="J396" s="26">
        <v>45092</v>
      </c>
      <c r="K396" s="27" t="s">
        <v>403</v>
      </c>
      <c r="L396" s="28">
        <v>5664</v>
      </c>
      <c r="M396" s="13"/>
      <c r="N396" s="29">
        <v>5616.8083999999999</v>
      </c>
      <c r="O396" s="28">
        <v>47.191600000000001</v>
      </c>
      <c r="P396" s="14"/>
      <c r="Q396" s="14"/>
      <c r="R396" s="13"/>
    </row>
    <row r="397" spans="1:18" ht="23.25" customHeight="1" outlineLevel="1" x14ac:dyDescent="0.25">
      <c r="A397" s="25" t="s">
        <v>464</v>
      </c>
      <c r="B397" s="13"/>
      <c r="C397" s="25" t="s">
        <v>11</v>
      </c>
      <c r="D397" s="13"/>
      <c r="E397" s="25" t="s">
        <v>454</v>
      </c>
      <c r="F397" s="14"/>
      <c r="G397" s="14"/>
      <c r="H397" s="13"/>
      <c r="I397" s="26">
        <v>45107</v>
      </c>
      <c r="J397" s="26">
        <v>45092</v>
      </c>
      <c r="K397" s="27" t="s">
        <v>403</v>
      </c>
      <c r="L397" s="28">
        <v>5664</v>
      </c>
      <c r="M397" s="13"/>
      <c r="N397" s="29">
        <v>5616.8083999999999</v>
      </c>
      <c r="O397" s="28">
        <v>47.191600000000001</v>
      </c>
      <c r="P397" s="14"/>
      <c r="Q397" s="14"/>
      <c r="R397" s="13"/>
    </row>
    <row r="398" spans="1:18" outlineLevel="1" x14ac:dyDescent="0.25">
      <c r="A398" s="25" t="s">
        <v>465</v>
      </c>
      <c r="B398" s="13"/>
      <c r="C398" s="25" t="s">
        <v>11</v>
      </c>
      <c r="D398" s="13"/>
      <c r="E398" s="25" t="s">
        <v>466</v>
      </c>
      <c r="F398" s="14"/>
      <c r="G398" s="14"/>
      <c r="H398" s="13"/>
      <c r="I398" s="26">
        <v>45107</v>
      </c>
      <c r="J398" s="26">
        <v>45092</v>
      </c>
      <c r="K398" s="27" t="s">
        <v>403</v>
      </c>
      <c r="L398" s="28">
        <v>36580</v>
      </c>
      <c r="M398" s="13"/>
      <c r="N398" s="29">
        <v>36275.175000000003</v>
      </c>
      <c r="O398" s="28">
        <v>304.82499999999999</v>
      </c>
      <c r="P398" s="14"/>
      <c r="Q398" s="14"/>
      <c r="R398" s="13"/>
    </row>
    <row r="399" spans="1:18" outlineLevel="1" x14ac:dyDescent="0.25">
      <c r="A399" s="25" t="s">
        <v>467</v>
      </c>
      <c r="B399" s="13"/>
      <c r="C399" s="25" t="s">
        <v>11</v>
      </c>
      <c r="D399" s="13"/>
      <c r="E399" s="25" t="s">
        <v>466</v>
      </c>
      <c r="F399" s="14"/>
      <c r="G399" s="14"/>
      <c r="H399" s="13"/>
      <c r="I399" s="26">
        <v>45107</v>
      </c>
      <c r="J399" s="26">
        <v>45092</v>
      </c>
      <c r="K399" s="27" t="s">
        <v>403</v>
      </c>
      <c r="L399" s="28">
        <v>50740</v>
      </c>
      <c r="M399" s="13"/>
      <c r="N399" s="29">
        <v>50317.175000000003</v>
      </c>
      <c r="O399" s="28">
        <v>422.82499999999999</v>
      </c>
      <c r="P399" s="14"/>
      <c r="Q399" s="14"/>
      <c r="R399" s="13"/>
    </row>
    <row r="400" spans="1:18" outlineLevel="1" x14ac:dyDescent="0.25">
      <c r="A400" s="25" t="s">
        <v>468</v>
      </c>
      <c r="B400" s="13"/>
      <c r="C400" s="25" t="s">
        <v>11</v>
      </c>
      <c r="D400" s="13"/>
      <c r="E400" s="25" t="s">
        <v>466</v>
      </c>
      <c r="F400" s="14"/>
      <c r="G400" s="14"/>
      <c r="H400" s="13"/>
      <c r="I400" s="26">
        <v>45107</v>
      </c>
      <c r="J400" s="26">
        <v>45092</v>
      </c>
      <c r="K400" s="27" t="s">
        <v>403</v>
      </c>
      <c r="L400" s="28">
        <v>50740</v>
      </c>
      <c r="M400" s="13"/>
      <c r="N400" s="29">
        <v>50317.175000000003</v>
      </c>
      <c r="O400" s="28">
        <v>422.82499999999999</v>
      </c>
      <c r="P400" s="14"/>
      <c r="Q400" s="14"/>
      <c r="R400" s="13"/>
    </row>
    <row r="401" spans="1:18" outlineLevel="1" x14ac:dyDescent="0.25">
      <c r="A401" s="25" t="s">
        <v>469</v>
      </c>
      <c r="B401" s="13"/>
      <c r="C401" s="25" t="s">
        <v>11</v>
      </c>
      <c r="D401" s="13"/>
      <c r="E401" s="25" t="s">
        <v>470</v>
      </c>
      <c r="F401" s="14"/>
      <c r="G401" s="14"/>
      <c r="H401" s="13"/>
      <c r="I401" s="26">
        <v>45107</v>
      </c>
      <c r="J401" s="26">
        <v>45092</v>
      </c>
      <c r="K401" s="27" t="s">
        <v>403</v>
      </c>
      <c r="L401" s="28">
        <v>15930</v>
      </c>
      <c r="M401" s="13"/>
      <c r="N401" s="29">
        <v>15797.258400000001</v>
      </c>
      <c r="O401" s="28">
        <v>132.74160000000001</v>
      </c>
      <c r="P401" s="14"/>
      <c r="Q401" s="14"/>
      <c r="R401" s="13"/>
    </row>
    <row r="402" spans="1:18" outlineLevel="1" x14ac:dyDescent="0.25">
      <c r="A402" s="25" t="s">
        <v>471</v>
      </c>
      <c r="B402" s="13"/>
      <c r="C402" s="25" t="s">
        <v>11</v>
      </c>
      <c r="D402" s="13"/>
      <c r="E402" s="25" t="s">
        <v>470</v>
      </c>
      <c r="F402" s="14"/>
      <c r="G402" s="14"/>
      <c r="H402" s="13"/>
      <c r="I402" s="26">
        <v>45107</v>
      </c>
      <c r="J402" s="26">
        <v>45092</v>
      </c>
      <c r="K402" s="27" t="s">
        <v>403</v>
      </c>
      <c r="L402" s="28">
        <v>15930</v>
      </c>
      <c r="M402" s="13"/>
      <c r="N402" s="29">
        <v>15797.258400000001</v>
      </c>
      <c r="O402" s="28">
        <v>132.74160000000001</v>
      </c>
      <c r="P402" s="14"/>
      <c r="Q402" s="14"/>
      <c r="R402" s="13"/>
    </row>
    <row r="403" spans="1:18" outlineLevel="1" x14ac:dyDescent="0.25">
      <c r="A403" s="25" t="s">
        <v>472</v>
      </c>
      <c r="B403" s="13"/>
      <c r="C403" s="25" t="s">
        <v>11</v>
      </c>
      <c r="D403" s="13"/>
      <c r="E403" s="25" t="s">
        <v>470</v>
      </c>
      <c r="F403" s="14"/>
      <c r="G403" s="14"/>
      <c r="H403" s="13"/>
      <c r="I403" s="26">
        <v>45107</v>
      </c>
      <c r="J403" s="26">
        <v>45092</v>
      </c>
      <c r="K403" s="27" t="s">
        <v>403</v>
      </c>
      <c r="L403" s="28">
        <v>15930</v>
      </c>
      <c r="M403" s="13"/>
      <c r="N403" s="29">
        <v>15797.258400000001</v>
      </c>
      <c r="O403" s="28">
        <v>132.74160000000001</v>
      </c>
      <c r="P403" s="14"/>
      <c r="Q403" s="14"/>
      <c r="R403" s="13"/>
    </row>
    <row r="404" spans="1:18" outlineLevel="1" x14ac:dyDescent="0.25">
      <c r="A404" s="25" t="s">
        <v>473</v>
      </c>
      <c r="B404" s="13"/>
      <c r="C404" s="25" t="s">
        <v>11</v>
      </c>
      <c r="D404" s="13"/>
      <c r="E404" s="25" t="s">
        <v>470</v>
      </c>
      <c r="F404" s="14"/>
      <c r="G404" s="14"/>
      <c r="H404" s="13"/>
      <c r="I404" s="26">
        <v>45107</v>
      </c>
      <c r="J404" s="26">
        <v>45092</v>
      </c>
      <c r="K404" s="27" t="s">
        <v>403</v>
      </c>
      <c r="L404" s="28">
        <v>15930</v>
      </c>
      <c r="M404" s="13"/>
      <c r="N404" s="29">
        <v>15797.258400000001</v>
      </c>
      <c r="O404" s="28">
        <v>132.74160000000001</v>
      </c>
      <c r="P404" s="14"/>
      <c r="Q404" s="14"/>
      <c r="R404" s="13"/>
    </row>
    <row r="405" spans="1:18" outlineLevel="1" x14ac:dyDescent="0.25">
      <c r="A405" s="25" t="s">
        <v>474</v>
      </c>
      <c r="B405" s="13"/>
      <c r="C405" s="25" t="s">
        <v>11</v>
      </c>
      <c r="D405" s="13"/>
      <c r="E405" s="25" t="s">
        <v>470</v>
      </c>
      <c r="F405" s="14"/>
      <c r="G405" s="14"/>
      <c r="H405" s="13"/>
      <c r="I405" s="26">
        <v>45107</v>
      </c>
      <c r="J405" s="26">
        <v>45092</v>
      </c>
      <c r="K405" s="27" t="s">
        <v>403</v>
      </c>
      <c r="L405" s="28">
        <v>15930</v>
      </c>
      <c r="M405" s="13"/>
      <c r="N405" s="29">
        <v>15797.258400000001</v>
      </c>
      <c r="O405" s="28">
        <v>132.74160000000001</v>
      </c>
      <c r="P405" s="14"/>
      <c r="Q405" s="14"/>
      <c r="R405" s="13"/>
    </row>
    <row r="406" spans="1:18" outlineLevel="1" x14ac:dyDescent="0.25">
      <c r="A406" s="25" t="s">
        <v>475</v>
      </c>
      <c r="B406" s="13"/>
      <c r="C406" s="25" t="s">
        <v>11</v>
      </c>
      <c r="D406" s="13"/>
      <c r="E406" s="25" t="s">
        <v>470</v>
      </c>
      <c r="F406" s="14"/>
      <c r="G406" s="14"/>
      <c r="H406" s="13"/>
      <c r="I406" s="26">
        <v>45107</v>
      </c>
      <c r="J406" s="26">
        <v>45092</v>
      </c>
      <c r="K406" s="27" t="s">
        <v>403</v>
      </c>
      <c r="L406" s="28">
        <v>15930</v>
      </c>
      <c r="M406" s="13"/>
      <c r="N406" s="29">
        <v>15797.258400000001</v>
      </c>
      <c r="O406" s="28">
        <v>132.74160000000001</v>
      </c>
      <c r="P406" s="14"/>
      <c r="Q406" s="14"/>
      <c r="R406" s="13"/>
    </row>
    <row r="407" spans="1:18" outlineLevel="1" x14ac:dyDescent="0.25">
      <c r="A407" s="25" t="s">
        <v>476</v>
      </c>
      <c r="B407" s="13"/>
      <c r="C407" s="25" t="s">
        <v>11</v>
      </c>
      <c r="D407" s="13"/>
      <c r="E407" s="25" t="s">
        <v>470</v>
      </c>
      <c r="F407" s="14"/>
      <c r="G407" s="14"/>
      <c r="H407" s="13"/>
      <c r="I407" s="26">
        <v>45107</v>
      </c>
      <c r="J407" s="26">
        <v>45092</v>
      </c>
      <c r="K407" s="27" t="s">
        <v>403</v>
      </c>
      <c r="L407" s="28">
        <v>15930</v>
      </c>
      <c r="M407" s="13"/>
      <c r="N407" s="29">
        <v>15797.258400000001</v>
      </c>
      <c r="O407" s="28">
        <v>132.74160000000001</v>
      </c>
      <c r="P407" s="14"/>
      <c r="Q407" s="14"/>
      <c r="R407" s="13"/>
    </row>
    <row r="408" spans="1:18" outlineLevel="1" x14ac:dyDescent="0.25">
      <c r="A408" s="25" t="s">
        <v>477</v>
      </c>
      <c r="B408" s="13"/>
      <c r="C408" s="25" t="s">
        <v>11</v>
      </c>
      <c r="D408" s="13"/>
      <c r="E408" s="25" t="s">
        <v>470</v>
      </c>
      <c r="F408" s="14"/>
      <c r="G408" s="14"/>
      <c r="H408" s="13"/>
      <c r="I408" s="26">
        <v>45107</v>
      </c>
      <c r="J408" s="26">
        <v>45092</v>
      </c>
      <c r="K408" s="27" t="s">
        <v>403</v>
      </c>
      <c r="L408" s="28">
        <v>15930</v>
      </c>
      <c r="M408" s="13"/>
      <c r="N408" s="29">
        <v>15797.258400000001</v>
      </c>
      <c r="O408" s="28">
        <v>132.74160000000001</v>
      </c>
      <c r="P408" s="14"/>
      <c r="Q408" s="14"/>
      <c r="R408" s="13"/>
    </row>
    <row r="409" spans="1:18" outlineLevel="1" x14ac:dyDescent="0.25">
      <c r="A409" s="25" t="s">
        <v>478</v>
      </c>
      <c r="B409" s="13"/>
      <c r="C409" s="25" t="s">
        <v>11</v>
      </c>
      <c r="D409" s="13"/>
      <c r="E409" s="25" t="s">
        <v>479</v>
      </c>
      <c r="F409" s="14"/>
      <c r="G409" s="14"/>
      <c r="H409" s="13"/>
      <c r="I409" s="26">
        <v>45107</v>
      </c>
      <c r="J409" s="26">
        <v>45092</v>
      </c>
      <c r="K409" s="27" t="s">
        <v>403</v>
      </c>
      <c r="L409" s="28">
        <v>12732.2</v>
      </c>
      <c r="M409" s="13"/>
      <c r="N409" s="29">
        <v>12626.1067</v>
      </c>
      <c r="O409" s="28">
        <v>106.0933</v>
      </c>
      <c r="P409" s="14"/>
      <c r="Q409" s="14"/>
      <c r="R409" s="13"/>
    </row>
    <row r="410" spans="1:18" outlineLevel="1" x14ac:dyDescent="0.25">
      <c r="A410" s="25" t="s">
        <v>480</v>
      </c>
      <c r="B410" s="13"/>
      <c r="C410" s="25" t="s">
        <v>11</v>
      </c>
      <c r="D410" s="13"/>
      <c r="E410" s="25" t="s">
        <v>479</v>
      </c>
      <c r="F410" s="14"/>
      <c r="G410" s="14"/>
      <c r="H410" s="13"/>
      <c r="I410" s="26">
        <v>45107</v>
      </c>
      <c r="J410" s="26">
        <v>45092</v>
      </c>
      <c r="K410" s="27" t="s">
        <v>403</v>
      </c>
      <c r="L410" s="28">
        <v>12732.2</v>
      </c>
      <c r="M410" s="13"/>
      <c r="N410" s="29">
        <v>12626.1067</v>
      </c>
      <c r="O410" s="28">
        <v>106.0933</v>
      </c>
      <c r="P410" s="14"/>
      <c r="Q410" s="14"/>
      <c r="R410" s="13"/>
    </row>
    <row r="411" spans="1:18" outlineLevel="1" x14ac:dyDescent="0.25">
      <c r="A411" s="25" t="s">
        <v>481</v>
      </c>
      <c r="B411" s="13"/>
      <c r="C411" s="25" t="s">
        <v>11</v>
      </c>
      <c r="D411" s="13"/>
      <c r="E411" s="25" t="s">
        <v>479</v>
      </c>
      <c r="F411" s="14"/>
      <c r="G411" s="14"/>
      <c r="H411" s="13"/>
      <c r="I411" s="26">
        <v>45107</v>
      </c>
      <c r="J411" s="26">
        <v>45092</v>
      </c>
      <c r="K411" s="27" t="s">
        <v>403</v>
      </c>
      <c r="L411" s="28">
        <v>12732.2</v>
      </c>
      <c r="M411" s="13"/>
      <c r="N411" s="29">
        <v>12626.1067</v>
      </c>
      <c r="O411" s="28">
        <v>106.0933</v>
      </c>
      <c r="P411" s="14"/>
      <c r="Q411" s="14"/>
      <c r="R411" s="13"/>
    </row>
    <row r="412" spans="1:18" outlineLevel="1" x14ac:dyDescent="0.25">
      <c r="A412" s="25" t="s">
        <v>482</v>
      </c>
      <c r="B412" s="13"/>
      <c r="C412" s="25" t="s">
        <v>11</v>
      </c>
      <c r="D412" s="13"/>
      <c r="E412" s="25" t="s">
        <v>479</v>
      </c>
      <c r="F412" s="14"/>
      <c r="G412" s="14"/>
      <c r="H412" s="13"/>
      <c r="I412" s="26">
        <v>45107</v>
      </c>
      <c r="J412" s="26">
        <v>45092</v>
      </c>
      <c r="K412" s="27" t="s">
        <v>403</v>
      </c>
      <c r="L412" s="28">
        <v>12732.2</v>
      </c>
      <c r="M412" s="13"/>
      <c r="N412" s="29">
        <v>12626.1067</v>
      </c>
      <c r="O412" s="28">
        <v>106.0933</v>
      </c>
      <c r="P412" s="14"/>
      <c r="Q412" s="14"/>
      <c r="R412" s="13"/>
    </row>
    <row r="413" spans="1:18" outlineLevel="1" x14ac:dyDescent="0.25">
      <c r="A413" s="25" t="s">
        <v>483</v>
      </c>
      <c r="B413" s="13"/>
      <c r="C413" s="25" t="s">
        <v>11</v>
      </c>
      <c r="D413" s="13"/>
      <c r="E413" s="25" t="s">
        <v>479</v>
      </c>
      <c r="F413" s="14"/>
      <c r="G413" s="14"/>
      <c r="H413" s="13"/>
      <c r="I413" s="26">
        <v>45107</v>
      </c>
      <c r="J413" s="26">
        <v>45092</v>
      </c>
      <c r="K413" s="27" t="s">
        <v>403</v>
      </c>
      <c r="L413" s="28">
        <v>12732.2</v>
      </c>
      <c r="M413" s="13"/>
      <c r="N413" s="29">
        <v>12626.1067</v>
      </c>
      <c r="O413" s="28">
        <v>106.0933</v>
      </c>
      <c r="P413" s="14"/>
      <c r="Q413" s="14"/>
      <c r="R413" s="13"/>
    </row>
    <row r="414" spans="1:18" outlineLevel="1" x14ac:dyDescent="0.25">
      <c r="A414" s="25" t="s">
        <v>484</v>
      </c>
      <c r="B414" s="13"/>
      <c r="C414" s="25" t="s">
        <v>11</v>
      </c>
      <c r="D414" s="13"/>
      <c r="E414" s="25" t="s">
        <v>485</v>
      </c>
      <c r="F414" s="14"/>
      <c r="G414" s="14"/>
      <c r="H414" s="13"/>
      <c r="I414" s="26">
        <v>45107</v>
      </c>
      <c r="J414" s="26">
        <v>45092</v>
      </c>
      <c r="K414" s="27" t="s">
        <v>403</v>
      </c>
      <c r="L414" s="28">
        <v>44061.2</v>
      </c>
      <c r="M414" s="13"/>
      <c r="N414" s="29">
        <v>43694.0317</v>
      </c>
      <c r="O414" s="28">
        <v>367.16829999999999</v>
      </c>
      <c r="P414" s="14"/>
      <c r="Q414" s="14"/>
      <c r="R414" s="13"/>
    </row>
    <row r="415" spans="1:18" ht="15" customHeight="1" x14ac:dyDescent="0.25">
      <c r="A415" s="22" t="s">
        <v>486</v>
      </c>
      <c r="B415" s="14"/>
      <c r="C415" s="14"/>
      <c r="D415" s="14"/>
      <c r="E415" s="14"/>
      <c r="F415" s="14"/>
      <c r="G415" s="14"/>
      <c r="H415" s="14"/>
      <c r="I415" s="14"/>
      <c r="J415" s="14"/>
      <c r="K415" s="13"/>
      <c r="L415" s="23">
        <v>380912.44</v>
      </c>
      <c r="M415" s="13"/>
      <c r="N415" s="24">
        <v>304296.84960000002</v>
      </c>
      <c r="O415" s="23">
        <v>76615.590400000001</v>
      </c>
      <c r="P415" s="14"/>
      <c r="Q415" s="14"/>
      <c r="R415" s="13"/>
    </row>
    <row r="416" spans="1:18" outlineLevel="1" x14ac:dyDescent="0.25">
      <c r="A416" s="25" t="s">
        <v>487</v>
      </c>
      <c r="B416" s="13"/>
      <c r="C416" s="25" t="s">
        <v>11</v>
      </c>
      <c r="D416" s="13"/>
      <c r="E416" s="25" t="s">
        <v>488</v>
      </c>
      <c r="F416" s="14"/>
      <c r="G416" s="14"/>
      <c r="H416" s="13"/>
      <c r="I416" s="26">
        <v>44501</v>
      </c>
      <c r="J416" s="26">
        <v>44340</v>
      </c>
      <c r="K416" s="27" t="s">
        <v>489</v>
      </c>
      <c r="L416" s="28">
        <v>41300</v>
      </c>
      <c r="M416" s="13"/>
      <c r="N416" s="29">
        <v>24092.084999999999</v>
      </c>
      <c r="O416" s="28">
        <v>17207.915000000001</v>
      </c>
      <c r="P416" s="14"/>
      <c r="Q416" s="14"/>
      <c r="R416" s="13"/>
    </row>
    <row r="417" spans="1:18" outlineLevel="1" x14ac:dyDescent="0.25">
      <c r="A417" s="25" t="s">
        <v>490</v>
      </c>
      <c r="B417" s="13"/>
      <c r="C417" s="25" t="s">
        <v>11</v>
      </c>
      <c r="D417" s="13"/>
      <c r="E417" s="25" t="s">
        <v>491</v>
      </c>
      <c r="F417" s="14"/>
      <c r="G417" s="14"/>
      <c r="H417" s="13"/>
      <c r="I417" s="26">
        <v>44551</v>
      </c>
      <c r="J417" s="26">
        <v>44501</v>
      </c>
      <c r="K417" s="27" t="s">
        <v>489</v>
      </c>
      <c r="L417" s="28">
        <v>17582</v>
      </c>
      <c r="M417" s="13"/>
      <c r="N417" s="29">
        <v>14651.834000000001</v>
      </c>
      <c r="O417" s="28">
        <v>2930.1660000000002</v>
      </c>
      <c r="P417" s="14"/>
      <c r="Q417" s="14"/>
      <c r="R417" s="13"/>
    </row>
    <row r="418" spans="1:18" outlineLevel="1" x14ac:dyDescent="0.25">
      <c r="A418" s="25" t="s">
        <v>492</v>
      </c>
      <c r="B418" s="13"/>
      <c r="C418" s="25" t="s">
        <v>11</v>
      </c>
      <c r="D418" s="13"/>
      <c r="E418" s="25" t="s">
        <v>491</v>
      </c>
      <c r="F418" s="14"/>
      <c r="G418" s="14"/>
      <c r="H418" s="13"/>
      <c r="I418" s="26">
        <v>44557</v>
      </c>
      <c r="J418" s="26">
        <v>44543</v>
      </c>
      <c r="K418" s="27" t="s">
        <v>489</v>
      </c>
      <c r="L418" s="28">
        <v>20954.439999999999</v>
      </c>
      <c r="M418" s="13"/>
      <c r="N418" s="29">
        <v>17636.812000000002</v>
      </c>
      <c r="O418" s="28">
        <v>3317.6280000000002</v>
      </c>
      <c r="P418" s="14"/>
      <c r="Q418" s="14"/>
      <c r="R418" s="13"/>
    </row>
    <row r="419" spans="1:18" outlineLevel="1" x14ac:dyDescent="0.25">
      <c r="A419" s="25" t="s">
        <v>493</v>
      </c>
      <c r="B419" s="13"/>
      <c r="C419" s="25" t="s">
        <v>11</v>
      </c>
      <c r="D419" s="13"/>
      <c r="E419" s="25" t="s">
        <v>494</v>
      </c>
      <c r="F419" s="14"/>
      <c r="G419" s="14"/>
      <c r="H419" s="13"/>
      <c r="I419" s="26">
        <v>44575</v>
      </c>
      <c r="J419" s="26">
        <v>44466</v>
      </c>
      <c r="K419" s="27" t="s">
        <v>489</v>
      </c>
      <c r="L419" s="28">
        <v>111745</v>
      </c>
      <c r="M419" s="13"/>
      <c r="N419" s="29">
        <v>72634.600000000006</v>
      </c>
      <c r="O419" s="28">
        <v>39110.400000000001</v>
      </c>
      <c r="P419" s="14"/>
      <c r="Q419" s="14"/>
      <c r="R419" s="13"/>
    </row>
    <row r="420" spans="1:18" outlineLevel="1" x14ac:dyDescent="0.25">
      <c r="A420" s="25" t="s">
        <v>495</v>
      </c>
      <c r="B420" s="13"/>
      <c r="C420" s="25" t="s">
        <v>11</v>
      </c>
      <c r="D420" s="13"/>
      <c r="E420" s="25" t="s">
        <v>496</v>
      </c>
      <c r="F420" s="14"/>
      <c r="G420" s="14"/>
      <c r="H420" s="13"/>
      <c r="I420" s="26">
        <v>44575</v>
      </c>
      <c r="J420" s="26">
        <v>44466</v>
      </c>
      <c r="K420" s="27" t="s">
        <v>489</v>
      </c>
      <c r="L420" s="28">
        <v>5310</v>
      </c>
      <c r="M420" s="13"/>
      <c r="N420" s="29">
        <v>2213.0837999999999</v>
      </c>
      <c r="O420" s="28">
        <v>3096.9162000000001</v>
      </c>
      <c r="P420" s="14"/>
      <c r="Q420" s="14"/>
      <c r="R420" s="13"/>
    </row>
    <row r="421" spans="1:18" outlineLevel="1" x14ac:dyDescent="0.25">
      <c r="A421" s="25" t="s">
        <v>497</v>
      </c>
      <c r="B421" s="13"/>
      <c r="C421" s="25" t="s">
        <v>11</v>
      </c>
      <c r="D421" s="13"/>
      <c r="E421" s="25" t="s">
        <v>470</v>
      </c>
      <c r="F421" s="14"/>
      <c r="G421" s="14"/>
      <c r="H421" s="13"/>
      <c r="I421" s="26">
        <v>44872</v>
      </c>
      <c r="J421" s="26">
        <v>44760</v>
      </c>
      <c r="K421" s="27" t="s">
        <v>489</v>
      </c>
      <c r="L421" s="28">
        <v>54516</v>
      </c>
      <c r="M421" s="13"/>
      <c r="N421" s="29">
        <v>49518.792399999998</v>
      </c>
      <c r="O421" s="28">
        <v>4997.2075999999997</v>
      </c>
      <c r="P421" s="14"/>
      <c r="Q421" s="14"/>
      <c r="R421" s="13"/>
    </row>
    <row r="422" spans="1:18" outlineLevel="1" x14ac:dyDescent="0.25">
      <c r="A422" s="25" t="s">
        <v>498</v>
      </c>
      <c r="B422" s="13"/>
      <c r="C422" s="25" t="s">
        <v>11</v>
      </c>
      <c r="D422" s="13"/>
      <c r="E422" s="25" t="s">
        <v>470</v>
      </c>
      <c r="F422" s="14"/>
      <c r="G422" s="14"/>
      <c r="H422" s="13"/>
      <c r="I422" s="26">
        <v>44872</v>
      </c>
      <c r="J422" s="26">
        <v>44760</v>
      </c>
      <c r="K422" s="27" t="s">
        <v>489</v>
      </c>
      <c r="L422" s="28">
        <v>54516</v>
      </c>
      <c r="M422" s="13"/>
      <c r="N422" s="29">
        <v>49518.792399999998</v>
      </c>
      <c r="O422" s="28">
        <v>4997.2075999999997</v>
      </c>
      <c r="P422" s="14"/>
      <c r="Q422" s="14"/>
      <c r="R422" s="13"/>
    </row>
    <row r="423" spans="1:18" outlineLevel="1" x14ac:dyDescent="0.25">
      <c r="A423" s="25" t="s">
        <v>499</v>
      </c>
      <c r="B423" s="13"/>
      <c r="C423" s="25" t="s">
        <v>11</v>
      </c>
      <c r="D423" s="13"/>
      <c r="E423" s="25" t="s">
        <v>500</v>
      </c>
      <c r="F423" s="14"/>
      <c r="G423" s="14"/>
      <c r="H423" s="13"/>
      <c r="I423" s="26">
        <v>45035</v>
      </c>
      <c r="J423" s="26">
        <v>45028</v>
      </c>
      <c r="K423" s="27" t="s">
        <v>489</v>
      </c>
      <c r="L423" s="28">
        <v>6667</v>
      </c>
      <c r="M423" s="13"/>
      <c r="N423" s="29">
        <v>6500.35</v>
      </c>
      <c r="O423" s="28">
        <v>166.65</v>
      </c>
      <c r="P423" s="14"/>
      <c r="Q423" s="14"/>
      <c r="R423" s="13"/>
    </row>
    <row r="424" spans="1:18" outlineLevel="1" x14ac:dyDescent="0.25">
      <c r="A424" s="25" t="s">
        <v>501</v>
      </c>
      <c r="B424" s="13"/>
      <c r="C424" s="25" t="s">
        <v>11</v>
      </c>
      <c r="D424" s="13"/>
      <c r="E424" s="25" t="s">
        <v>500</v>
      </c>
      <c r="F424" s="14"/>
      <c r="G424" s="14"/>
      <c r="H424" s="13"/>
      <c r="I424" s="26">
        <v>45035</v>
      </c>
      <c r="J424" s="26">
        <v>45028</v>
      </c>
      <c r="K424" s="27" t="s">
        <v>489</v>
      </c>
      <c r="L424" s="28">
        <v>6667</v>
      </c>
      <c r="M424" s="13"/>
      <c r="N424" s="29">
        <v>6500.35</v>
      </c>
      <c r="O424" s="28">
        <v>166.65</v>
      </c>
      <c r="P424" s="14"/>
      <c r="Q424" s="14"/>
      <c r="R424" s="13"/>
    </row>
    <row r="425" spans="1:18" outlineLevel="1" x14ac:dyDescent="0.25">
      <c r="A425" s="25" t="s">
        <v>502</v>
      </c>
      <c r="B425" s="13"/>
      <c r="C425" s="25" t="s">
        <v>11</v>
      </c>
      <c r="D425" s="13"/>
      <c r="E425" s="25" t="s">
        <v>500</v>
      </c>
      <c r="F425" s="14"/>
      <c r="G425" s="14"/>
      <c r="H425" s="13"/>
      <c r="I425" s="26">
        <v>45035</v>
      </c>
      <c r="J425" s="26">
        <v>45028</v>
      </c>
      <c r="K425" s="27" t="s">
        <v>489</v>
      </c>
      <c r="L425" s="28">
        <v>6667</v>
      </c>
      <c r="M425" s="13"/>
      <c r="N425" s="29">
        <v>6500.35</v>
      </c>
      <c r="O425" s="28">
        <v>166.65</v>
      </c>
      <c r="P425" s="14"/>
      <c r="Q425" s="14"/>
      <c r="R425" s="13"/>
    </row>
    <row r="426" spans="1:18" outlineLevel="1" x14ac:dyDescent="0.25">
      <c r="A426" s="25" t="s">
        <v>503</v>
      </c>
      <c r="B426" s="13"/>
      <c r="C426" s="25" t="s">
        <v>11</v>
      </c>
      <c r="D426" s="13"/>
      <c r="E426" s="25" t="s">
        <v>504</v>
      </c>
      <c r="F426" s="14"/>
      <c r="G426" s="14"/>
      <c r="H426" s="13"/>
      <c r="I426" s="26">
        <v>45082</v>
      </c>
      <c r="J426" s="26">
        <v>45070</v>
      </c>
      <c r="K426" s="27" t="s">
        <v>489</v>
      </c>
      <c r="L426" s="28">
        <v>16402</v>
      </c>
      <c r="M426" s="13"/>
      <c r="N426" s="29">
        <v>16265.325000000001</v>
      </c>
      <c r="O426" s="28">
        <v>136.67500000000001</v>
      </c>
      <c r="P426" s="14"/>
      <c r="Q426" s="14"/>
      <c r="R426" s="13"/>
    </row>
    <row r="427" spans="1:18" outlineLevel="1" x14ac:dyDescent="0.25">
      <c r="A427" s="25" t="s">
        <v>505</v>
      </c>
      <c r="B427" s="13"/>
      <c r="C427" s="25" t="s">
        <v>11</v>
      </c>
      <c r="D427" s="13"/>
      <c r="E427" s="25" t="s">
        <v>506</v>
      </c>
      <c r="F427" s="14"/>
      <c r="G427" s="14"/>
      <c r="H427" s="13"/>
      <c r="I427" s="26">
        <v>45107</v>
      </c>
      <c r="J427" s="26">
        <v>45092</v>
      </c>
      <c r="K427" s="27" t="s">
        <v>489</v>
      </c>
      <c r="L427" s="28">
        <v>12862</v>
      </c>
      <c r="M427" s="13"/>
      <c r="N427" s="29">
        <v>12754.825000000001</v>
      </c>
      <c r="O427" s="28">
        <v>107.175</v>
      </c>
      <c r="P427" s="14"/>
      <c r="Q427" s="14"/>
      <c r="R427" s="13"/>
    </row>
    <row r="428" spans="1:18" outlineLevel="1" x14ac:dyDescent="0.25">
      <c r="A428" s="25" t="s">
        <v>507</v>
      </c>
      <c r="B428" s="13"/>
      <c r="C428" s="25" t="s">
        <v>11</v>
      </c>
      <c r="D428" s="13"/>
      <c r="E428" s="25" t="s">
        <v>506</v>
      </c>
      <c r="F428" s="14"/>
      <c r="G428" s="14"/>
      <c r="H428" s="13"/>
      <c r="I428" s="26">
        <v>45107</v>
      </c>
      <c r="J428" s="26">
        <v>45092</v>
      </c>
      <c r="K428" s="27" t="s">
        <v>489</v>
      </c>
      <c r="L428" s="28">
        <v>12862</v>
      </c>
      <c r="M428" s="13"/>
      <c r="N428" s="29">
        <v>12754.825000000001</v>
      </c>
      <c r="O428" s="28">
        <v>107.175</v>
      </c>
      <c r="P428" s="14"/>
      <c r="Q428" s="14"/>
      <c r="R428" s="13"/>
    </row>
    <row r="429" spans="1:18" outlineLevel="1" x14ac:dyDescent="0.25">
      <c r="A429" s="25" t="s">
        <v>508</v>
      </c>
      <c r="B429" s="13"/>
      <c r="C429" s="25" t="s">
        <v>11</v>
      </c>
      <c r="D429" s="13"/>
      <c r="E429" s="25" t="s">
        <v>506</v>
      </c>
      <c r="F429" s="14"/>
      <c r="G429" s="14"/>
      <c r="H429" s="13"/>
      <c r="I429" s="26">
        <v>45107</v>
      </c>
      <c r="J429" s="26">
        <v>45092</v>
      </c>
      <c r="K429" s="27" t="s">
        <v>489</v>
      </c>
      <c r="L429" s="28">
        <v>12862</v>
      </c>
      <c r="M429" s="13"/>
      <c r="N429" s="29">
        <v>12754.825000000001</v>
      </c>
      <c r="O429" s="28">
        <v>107.175</v>
      </c>
      <c r="P429" s="14"/>
      <c r="Q429" s="14"/>
      <c r="R429" s="13"/>
    </row>
    <row r="430" spans="1:18" x14ac:dyDescent="0.25">
      <c r="A430" s="22" t="s">
        <v>509</v>
      </c>
      <c r="B430" s="14"/>
      <c r="C430" s="14"/>
      <c r="D430" s="14"/>
      <c r="E430" s="14"/>
      <c r="F430" s="14"/>
      <c r="G430" s="14"/>
      <c r="H430" s="14"/>
      <c r="I430" s="14"/>
      <c r="J430" s="14"/>
      <c r="K430" s="13"/>
      <c r="L430" s="23">
        <v>52966.12</v>
      </c>
      <c r="M430" s="13"/>
      <c r="N430" s="24">
        <v>39688.788399999998</v>
      </c>
      <c r="O430" s="23">
        <v>13277.3316</v>
      </c>
      <c r="P430" s="14"/>
      <c r="Q430" s="14"/>
      <c r="R430" s="13"/>
    </row>
    <row r="431" spans="1:18" outlineLevel="1" x14ac:dyDescent="0.25">
      <c r="A431" s="25" t="s">
        <v>510</v>
      </c>
      <c r="B431" s="13"/>
      <c r="C431" s="25" t="s">
        <v>11</v>
      </c>
      <c r="D431" s="13"/>
      <c r="E431" s="25" t="s">
        <v>511</v>
      </c>
      <c r="F431" s="14"/>
      <c r="G431" s="14"/>
      <c r="H431" s="13"/>
      <c r="I431" s="26">
        <v>44519</v>
      </c>
      <c r="J431" s="26">
        <v>44358</v>
      </c>
      <c r="K431" s="27" t="s">
        <v>512</v>
      </c>
      <c r="L431" s="28">
        <v>543</v>
      </c>
      <c r="M431" s="13"/>
      <c r="N431" s="29">
        <v>317.16750000000002</v>
      </c>
      <c r="O431" s="28">
        <v>225.83250000000001</v>
      </c>
      <c r="P431" s="14"/>
      <c r="Q431" s="14"/>
      <c r="R431" s="13"/>
    </row>
    <row r="432" spans="1:18" outlineLevel="1" x14ac:dyDescent="0.25">
      <c r="A432" s="25" t="s">
        <v>513</v>
      </c>
      <c r="B432" s="13"/>
      <c r="C432" s="25" t="s">
        <v>11</v>
      </c>
      <c r="D432" s="13"/>
      <c r="E432" s="25" t="s">
        <v>511</v>
      </c>
      <c r="F432" s="14"/>
      <c r="G432" s="14"/>
      <c r="H432" s="13"/>
      <c r="I432" s="26">
        <v>44519</v>
      </c>
      <c r="J432" s="26">
        <v>44358</v>
      </c>
      <c r="K432" s="27" t="s">
        <v>512</v>
      </c>
      <c r="L432" s="28">
        <v>543</v>
      </c>
      <c r="M432" s="13"/>
      <c r="N432" s="29">
        <v>317.16750000000002</v>
      </c>
      <c r="O432" s="28">
        <v>225.83250000000001</v>
      </c>
      <c r="P432" s="14"/>
      <c r="Q432" s="14"/>
      <c r="R432" s="13"/>
    </row>
    <row r="433" spans="1:18" outlineLevel="1" x14ac:dyDescent="0.25">
      <c r="A433" s="25" t="s">
        <v>514</v>
      </c>
      <c r="B433" s="13"/>
      <c r="C433" s="25" t="s">
        <v>11</v>
      </c>
      <c r="D433" s="13"/>
      <c r="E433" s="25" t="s">
        <v>515</v>
      </c>
      <c r="F433" s="14"/>
      <c r="G433" s="14"/>
      <c r="H433" s="13"/>
      <c r="I433" s="26">
        <v>44578</v>
      </c>
      <c r="J433" s="26">
        <v>44553</v>
      </c>
      <c r="K433" s="27" t="s">
        <v>512</v>
      </c>
      <c r="L433" s="28">
        <v>15674.06</v>
      </c>
      <c r="M433" s="13"/>
      <c r="N433" s="29">
        <v>10972.1432</v>
      </c>
      <c r="O433" s="28">
        <v>4701.9168</v>
      </c>
      <c r="P433" s="14"/>
      <c r="Q433" s="14"/>
      <c r="R433" s="13"/>
    </row>
    <row r="434" spans="1:18" outlineLevel="1" x14ac:dyDescent="0.25">
      <c r="A434" s="25" t="s">
        <v>516</v>
      </c>
      <c r="B434" s="13"/>
      <c r="C434" s="25" t="s">
        <v>11</v>
      </c>
      <c r="D434" s="13"/>
      <c r="E434" s="25" t="s">
        <v>515</v>
      </c>
      <c r="F434" s="14"/>
      <c r="G434" s="14"/>
      <c r="H434" s="13"/>
      <c r="I434" s="26">
        <v>44578</v>
      </c>
      <c r="J434" s="26">
        <v>44553</v>
      </c>
      <c r="K434" s="27" t="s">
        <v>512</v>
      </c>
      <c r="L434" s="28">
        <v>15674.06</v>
      </c>
      <c r="M434" s="13"/>
      <c r="N434" s="29">
        <v>10972.1432</v>
      </c>
      <c r="O434" s="28">
        <v>4701.9168</v>
      </c>
      <c r="P434" s="14"/>
      <c r="Q434" s="14"/>
      <c r="R434" s="13"/>
    </row>
    <row r="435" spans="1:18" outlineLevel="1" x14ac:dyDescent="0.25">
      <c r="A435" s="25" t="s">
        <v>517</v>
      </c>
      <c r="B435" s="13"/>
      <c r="C435" s="25" t="s">
        <v>11</v>
      </c>
      <c r="D435" s="13"/>
      <c r="E435" s="25" t="s">
        <v>518</v>
      </c>
      <c r="F435" s="14"/>
      <c r="G435" s="14"/>
      <c r="H435" s="13"/>
      <c r="I435" s="26">
        <v>44881</v>
      </c>
      <c r="J435" s="26">
        <v>44816</v>
      </c>
      <c r="K435" s="27" t="s">
        <v>512</v>
      </c>
      <c r="L435" s="28">
        <v>20532</v>
      </c>
      <c r="M435" s="13"/>
      <c r="N435" s="29">
        <v>17110.167000000001</v>
      </c>
      <c r="O435" s="28">
        <v>3421.8330000000001</v>
      </c>
      <c r="P435" s="14"/>
      <c r="Q435" s="14"/>
      <c r="R435" s="13"/>
    </row>
    <row r="436" spans="1:18" x14ac:dyDescent="0.25">
      <c r="A436" s="22" t="s">
        <v>519</v>
      </c>
      <c r="B436" s="14"/>
      <c r="C436" s="14"/>
      <c r="D436" s="14"/>
      <c r="E436" s="14"/>
      <c r="F436" s="14"/>
      <c r="G436" s="14"/>
      <c r="H436" s="14"/>
      <c r="I436" s="14"/>
      <c r="J436" s="14"/>
      <c r="K436" s="13"/>
      <c r="L436" s="23">
        <v>829204.31</v>
      </c>
      <c r="M436" s="13"/>
      <c r="N436" s="24">
        <v>717026.14500000002</v>
      </c>
      <c r="O436" s="23">
        <v>112178.16499999999</v>
      </c>
      <c r="P436" s="14"/>
      <c r="Q436" s="14"/>
      <c r="R436" s="13"/>
    </row>
    <row r="437" spans="1:18" outlineLevel="1" x14ac:dyDescent="0.25">
      <c r="A437" s="25" t="s">
        <v>520</v>
      </c>
      <c r="B437" s="13"/>
      <c r="C437" s="25" t="s">
        <v>11</v>
      </c>
      <c r="D437" s="13"/>
      <c r="E437" s="25" t="s">
        <v>521</v>
      </c>
      <c r="F437" s="14"/>
      <c r="G437" s="14"/>
      <c r="H437" s="13"/>
      <c r="I437" s="26">
        <v>45104</v>
      </c>
      <c r="J437" s="26">
        <v>45093</v>
      </c>
      <c r="K437" s="27" t="s">
        <v>522</v>
      </c>
      <c r="L437" s="28">
        <v>19462.46</v>
      </c>
      <c r="M437" s="13"/>
      <c r="N437" s="29">
        <v>19462.46</v>
      </c>
      <c r="O437" s="28">
        <v>0</v>
      </c>
      <c r="P437" s="14"/>
      <c r="Q437" s="14"/>
      <c r="R437" s="13"/>
    </row>
    <row r="438" spans="1:18" outlineLevel="1" x14ac:dyDescent="0.25">
      <c r="A438" s="25" t="s">
        <v>523</v>
      </c>
      <c r="B438" s="13"/>
      <c r="C438" s="25" t="s">
        <v>11</v>
      </c>
      <c r="D438" s="13"/>
      <c r="E438" s="25" t="s">
        <v>524</v>
      </c>
      <c r="F438" s="14"/>
      <c r="G438" s="14"/>
      <c r="H438" s="13"/>
      <c r="I438" s="26">
        <v>45104</v>
      </c>
      <c r="J438" s="26">
        <v>45093</v>
      </c>
      <c r="K438" s="27" t="s">
        <v>522</v>
      </c>
      <c r="L438" s="28">
        <v>37627.46</v>
      </c>
      <c r="M438" s="13"/>
      <c r="N438" s="29">
        <v>37627.46</v>
      </c>
      <c r="O438" s="28">
        <v>0</v>
      </c>
      <c r="P438" s="14"/>
      <c r="Q438" s="14"/>
      <c r="R438" s="13"/>
    </row>
    <row r="439" spans="1:18" outlineLevel="1" x14ac:dyDescent="0.25">
      <c r="A439" s="25" t="s">
        <v>525</v>
      </c>
      <c r="B439" s="13"/>
      <c r="C439" s="25" t="s">
        <v>11</v>
      </c>
      <c r="D439" s="13"/>
      <c r="E439" s="25" t="s">
        <v>526</v>
      </c>
      <c r="F439" s="14"/>
      <c r="G439" s="14"/>
      <c r="H439" s="13"/>
      <c r="I439" s="26">
        <v>45104</v>
      </c>
      <c r="J439" s="26">
        <v>45093</v>
      </c>
      <c r="K439" s="27" t="s">
        <v>522</v>
      </c>
      <c r="L439" s="28">
        <v>47142.45</v>
      </c>
      <c r="M439" s="13"/>
      <c r="N439" s="29">
        <v>47142.45</v>
      </c>
      <c r="O439" s="28">
        <v>0</v>
      </c>
      <c r="P439" s="14"/>
      <c r="Q439" s="14"/>
      <c r="R439" s="13"/>
    </row>
    <row r="440" spans="1:18" outlineLevel="1" x14ac:dyDescent="0.25">
      <c r="A440" s="25" t="s">
        <v>527</v>
      </c>
      <c r="B440" s="13"/>
      <c r="C440" s="25" t="s">
        <v>11</v>
      </c>
      <c r="D440" s="13"/>
      <c r="E440" s="25" t="s">
        <v>528</v>
      </c>
      <c r="F440" s="14"/>
      <c r="G440" s="14"/>
      <c r="H440" s="13"/>
      <c r="I440" s="26">
        <v>45104</v>
      </c>
      <c r="J440" s="26">
        <v>45093</v>
      </c>
      <c r="K440" s="27" t="s">
        <v>522</v>
      </c>
      <c r="L440" s="28">
        <v>51899.94</v>
      </c>
      <c r="M440" s="13"/>
      <c r="N440" s="29">
        <v>51899.94</v>
      </c>
      <c r="O440" s="28">
        <v>0</v>
      </c>
      <c r="P440" s="14"/>
      <c r="Q440" s="14"/>
      <c r="R440" s="13"/>
    </row>
    <row r="441" spans="1:18" outlineLevel="1" x14ac:dyDescent="0.25">
      <c r="A441" s="25" t="s">
        <v>529</v>
      </c>
      <c r="B441" s="13"/>
      <c r="C441" s="25" t="s">
        <v>11</v>
      </c>
      <c r="D441" s="13"/>
      <c r="E441" s="25" t="s">
        <v>530</v>
      </c>
      <c r="F441" s="14"/>
      <c r="G441" s="14"/>
      <c r="H441" s="13"/>
      <c r="I441" s="26">
        <v>44881</v>
      </c>
      <c r="J441" s="26">
        <v>44816</v>
      </c>
      <c r="K441" s="27" t="s">
        <v>522</v>
      </c>
      <c r="L441" s="28">
        <v>296652</v>
      </c>
      <c r="M441" s="13"/>
      <c r="N441" s="29">
        <v>247210.16699999999</v>
      </c>
      <c r="O441" s="28">
        <v>49441.832999999999</v>
      </c>
      <c r="P441" s="14"/>
      <c r="Q441" s="14"/>
      <c r="R441" s="13"/>
    </row>
    <row r="442" spans="1:18" outlineLevel="1" x14ac:dyDescent="0.25">
      <c r="A442" s="25" t="s">
        <v>531</v>
      </c>
      <c r="B442" s="13"/>
      <c r="C442" s="25" t="s">
        <v>11</v>
      </c>
      <c r="D442" s="13"/>
      <c r="E442" s="25" t="s">
        <v>532</v>
      </c>
      <c r="F442" s="14"/>
      <c r="G442" s="14"/>
      <c r="H442" s="13"/>
      <c r="I442" s="26">
        <v>44881</v>
      </c>
      <c r="J442" s="26">
        <v>44816</v>
      </c>
      <c r="K442" s="27" t="s">
        <v>522</v>
      </c>
      <c r="L442" s="28">
        <v>189980</v>
      </c>
      <c r="M442" s="13"/>
      <c r="N442" s="29">
        <v>158316.834</v>
      </c>
      <c r="O442" s="28">
        <v>31663.166000000001</v>
      </c>
      <c r="P442" s="14"/>
      <c r="Q442" s="14"/>
      <c r="R442" s="13"/>
    </row>
    <row r="443" spans="1:18" outlineLevel="1" x14ac:dyDescent="0.25">
      <c r="A443" s="25" t="s">
        <v>533</v>
      </c>
      <c r="B443" s="13"/>
      <c r="C443" s="25" t="s">
        <v>11</v>
      </c>
      <c r="D443" s="13"/>
      <c r="E443" s="25" t="s">
        <v>534</v>
      </c>
      <c r="F443" s="14"/>
      <c r="G443" s="14"/>
      <c r="H443" s="13"/>
      <c r="I443" s="26">
        <v>44881</v>
      </c>
      <c r="J443" s="26">
        <v>44816</v>
      </c>
      <c r="K443" s="27" t="s">
        <v>522</v>
      </c>
      <c r="L443" s="28">
        <v>186440</v>
      </c>
      <c r="M443" s="13"/>
      <c r="N443" s="29">
        <v>155366.834</v>
      </c>
      <c r="O443" s="28">
        <v>31073.166000000001</v>
      </c>
      <c r="P443" s="14"/>
      <c r="Q443" s="14"/>
      <c r="R443" s="13"/>
    </row>
    <row r="444" spans="1:18" x14ac:dyDescent="0.25">
      <c r="A444" s="22" t="s">
        <v>535</v>
      </c>
      <c r="B444" s="14"/>
      <c r="C444" s="14"/>
      <c r="D444" s="14"/>
      <c r="E444" s="14"/>
      <c r="F444" s="14"/>
      <c r="G444" s="14"/>
      <c r="H444" s="14"/>
      <c r="I444" s="14"/>
      <c r="J444" s="14"/>
      <c r="K444" s="13"/>
      <c r="L444" s="23">
        <v>65726</v>
      </c>
      <c r="M444" s="13"/>
      <c r="N444" s="24">
        <v>60249.000999999997</v>
      </c>
      <c r="O444" s="23">
        <v>5476.9989999999998</v>
      </c>
      <c r="P444" s="14"/>
      <c r="Q444" s="14"/>
      <c r="R444" s="13"/>
    </row>
    <row r="445" spans="1:18" outlineLevel="1" x14ac:dyDescent="0.25">
      <c r="A445" s="25" t="s">
        <v>536</v>
      </c>
      <c r="B445" s="13"/>
      <c r="C445" s="25" t="s">
        <v>11</v>
      </c>
      <c r="D445" s="13"/>
      <c r="E445" s="25" t="s">
        <v>537</v>
      </c>
      <c r="F445" s="14"/>
      <c r="G445" s="14"/>
      <c r="H445" s="13"/>
      <c r="I445" s="26">
        <v>44881</v>
      </c>
      <c r="J445" s="26">
        <v>44816</v>
      </c>
      <c r="K445" s="27" t="s">
        <v>538</v>
      </c>
      <c r="L445" s="28">
        <v>54870</v>
      </c>
      <c r="M445" s="13"/>
      <c r="N445" s="29">
        <v>50297.584000000003</v>
      </c>
      <c r="O445" s="28">
        <v>4572.4160000000002</v>
      </c>
      <c r="P445" s="14"/>
      <c r="Q445" s="14"/>
      <c r="R445" s="13"/>
    </row>
    <row r="446" spans="1:18" outlineLevel="1" x14ac:dyDescent="0.25">
      <c r="A446" s="25" t="s">
        <v>539</v>
      </c>
      <c r="B446" s="13"/>
      <c r="C446" s="25" t="s">
        <v>11</v>
      </c>
      <c r="D446" s="13"/>
      <c r="E446" s="25" t="s">
        <v>540</v>
      </c>
      <c r="F446" s="14"/>
      <c r="G446" s="14"/>
      <c r="H446" s="13"/>
      <c r="I446" s="26">
        <v>44881</v>
      </c>
      <c r="J446" s="26">
        <v>44816</v>
      </c>
      <c r="K446" s="27" t="s">
        <v>538</v>
      </c>
      <c r="L446" s="28">
        <v>10856</v>
      </c>
      <c r="M446" s="13"/>
      <c r="N446" s="29">
        <v>9951.4169999999995</v>
      </c>
      <c r="O446" s="28">
        <v>904.58299999999997</v>
      </c>
      <c r="P446" s="14"/>
      <c r="Q446" s="14"/>
      <c r="R446" s="13"/>
    </row>
    <row r="447" spans="1:18" x14ac:dyDescent="0.25">
      <c r="A447" s="22" t="s">
        <v>541</v>
      </c>
      <c r="B447" s="14"/>
      <c r="C447" s="14"/>
      <c r="D447" s="14"/>
      <c r="E447" s="14"/>
      <c r="F447" s="14"/>
      <c r="G447" s="14"/>
      <c r="H447" s="14"/>
      <c r="I447" s="14"/>
      <c r="J447" s="14"/>
      <c r="K447" s="13"/>
      <c r="L447" s="23">
        <v>138532</v>
      </c>
      <c r="M447" s="13"/>
      <c r="N447" s="24">
        <v>136543.9172</v>
      </c>
      <c r="O447" s="23">
        <v>1988.0827999999999</v>
      </c>
      <c r="P447" s="14"/>
      <c r="Q447" s="14"/>
      <c r="R447" s="13"/>
    </row>
    <row r="448" spans="1:18" ht="23.25" customHeight="1" outlineLevel="1" x14ac:dyDescent="0.25">
      <c r="A448" s="25" t="s">
        <v>542</v>
      </c>
      <c r="B448" s="13"/>
      <c r="C448" s="25" t="s">
        <v>11</v>
      </c>
      <c r="D448" s="13"/>
      <c r="E448" s="25" t="s">
        <v>543</v>
      </c>
      <c r="F448" s="14"/>
      <c r="G448" s="14"/>
      <c r="H448" s="13"/>
      <c r="I448" s="26">
        <v>45029</v>
      </c>
      <c r="J448" s="26">
        <v>45008</v>
      </c>
      <c r="K448" s="27" t="s">
        <v>544</v>
      </c>
      <c r="L448" s="28">
        <v>4838</v>
      </c>
      <c r="M448" s="13"/>
      <c r="N448" s="29">
        <v>4717.0751</v>
      </c>
      <c r="O448" s="28">
        <v>120.92489999999999</v>
      </c>
      <c r="P448" s="14"/>
      <c r="Q448" s="14"/>
      <c r="R448" s="13"/>
    </row>
    <row r="449" spans="1:18" ht="23.25" customHeight="1" outlineLevel="1" x14ac:dyDescent="0.25">
      <c r="A449" s="25" t="s">
        <v>545</v>
      </c>
      <c r="B449" s="13"/>
      <c r="C449" s="25" t="s">
        <v>11</v>
      </c>
      <c r="D449" s="13"/>
      <c r="E449" s="25" t="s">
        <v>543</v>
      </c>
      <c r="F449" s="14"/>
      <c r="G449" s="14"/>
      <c r="H449" s="13"/>
      <c r="I449" s="26">
        <v>45029</v>
      </c>
      <c r="J449" s="26">
        <v>45008</v>
      </c>
      <c r="K449" s="27" t="s">
        <v>544</v>
      </c>
      <c r="L449" s="28">
        <v>4838</v>
      </c>
      <c r="M449" s="13"/>
      <c r="N449" s="29">
        <v>4717.0751</v>
      </c>
      <c r="O449" s="28">
        <v>120.92489999999999</v>
      </c>
      <c r="P449" s="14"/>
      <c r="Q449" s="14"/>
      <c r="R449" s="13"/>
    </row>
    <row r="450" spans="1:18" ht="23.25" customHeight="1" outlineLevel="1" x14ac:dyDescent="0.25">
      <c r="A450" s="25" t="s">
        <v>546</v>
      </c>
      <c r="B450" s="13"/>
      <c r="C450" s="25" t="s">
        <v>11</v>
      </c>
      <c r="D450" s="13"/>
      <c r="E450" s="25" t="s">
        <v>543</v>
      </c>
      <c r="F450" s="14"/>
      <c r="G450" s="14"/>
      <c r="H450" s="13"/>
      <c r="I450" s="26">
        <v>45029</v>
      </c>
      <c r="J450" s="26">
        <v>45008</v>
      </c>
      <c r="K450" s="27" t="s">
        <v>544</v>
      </c>
      <c r="L450" s="28">
        <v>4838</v>
      </c>
      <c r="M450" s="13"/>
      <c r="N450" s="29">
        <v>4717.0751</v>
      </c>
      <c r="O450" s="28">
        <v>120.92489999999999</v>
      </c>
      <c r="P450" s="14"/>
      <c r="Q450" s="14"/>
      <c r="R450" s="13"/>
    </row>
    <row r="451" spans="1:18" ht="23.25" customHeight="1" outlineLevel="1" x14ac:dyDescent="0.25">
      <c r="A451" s="25" t="s">
        <v>547</v>
      </c>
      <c r="B451" s="13"/>
      <c r="C451" s="25" t="s">
        <v>11</v>
      </c>
      <c r="D451" s="13"/>
      <c r="E451" s="25" t="s">
        <v>543</v>
      </c>
      <c r="F451" s="14"/>
      <c r="G451" s="14"/>
      <c r="H451" s="13"/>
      <c r="I451" s="26">
        <v>45029</v>
      </c>
      <c r="J451" s="26">
        <v>45008</v>
      </c>
      <c r="K451" s="27" t="s">
        <v>544</v>
      </c>
      <c r="L451" s="28">
        <v>4838</v>
      </c>
      <c r="M451" s="13"/>
      <c r="N451" s="29">
        <v>4717.0751</v>
      </c>
      <c r="O451" s="28">
        <v>120.92489999999999</v>
      </c>
      <c r="P451" s="14"/>
      <c r="Q451" s="14"/>
      <c r="R451" s="13"/>
    </row>
    <row r="452" spans="1:18" ht="23.25" customHeight="1" outlineLevel="1" x14ac:dyDescent="0.25">
      <c r="A452" s="25" t="s">
        <v>548</v>
      </c>
      <c r="B452" s="13"/>
      <c r="C452" s="25" t="s">
        <v>11</v>
      </c>
      <c r="D452" s="13"/>
      <c r="E452" s="25" t="s">
        <v>549</v>
      </c>
      <c r="F452" s="14"/>
      <c r="G452" s="14"/>
      <c r="H452" s="13"/>
      <c r="I452" s="26">
        <v>45029</v>
      </c>
      <c r="J452" s="26">
        <v>45008</v>
      </c>
      <c r="K452" s="27" t="s">
        <v>544</v>
      </c>
      <c r="L452" s="28">
        <v>15340</v>
      </c>
      <c r="M452" s="13"/>
      <c r="N452" s="29">
        <v>14956.525</v>
      </c>
      <c r="O452" s="28">
        <v>383.47500000000002</v>
      </c>
      <c r="P452" s="14"/>
      <c r="Q452" s="14"/>
      <c r="R452" s="13"/>
    </row>
    <row r="453" spans="1:18" ht="23.25" customHeight="1" outlineLevel="1" x14ac:dyDescent="0.25">
      <c r="A453" s="25" t="s">
        <v>550</v>
      </c>
      <c r="B453" s="13"/>
      <c r="C453" s="25" t="s">
        <v>11</v>
      </c>
      <c r="D453" s="13"/>
      <c r="E453" s="25" t="s">
        <v>549</v>
      </c>
      <c r="F453" s="14"/>
      <c r="G453" s="14"/>
      <c r="H453" s="13"/>
      <c r="I453" s="26">
        <v>45029</v>
      </c>
      <c r="J453" s="26">
        <v>45008</v>
      </c>
      <c r="K453" s="27" t="s">
        <v>544</v>
      </c>
      <c r="L453" s="28">
        <v>15340</v>
      </c>
      <c r="M453" s="13"/>
      <c r="N453" s="29">
        <v>14956.525</v>
      </c>
      <c r="O453" s="28">
        <v>383.47500000000002</v>
      </c>
      <c r="P453" s="14"/>
      <c r="Q453" s="14"/>
      <c r="R453" s="13"/>
    </row>
    <row r="454" spans="1:18" outlineLevel="1" x14ac:dyDescent="0.25">
      <c r="A454" s="25" t="s">
        <v>551</v>
      </c>
      <c r="B454" s="13"/>
      <c r="C454" s="25" t="s">
        <v>11</v>
      </c>
      <c r="D454" s="13"/>
      <c r="E454" s="25" t="s">
        <v>552</v>
      </c>
      <c r="F454" s="14"/>
      <c r="G454" s="14"/>
      <c r="H454" s="13"/>
      <c r="I454" s="26">
        <v>45075</v>
      </c>
      <c r="J454" s="26">
        <v>45063</v>
      </c>
      <c r="K454" s="27" t="s">
        <v>544</v>
      </c>
      <c r="L454" s="28">
        <v>6962</v>
      </c>
      <c r="M454" s="13"/>
      <c r="N454" s="29">
        <v>6903.9916999999996</v>
      </c>
      <c r="O454" s="28">
        <v>58.008299999999998</v>
      </c>
      <c r="P454" s="14"/>
      <c r="Q454" s="14"/>
      <c r="R454" s="13"/>
    </row>
    <row r="455" spans="1:18" outlineLevel="1" x14ac:dyDescent="0.25">
      <c r="A455" s="25" t="s">
        <v>553</v>
      </c>
      <c r="B455" s="13"/>
      <c r="C455" s="25" t="s">
        <v>11</v>
      </c>
      <c r="D455" s="13"/>
      <c r="E455" s="25" t="s">
        <v>552</v>
      </c>
      <c r="F455" s="14"/>
      <c r="G455" s="14"/>
      <c r="H455" s="13"/>
      <c r="I455" s="26">
        <v>45075</v>
      </c>
      <c r="J455" s="26">
        <v>45063</v>
      </c>
      <c r="K455" s="27" t="s">
        <v>544</v>
      </c>
      <c r="L455" s="28">
        <v>6962</v>
      </c>
      <c r="M455" s="13"/>
      <c r="N455" s="29">
        <v>6903.9916999999996</v>
      </c>
      <c r="O455" s="28">
        <v>58.008299999999998</v>
      </c>
      <c r="P455" s="14"/>
      <c r="Q455" s="14"/>
      <c r="R455" s="13"/>
    </row>
    <row r="456" spans="1:18" outlineLevel="1" x14ac:dyDescent="0.25">
      <c r="A456" s="25" t="s">
        <v>554</v>
      </c>
      <c r="B456" s="13"/>
      <c r="C456" s="25" t="s">
        <v>11</v>
      </c>
      <c r="D456" s="13"/>
      <c r="E456" s="25" t="s">
        <v>552</v>
      </c>
      <c r="F456" s="14"/>
      <c r="G456" s="14"/>
      <c r="H456" s="13"/>
      <c r="I456" s="26">
        <v>45075</v>
      </c>
      <c r="J456" s="26">
        <v>45063</v>
      </c>
      <c r="K456" s="27" t="s">
        <v>544</v>
      </c>
      <c r="L456" s="28">
        <v>6962</v>
      </c>
      <c r="M456" s="13"/>
      <c r="N456" s="29">
        <v>6903.9916999999996</v>
      </c>
      <c r="O456" s="28">
        <v>58.008299999999998</v>
      </c>
      <c r="P456" s="14"/>
      <c r="Q456" s="14"/>
      <c r="R456" s="13"/>
    </row>
    <row r="457" spans="1:18" outlineLevel="1" x14ac:dyDescent="0.25">
      <c r="A457" s="25" t="s">
        <v>555</v>
      </c>
      <c r="B457" s="13"/>
      <c r="C457" s="25" t="s">
        <v>11</v>
      </c>
      <c r="D457" s="13"/>
      <c r="E457" s="25" t="s">
        <v>552</v>
      </c>
      <c r="F457" s="14"/>
      <c r="G457" s="14"/>
      <c r="H457" s="13"/>
      <c r="I457" s="26">
        <v>45075</v>
      </c>
      <c r="J457" s="26">
        <v>45063</v>
      </c>
      <c r="K457" s="27" t="s">
        <v>544</v>
      </c>
      <c r="L457" s="28">
        <v>6962</v>
      </c>
      <c r="M457" s="13"/>
      <c r="N457" s="29">
        <v>6903.9916999999996</v>
      </c>
      <c r="O457" s="28">
        <v>58.008299999999998</v>
      </c>
      <c r="P457" s="14"/>
      <c r="Q457" s="14"/>
      <c r="R457" s="13"/>
    </row>
    <row r="458" spans="1:18" outlineLevel="1" x14ac:dyDescent="0.25">
      <c r="A458" s="25" t="s">
        <v>556</v>
      </c>
      <c r="B458" s="13"/>
      <c r="C458" s="25" t="s">
        <v>11</v>
      </c>
      <c r="D458" s="13"/>
      <c r="E458" s="25" t="s">
        <v>557</v>
      </c>
      <c r="F458" s="14"/>
      <c r="G458" s="14"/>
      <c r="H458" s="13"/>
      <c r="I458" s="26">
        <v>45075</v>
      </c>
      <c r="J458" s="26">
        <v>45063</v>
      </c>
      <c r="K458" s="27" t="s">
        <v>544</v>
      </c>
      <c r="L458" s="28">
        <v>15163</v>
      </c>
      <c r="M458" s="13"/>
      <c r="N458" s="29">
        <v>15036.65</v>
      </c>
      <c r="O458" s="28">
        <v>126.35</v>
      </c>
      <c r="P458" s="14"/>
      <c r="Q458" s="14"/>
      <c r="R458" s="13"/>
    </row>
    <row r="459" spans="1:18" outlineLevel="1" x14ac:dyDescent="0.25">
      <c r="A459" s="25" t="s">
        <v>558</v>
      </c>
      <c r="B459" s="13"/>
      <c r="C459" s="25" t="s">
        <v>11</v>
      </c>
      <c r="D459" s="13"/>
      <c r="E459" s="25" t="s">
        <v>557</v>
      </c>
      <c r="F459" s="14"/>
      <c r="G459" s="14"/>
      <c r="H459" s="13"/>
      <c r="I459" s="26">
        <v>45075</v>
      </c>
      <c r="J459" s="26">
        <v>45063</v>
      </c>
      <c r="K459" s="27" t="s">
        <v>544</v>
      </c>
      <c r="L459" s="28">
        <v>15163</v>
      </c>
      <c r="M459" s="13"/>
      <c r="N459" s="29">
        <v>15036.65</v>
      </c>
      <c r="O459" s="28">
        <v>126.35</v>
      </c>
      <c r="P459" s="14"/>
      <c r="Q459" s="14"/>
      <c r="R459" s="13"/>
    </row>
    <row r="460" spans="1:18" outlineLevel="1" x14ac:dyDescent="0.25">
      <c r="A460" s="25" t="s">
        <v>559</v>
      </c>
      <c r="B460" s="13"/>
      <c r="C460" s="25" t="s">
        <v>11</v>
      </c>
      <c r="D460" s="13"/>
      <c r="E460" s="25" t="s">
        <v>557</v>
      </c>
      <c r="F460" s="14"/>
      <c r="G460" s="14"/>
      <c r="H460" s="13"/>
      <c r="I460" s="26">
        <v>45075</v>
      </c>
      <c r="J460" s="26">
        <v>45063</v>
      </c>
      <c r="K460" s="27" t="s">
        <v>544</v>
      </c>
      <c r="L460" s="28">
        <v>15163</v>
      </c>
      <c r="M460" s="13"/>
      <c r="N460" s="29">
        <v>15036.65</v>
      </c>
      <c r="O460" s="28">
        <v>126.35</v>
      </c>
      <c r="P460" s="14"/>
      <c r="Q460" s="14"/>
      <c r="R460" s="13"/>
    </row>
    <row r="461" spans="1:18" outlineLevel="1" x14ac:dyDescent="0.25">
      <c r="A461" s="25" t="s">
        <v>560</v>
      </c>
      <c r="B461" s="13"/>
      <c r="C461" s="25" t="s">
        <v>11</v>
      </c>
      <c r="D461" s="13"/>
      <c r="E461" s="25" t="s">
        <v>557</v>
      </c>
      <c r="F461" s="14"/>
      <c r="G461" s="14"/>
      <c r="H461" s="13"/>
      <c r="I461" s="26">
        <v>45075</v>
      </c>
      <c r="J461" s="26">
        <v>45063</v>
      </c>
      <c r="K461" s="27" t="s">
        <v>544</v>
      </c>
      <c r="L461" s="28">
        <v>15163</v>
      </c>
      <c r="M461" s="13"/>
      <c r="N461" s="29">
        <v>15036.65</v>
      </c>
      <c r="O461" s="28">
        <v>126.35</v>
      </c>
      <c r="P461" s="14"/>
      <c r="Q461" s="14"/>
      <c r="R461" s="13"/>
    </row>
    <row r="462" spans="1:18" ht="15" customHeight="1" x14ac:dyDescent="0.25">
      <c r="A462" s="22" t="s">
        <v>561</v>
      </c>
      <c r="B462" s="14"/>
      <c r="C462" s="14"/>
      <c r="D462" s="14"/>
      <c r="E462" s="14"/>
      <c r="F462" s="14"/>
      <c r="G462" s="14"/>
      <c r="H462" s="14"/>
      <c r="I462" s="14"/>
      <c r="J462" s="14"/>
      <c r="K462" s="13"/>
      <c r="L462" s="23">
        <v>14921040</v>
      </c>
      <c r="M462" s="13"/>
      <c r="N462" s="24">
        <v>10699197.5678</v>
      </c>
      <c r="O462" s="23">
        <v>4221842.4321999997</v>
      </c>
      <c r="P462" s="14"/>
      <c r="Q462" s="14"/>
      <c r="R462" s="13"/>
    </row>
    <row r="463" spans="1:18" ht="15" customHeight="1" outlineLevel="1" x14ac:dyDescent="0.25">
      <c r="A463" s="25" t="s">
        <v>562</v>
      </c>
      <c r="B463" s="13"/>
      <c r="C463" s="25" t="s">
        <v>11</v>
      </c>
      <c r="D463" s="13"/>
      <c r="E463" s="25" t="s">
        <v>563</v>
      </c>
      <c r="F463" s="14"/>
      <c r="G463" s="14"/>
      <c r="H463" s="13"/>
      <c r="I463" s="26">
        <v>44880</v>
      </c>
      <c r="J463" s="26">
        <v>44790</v>
      </c>
      <c r="K463" s="27" t="s">
        <v>564</v>
      </c>
      <c r="L463" s="28">
        <v>3225030</v>
      </c>
      <c r="M463" s="13"/>
      <c r="N463" s="29">
        <v>2687525.1669999999</v>
      </c>
      <c r="O463" s="28">
        <v>537504.83299999998</v>
      </c>
      <c r="P463" s="14"/>
      <c r="Q463" s="14"/>
      <c r="R463" s="13"/>
    </row>
    <row r="464" spans="1:18" ht="15" customHeight="1" outlineLevel="1" x14ac:dyDescent="0.25">
      <c r="A464" s="25" t="s">
        <v>565</v>
      </c>
      <c r="B464" s="13"/>
      <c r="C464" s="25" t="s">
        <v>11</v>
      </c>
      <c r="D464" s="13"/>
      <c r="E464" s="25" t="s">
        <v>563</v>
      </c>
      <c r="F464" s="14"/>
      <c r="G464" s="14"/>
      <c r="H464" s="13"/>
      <c r="I464" s="26">
        <v>44880</v>
      </c>
      <c r="J464" s="26">
        <v>44790</v>
      </c>
      <c r="K464" s="27" t="s">
        <v>564</v>
      </c>
      <c r="L464" s="28">
        <v>3225030</v>
      </c>
      <c r="M464" s="13"/>
      <c r="N464" s="29">
        <v>2687525.1669999999</v>
      </c>
      <c r="O464" s="28">
        <v>537504.83299999998</v>
      </c>
      <c r="P464" s="14"/>
      <c r="Q464" s="14"/>
      <c r="R464" s="13"/>
    </row>
    <row r="465" spans="1:18" ht="15" customHeight="1" outlineLevel="1" x14ac:dyDescent="0.25">
      <c r="A465" s="25" t="s">
        <v>566</v>
      </c>
      <c r="B465" s="13"/>
      <c r="C465" s="25" t="s">
        <v>11</v>
      </c>
      <c r="D465" s="13"/>
      <c r="E465" s="25" t="s">
        <v>563</v>
      </c>
      <c r="F465" s="14"/>
      <c r="G465" s="14"/>
      <c r="H465" s="13"/>
      <c r="I465" s="26">
        <v>44880</v>
      </c>
      <c r="J465" s="26">
        <v>44790</v>
      </c>
      <c r="K465" s="27" t="s">
        <v>564</v>
      </c>
      <c r="L465" s="28">
        <v>3225030</v>
      </c>
      <c r="M465" s="13"/>
      <c r="N465" s="29">
        <v>2687525.1669999999</v>
      </c>
      <c r="O465" s="28">
        <v>537504.83299999998</v>
      </c>
      <c r="P465" s="14"/>
      <c r="Q465" s="14"/>
      <c r="R465" s="13"/>
    </row>
    <row r="466" spans="1:18" ht="15" customHeight="1" outlineLevel="1" x14ac:dyDescent="0.25">
      <c r="A466" s="25" t="s">
        <v>567</v>
      </c>
      <c r="B466" s="13"/>
      <c r="C466" s="25" t="s">
        <v>11</v>
      </c>
      <c r="D466" s="13"/>
      <c r="E466" s="25" t="s">
        <v>568</v>
      </c>
      <c r="F466" s="14"/>
      <c r="G466" s="14"/>
      <c r="H466" s="13"/>
      <c r="I466" s="26">
        <v>45029</v>
      </c>
      <c r="J466" s="26">
        <v>44985</v>
      </c>
      <c r="K466" s="27" t="s">
        <v>564</v>
      </c>
      <c r="L466" s="28">
        <v>2824950</v>
      </c>
      <c r="M466" s="13"/>
      <c r="N466" s="29">
        <v>2636620.0668000001</v>
      </c>
      <c r="O466" s="28">
        <v>188329.9332</v>
      </c>
      <c r="P466" s="14"/>
      <c r="Q466" s="14"/>
      <c r="R466" s="13"/>
    </row>
    <row r="467" spans="1:18" ht="15" customHeight="1" outlineLevel="1" x14ac:dyDescent="0.25">
      <c r="A467" s="25" t="s">
        <v>569</v>
      </c>
      <c r="B467" s="13"/>
      <c r="C467" s="25" t="s">
        <v>11</v>
      </c>
      <c r="D467" s="13"/>
      <c r="E467" s="25" t="s">
        <v>570</v>
      </c>
      <c r="F467" s="14"/>
      <c r="G467" s="14"/>
      <c r="H467" s="13"/>
      <c r="I467" s="26">
        <v>45058</v>
      </c>
      <c r="J467" s="26">
        <v>42118</v>
      </c>
      <c r="K467" s="27" t="s">
        <v>564</v>
      </c>
      <c r="L467" s="28">
        <v>1210500</v>
      </c>
      <c r="M467" s="13"/>
      <c r="N467" s="29">
        <v>1</v>
      </c>
      <c r="O467" s="28">
        <v>1210499</v>
      </c>
      <c r="P467" s="14"/>
      <c r="Q467" s="14"/>
      <c r="R467" s="13"/>
    </row>
    <row r="468" spans="1:18" ht="15" customHeight="1" outlineLevel="1" x14ac:dyDescent="0.25">
      <c r="A468" s="25" t="s">
        <v>571</v>
      </c>
      <c r="B468" s="13"/>
      <c r="C468" s="25" t="s">
        <v>11</v>
      </c>
      <c r="D468" s="13"/>
      <c r="E468" s="25" t="s">
        <v>572</v>
      </c>
      <c r="F468" s="14"/>
      <c r="G468" s="14"/>
      <c r="H468" s="13"/>
      <c r="I468" s="26">
        <v>45058</v>
      </c>
      <c r="J468" s="26">
        <v>42118</v>
      </c>
      <c r="K468" s="27" t="s">
        <v>564</v>
      </c>
      <c r="L468" s="28">
        <v>1210500</v>
      </c>
      <c r="M468" s="13"/>
      <c r="N468" s="29">
        <v>1</v>
      </c>
      <c r="O468" s="28">
        <v>1210499</v>
      </c>
      <c r="P468" s="14"/>
      <c r="Q468" s="14"/>
      <c r="R468" s="13"/>
    </row>
    <row r="469" spans="1:18" ht="15" customHeight="1" x14ac:dyDescent="0.25">
      <c r="A469" s="22" t="s">
        <v>573</v>
      </c>
      <c r="B469" s="14"/>
      <c r="C469" s="14"/>
      <c r="D469" s="14"/>
      <c r="E469" s="14"/>
      <c r="F469" s="14"/>
      <c r="G469" s="14"/>
      <c r="H469" s="14"/>
      <c r="I469" s="14"/>
      <c r="J469" s="14"/>
      <c r="K469" s="13"/>
      <c r="L469" s="23">
        <v>155760</v>
      </c>
      <c r="M469" s="13"/>
      <c r="N469" s="24">
        <v>153813.03810000001</v>
      </c>
      <c r="O469" s="23">
        <v>1946.9619</v>
      </c>
      <c r="P469" s="14"/>
      <c r="Q469" s="14"/>
      <c r="R469" s="13"/>
    </row>
    <row r="470" spans="1:18" ht="15" customHeight="1" outlineLevel="1" x14ac:dyDescent="0.25">
      <c r="A470" s="25" t="s">
        <v>574</v>
      </c>
      <c r="B470" s="13"/>
      <c r="C470" s="25" t="s">
        <v>11</v>
      </c>
      <c r="D470" s="13"/>
      <c r="E470" s="25" t="s">
        <v>575</v>
      </c>
      <c r="F470" s="14"/>
      <c r="G470" s="14"/>
      <c r="H470" s="13"/>
      <c r="I470" s="26">
        <v>45029</v>
      </c>
      <c r="J470" s="26">
        <v>45013</v>
      </c>
      <c r="K470" s="27" t="s">
        <v>576</v>
      </c>
      <c r="L470" s="28">
        <v>51920</v>
      </c>
      <c r="M470" s="13"/>
      <c r="N470" s="29">
        <v>51271.012699999999</v>
      </c>
      <c r="O470" s="28">
        <v>648.9873</v>
      </c>
      <c r="P470" s="14"/>
      <c r="Q470" s="14"/>
      <c r="R470" s="13"/>
    </row>
    <row r="471" spans="1:18" ht="15" customHeight="1" outlineLevel="1" x14ac:dyDescent="0.25">
      <c r="A471" s="25" t="s">
        <v>577</v>
      </c>
      <c r="B471" s="13"/>
      <c r="C471" s="25" t="s">
        <v>11</v>
      </c>
      <c r="D471" s="13"/>
      <c r="E471" s="25" t="s">
        <v>575</v>
      </c>
      <c r="F471" s="14"/>
      <c r="G471" s="14"/>
      <c r="H471" s="13"/>
      <c r="I471" s="26">
        <v>45029</v>
      </c>
      <c r="J471" s="26">
        <v>45013</v>
      </c>
      <c r="K471" s="27" t="s">
        <v>576</v>
      </c>
      <c r="L471" s="28">
        <v>51920</v>
      </c>
      <c r="M471" s="13"/>
      <c r="N471" s="29">
        <v>51271.012699999999</v>
      </c>
      <c r="O471" s="28">
        <v>648.9873</v>
      </c>
      <c r="P471" s="14"/>
      <c r="Q471" s="14"/>
      <c r="R471" s="13"/>
    </row>
    <row r="472" spans="1:18" ht="15" customHeight="1" outlineLevel="1" x14ac:dyDescent="0.25">
      <c r="A472" s="25" t="s">
        <v>578</v>
      </c>
      <c r="B472" s="13"/>
      <c r="C472" s="25" t="s">
        <v>11</v>
      </c>
      <c r="D472" s="13"/>
      <c r="E472" s="25" t="s">
        <v>575</v>
      </c>
      <c r="F472" s="14"/>
      <c r="G472" s="14"/>
      <c r="H472" s="13"/>
      <c r="I472" s="26">
        <v>45029</v>
      </c>
      <c r="J472" s="26">
        <v>45013</v>
      </c>
      <c r="K472" s="27" t="s">
        <v>576</v>
      </c>
      <c r="L472" s="28">
        <v>51920</v>
      </c>
      <c r="M472" s="13"/>
      <c r="N472" s="29">
        <v>51271.012699999999</v>
      </c>
      <c r="O472" s="28">
        <v>648.9873</v>
      </c>
      <c r="P472" s="14"/>
      <c r="Q472" s="14"/>
      <c r="R472" s="13"/>
    </row>
    <row r="473" spans="1:18" ht="15" customHeight="1" x14ac:dyDescent="0.25">
      <c r="A473" s="22" t="s">
        <v>579</v>
      </c>
      <c r="B473" s="14"/>
      <c r="C473" s="14"/>
      <c r="D473" s="14"/>
      <c r="E473" s="14"/>
      <c r="F473" s="14"/>
      <c r="G473" s="14"/>
      <c r="H473" s="14"/>
      <c r="I473" s="14"/>
      <c r="J473" s="14"/>
      <c r="K473" s="13"/>
      <c r="L473" s="23">
        <v>650000</v>
      </c>
      <c r="M473" s="13"/>
      <c r="N473" s="24">
        <v>21674.400000000001</v>
      </c>
      <c r="O473" s="23">
        <v>628325.6</v>
      </c>
      <c r="P473" s="14"/>
      <c r="Q473" s="14"/>
      <c r="R473" s="13"/>
    </row>
    <row r="474" spans="1:18" outlineLevel="1" x14ac:dyDescent="0.25">
      <c r="A474" s="25" t="s">
        <v>580</v>
      </c>
      <c r="B474" s="13"/>
      <c r="C474" s="25" t="s">
        <v>11</v>
      </c>
      <c r="D474" s="13"/>
      <c r="E474" s="25" t="s">
        <v>581</v>
      </c>
      <c r="F474" s="14"/>
      <c r="G474" s="14"/>
      <c r="H474" s="13"/>
      <c r="I474" s="26">
        <v>45034</v>
      </c>
      <c r="J474" s="26">
        <v>43343</v>
      </c>
      <c r="K474" s="27" t="s">
        <v>582</v>
      </c>
      <c r="L474" s="28">
        <v>81250</v>
      </c>
      <c r="M474" s="13"/>
      <c r="N474" s="29">
        <v>2709.3</v>
      </c>
      <c r="O474" s="28">
        <v>78540.7</v>
      </c>
      <c r="P474" s="14"/>
      <c r="Q474" s="14"/>
      <c r="R474" s="13"/>
    </row>
    <row r="475" spans="1:18" outlineLevel="1" x14ac:dyDescent="0.25">
      <c r="A475" s="25" t="s">
        <v>583</v>
      </c>
      <c r="B475" s="13"/>
      <c r="C475" s="25" t="s">
        <v>11</v>
      </c>
      <c r="D475" s="13"/>
      <c r="E475" s="25" t="s">
        <v>581</v>
      </c>
      <c r="F475" s="14"/>
      <c r="G475" s="14"/>
      <c r="H475" s="13"/>
      <c r="I475" s="26">
        <v>45034</v>
      </c>
      <c r="J475" s="26">
        <v>43343</v>
      </c>
      <c r="K475" s="27" t="s">
        <v>582</v>
      </c>
      <c r="L475" s="28">
        <v>81250</v>
      </c>
      <c r="M475" s="13"/>
      <c r="N475" s="29">
        <v>2709.3</v>
      </c>
      <c r="O475" s="28">
        <v>78540.7</v>
      </c>
      <c r="P475" s="14"/>
      <c r="Q475" s="14"/>
      <c r="R475" s="13"/>
    </row>
    <row r="476" spans="1:18" outlineLevel="1" x14ac:dyDescent="0.25">
      <c r="A476" s="25" t="s">
        <v>584</v>
      </c>
      <c r="B476" s="13"/>
      <c r="C476" s="25" t="s">
        <v>11</v>
      </c>
      <c r="D476" s="13"/>
      <c r="E476" s="25" t="s">
        <v>581</v>
      </c>
      <c r="F476" s="14"/>
      <c r="G476" s="14"/>
      <c r="H476" s="13"/>
      <c r="I476" s="26">
        <v>45034</v>
      </c>
      <c r="J476" s="26">
        <v>43343</v>
      </c>
      <c r="K476" s="27" t="s">
        <v>582</v>
      </c>
      <c r="L476" s="28">
        <v>81250</v>
      </c>
      <c r="M476" s="13"/>
      <c r="N476" s="29">
        <v>2709.3</v>
      </c>
      <c r="O476" s="28">
        <v>78540.7</v>
      </c>
      <c r="P476" s="14"/>
      <c r="Q476" s="14"/>
      <c r="R476" s="13"/>
    </row>
    <row r="477" spans="1:18" outlineLevel="1" x14ac:dyDescent="0.25">
      <c r="A477" s="25" t="s">
        <v>585</v>
      </c>
      <c r="B477" s="13"/>
      <c r="C477" s="25" t="s">
        <v>11</v>
      </c>
      <c r="D477" s="13"/>
      <c r="E477" s="25" t="s">
        <v>581</v>
      </c>
      <c r="F477" s="14"/>
      <c r="G477" s="14"/>
      <c r="H477" s="13"/>
      <c r="I477" s="26">
        <v>45034</v>
      </c>
      <c r="J477" s="26">
        <v>43343</v>
      </c>
      <c r="K477" s="27" t="s">
        <v>582</v>
      </c>
      <c r="L477" s="28">
        <v>81250</v>
      </c>
      <c r="M477" s="13"/>
      <c r="N477" s="29">
        <v>2709.3</v>
      </c>
      <c r="O477" s="28">
        <v>78540.7</v>
      </c>
      <c r="P477" s="14"/>
      <c r="Q477" s="14"/>
      <c r="R477" s="13"/>
    </row>
    <row r="478" spans="1:18" outlineLevel="1" x14ac:dyDescent="0.25">
      <c r="A478" s="25" t="s">
        <v>586</v>
      </c>
      <c r="B478" s="13"/>
      <c r="C478" s="25" t="s">
        <v>11</v>
      </c>
      <c r="D478" s="13"/>
      <c r="E478" s="25" t="s">
        <v>581</v>
      </c>
      <c r="F478" s="14"/>
      <c r="G478" s="14"/>
      <c r="H478" s="13"/>
      <c r="I478" s="26">
        <v>45034</v>
      </c>
      <c r="J478" s="26">
        <v>43343</v>
      </c>
      <c r="K478" s="27" t="s">
        <v>582</v>
      </c>
      <c r="L478" s="28">
        <v>81250</v>
      </c>
      <c r="M478" s="13"/>
      <c r="N478" s="29">
        <v>2709.3</v>
      </c>
      <c r="O478" s="28">
        <v>78540.7</v>
      </c>
      <c r="P478" s="14"/>
      <c r="Q478" s="14"/>
      <c r="R478" s="13"/>
    </row>
    <row r="479" spans="1:18" outlineLevel="1" x14ac:dyDescent="0.25">
      <c r="A479" s="25" t="s">
        <v>587</v>
      </c>
      <c r="B479" s="13"/>
      <c r="C479" s="25" t="s">
        <v>11</v>
      </c>
      <c r="D479" s="13"/>
      <c r="E479" s="25" t="s">
        <v>581</v>
      </c>
      <c r="F479" s="14"/>
      <c r="G479" s="14"/>
      <c r="H479" s="13"/>
      <c r="I479" s="26">
        <v>45034</v>
      </c>
      <c r="J479" s="26">
        <v>43343</v>
      </c>
      <c r="K479" s="27" t="s">
        <v>582</v>
      </c>
      <c r="L479" s="28">
        <v>81250</v>
      </c>
      <c r="M479" s="13"/>
      <c r="N479" s="29">
        <v>2709.3</v>
      </c>
      <c r="O479" s="28">
        <v>78540.7</v>
      </c>
      <c r="P479" s="14"/>
      <c r="Q479" s="14"/>
      <c r="R479" s="13"/>
    </row>
    <row r="480" spans="1:18" outlineLevel="1" x14ac:dyDescent="0.25">
      <c r="A480" s="25" t="s">
        <v>588</v>
      </c>
      <c r="B480" s="13"/>
      <c r="C480" s="25" t="s">
        <v>11</v>
      </c>
      <c r="D480" s="13"/>
      <c r="E480" s="25" t="s">
        <v>581</v>
      </c>
      <c r="F480" s="14"/>
      <c r="G480" s="14"/>
      <c r="H480" s="13"/>
      <c r="I480" s="26">
        <v>45034</v>
      </c>
      <c r="J480" s="26">
        <v>43343</v>
      </c>
      <c r="K480" s="27" t="s">
        <v>582</v>
      </c>
      <c r="L480" s="28">
        <v>81250</v>
      </c>
      <c r="M480" s="13"/>
      <c r="N480" s="29">
        <v>2709.3</v>
      </c>
      <c r="O480" s="28">
        <v>78540.7</v>
      </c>
      <c r="P480" s="14"/>
      <c r="Q480" s="14"/>
      <c r="R480" s="13"/>
    </row>
    <row r="481" spans="1:18" outlineLevel="1" x14ac:dyDescent="0.25">
      <c r="A481" s="25" t="s">
        <v>589</v>
      </c>
      <c r="B481" s="13"/>
      <c r="C481" s="25" t="s">
        <v>11</v>
      </c>
      <c r="D481" s="13"/>
      <c r="E481" s="25" t="s">
        <v>581</v>
      </c>
      <c r="F481" s="14"/>
      <c r="G481" s="14"/>
      <c r="H481" s="13"/>
      <c r="I481" s="26">
        <v>45034</v>
      </c>
      <c r="J481" s="26">
        <v>43343</v>
      </c>
      <c r="K481" s="27" t="s">
        <v>582</v>
      </c>
      <c r="L481" s="28">
        <v>81250</v>
      </c>
      <c r="M481" s="13"/>
      <c r="N481" s="29">
        <v>2709.3</v>
      </c>
      <c r="O481" s="28">
        <v>78540.7</v>
      </c>
      <c r="P481" s="14"/>
      <c r="Q481" s="14"/>
      <c r="R481" s="13"/>
    </row>
    <row r="482" spans="1:18" x14ac:dyDescent="0.25">
      <c r="A482" s="22" t="s">
        <v>590</v>
      </c>
      <c r="B482" s="14"/>
      <c r="C482" s="14"/>
      <c r="D482" s="14"/>
      <c r="E482" s="14"/>
      <c r="F482" s="14"/>
      <c r="G482" s="14"/>
      <c r="H482" s="14"/>
      <c r="I482" s="14"/>
      <c r="J482" s="14"/>
      <c r="K482" s="13"/>
      <c r="L482" s="23">
        <v>75807.990000000005</v>
      </c>
      <c r="M482" s="13"/>
      <c r="N482" s="24">
        <v>67553.916899999997</v>
      </c>
      <c r="O482" s="23">
        <v>8254.0730999999996</v>
      </c>
      <c r="P482" s="14"/>
      <c r="Q482" s="14"/>
      <c r="R482" s="13"/>
    </row>
    <row r="483" spans="1:18" outlineLevel="1" x14ac:dyDescent="0.25">
      <c r="A483" s="25" t="s">
        <v>591</v>
      </c>
      <c r="B483" s="13"/>
      <c r="C483" s="25" t="s">
        <v>11</v>
      </c>
      <c r="D483" s="13"/>
      <c r="E483" s="25" t="s">
        <v>592</v>
      </c>
      <c r="F483" s="14"/>
      <c r="G483" s="14"/>
      <c r="H483" s="13"/>
      <c r="I483" s="26">
        <v>44565</v>
      </c>
      <c r="J483" s="26">
        <v>44547</v>
      </c>
      <c r="K483" s="27" t="s">
        <v>593</v>
      </c>
      <c r="L483" s="28">
        <v>17936</v>
      </c>
      <c r="M483" s="13"/>
      <c r="N483" s="29">
        <v>15245.750599999999</v>
      </c>
      <c r="O483" s="28">
        <v>2690.2494000000002</v>
      </c>
      <c r="P483" s="14"/>
      <c r="Q483" s="14"/>
      <c r="R483" s="13"/>
    </row>
    <row r="484" spans="1:18" outlineLevel="1" x14ac:dyDescent="0.25">
      <c r="A484" s="25" t="s">
        <v>594</v>
      </c>
      <c r="B484" s="13"/>
      <c r="C484" s="25" t="s">
        <v>11</v>
      </c>
      <c r="D484" s="13"/>
      <c r="E484" s="25" t="s">
        <v>592</v>
      </c>
      <c r="F484" s="14"/>
      <c r="G484" s="14"/>
      <c r="H484" s="13"/>
      <c r="I484" s="26">
        <v>44565</v>
      </c>
      <c r="J484" s="26">
        <v>44547</v>
      </c>
      <c r="K484" s="27" t="s">
        <v>593</v>
      </c>
      <c r="L484" s="28">
        <v>17936</v>
      </c>
      <c r="M484" s="13"/>
      <c r="N484" s="29">
        <v>15245.750599999999</v>
      </c>
      <c r="O484" s="28">
        <v>2690.2494000000002</v>
      </c>
      <c r="P484" s="14"/>
      <c r="Q484" s="14"/>
      <c r="R484" s="13"/>
    </row>
    <row r="485" spans="1:18" outlineLevel="1" x14ac:dyDescent="0.25">
      <c r="A485" s="25" t="s">
        <v>595</v>
      </c>
      <c r="B485" s="13"/>
      <c r="C485" s="25" t="s">
        <v>11</v>
      </c>
      <c r="D485" s="13"/>
      <c r="E485" s="25" t="s">
        <v>592</v>
      </c>
      <c r="F485" s="14"/>
      <c r="G485" s="14"/>
      <c r="H485" s="13"/>
      <c r="I485" s="26">
        <v>44565</v>
      </c>
      <c r="J485" s="26">
        <v>44547</v>
      </c>
      <c r="K485" s="27" t="s">
        <v>593</v>
      </c>
      <c r="L485" s="28">
        <v>17936</v>
      </c>
      <c r="M485" s="13"/>
      <c r="N485" s="29">
        <v>15245.750599999999</v>
      </c>
      <c r="O485" s="28">
        <v>2690.2494000000002</v>
      </c>
      <c r="P485" s="14"/>
      <c r="Q485" s="14"/>
      <c r="R485" s="13"/>
    </row>
    <row r="486" spans="1:18" outlineLevel="1" x14ac:dyDescent="0.25">
      <c r="A486" s="25" t="s">
        <v>596</v>
      </c>
      <c r="B486" s="13"/>
      <c r="C486" s="25" t="s">
        <v>11</v>
      </c>
      <c r="D486" s="13"/>
      <c r="E486" s="25" t="s">
        <v>597</v>
      </c>
      <c r="F486" s="14"/>
      <c r="G486" s="14"/>
      <c r="H486" s="13"/>
      <c r="I486" s="26">
        <v>45082</v>
      </c>
      <c r="J486" s="26">
        <v>45069</v>
      </c>
      <c r="K486" s="27" t="s">
        <v>593</v>
      </c>
      <c r="L486" s="28">
        <v>21999.99</v>
      </c>
      <c r="M486" s="13"/>
      <c r="N486" s="29">
        <v>21816.665099999998</v>
      </c>
      <c r="O486" s="28">
        <v>183.32490000000001</v>
      </c>
      <c r="P486" s="14"/>
      <c r="Q486" s="14"/>
      <c r="R486" s="13"/>
    </row>
    <row r="487" spans="1:18" x14ac:dyDescent="0.25">
      <c r="A487" s="22" t="s">
        <v>598</v>
      </c>
      <c r="B487" s="14"/>
      <c r="C487" s="14"/>
      <c r="D487" s="14"/>
      <c r="E487" s="14"/>
      <c r="F487" s="14"/>
      <c r="G487" s="14"/>
      <c r="H487" s="14"/>
      <c r="I487" s="14"/>
      <c r="J487" s="14"/>
      <c r="K487" s="13"/>
      <c r="L487" s="23">
        <v>416191.94</v>
      </c>
      <c r="M487" s="13"/>
      <c r="N487" s="24">
        <v>241377.2329</v>
      </c>
      <c r="O487" s="23">
        <v>174814.7071</v>
      </c>
      <c r="P487" s="14"/>
      <c r="Q487" s="14"/>
      <c r="R487" s="13"/>
    </row>
    <row r="488" spans="1:18" outlineLevel="1" x14ac:dyDescent="0.25">
      <c r="A488" s="25" t="s">
        <v>599</v>
      </c>
      <c r="B488" s="13"/>
      <c r="C488" s="25" t="s">
        <v>11</v>
      </c>
      <c r="D488" s="13"/>
      <c r="E488" s="25" t="s">
        <v>600</v>
      </c>
      <c r="F488" s="14"/>
      <c r="G488" s="14"/>
      <c r="H488" s="13"/>
      <c r="I488" s="26">
        <v>44575</v>
      </c>
      <c r="J488" s="26">
        <v>44466</v>
      </c>
      <c r="K488" s="27" t="s">
        <v>601</v>
      </c>
      <c r="L488" s="28">
        <v>12095</v>
      </c>
      <c r="M488" s="13"/>
      <c r="N488" s="29">
        <v>5040.1675999999998</v>
      </c>
      <c r="O488" s="28">
        <v>7054.8324000000002</v>
      </c>
      <c r="P488" s="14"/>
      <c r="Q488" s="14"/>
      <c r="R488" s="13"/>
    </row>
    <row r="489" spans="1:18" outlineLevel="1" x14ac:dyDescent="0.25">
      <c r="A489" s="25" t="s">
        <v>602</v>
      </c>
      <c r="B489" s="13"/>
      <c r="C489" s="25" t="s">
        <v>11</v>
      </c>
      <c r="D489" s="13"/>
      <c r="E489" s="25" t="s">
        <v>600</v>
      </c>
      <c r="F489" s="14"/>
      <c r="G489" s="14"/>
      <c r="H489" s="13"/>
      <c r="I489" s="26">
        <v>44575</v>
      </c>
      <c r="J489" s="26">
        <v>44466</v>
      </c>
      <c r="K489" s="27" t="s">
        <v>601</v>
      </c>
      <c r="L489" s="28">
        <v>12095</v>
      </c>
      <c r="M489" s="13"/>
      <c r="N489" s="29">
        <v>5040.1675999999998</v>
      </c>
      <c r="O489" s="28">
        <v>7054.8324000000002</v>
      </c>
      <c r="P489" s="14"/>
      <c r="Q489" s="14"/>
      <c r="R489" s="13"/>
    </row>
    <row r="490" spans="1:18" outlineLevel="1" x14ac:dyDescent="0.25">
      <c r="A490" s="25" t="s">
        <v>603</v>
      </c>
      <c r="B490" s="13"/>
      <c r="C490" s="25" t="s">
        <v>11</v>
      </c>
      <c r="D490" s="13"/>
      <c r="E490" s="25" t="s">
        <v>600</v>
      </c>
      <c r="F490" s="14"/>
      <c r="G490" s="14"/>
      <c r="H490" s="13"/>
      <c r="I490" s="26">
        <v>44575</v>
      </c>
      <c r="J490" s="26">
        <v>44466</v>
      </c>
      <c r="K490" s="27" t="s">
        <v>601</v>
      </c>
      <c r="L490" s="28">
        <v>12095</v>
      </c>
      <c r="M490" s="13"/>
      <c r="N490" s="29">
        <v>5040.1675999999998</v>
      </c>
      <c r="O490" s="28">
        <v>7054.8324000000002</v>
      </c>
      <c r="P490" s="14"/>
      <c r="Q490" s="14"/>
      <c r="R490" s="13"/>
    </row>
    <row r="491" spans="1:18" outlineLevel="1" x14ac:dyDescent="0.25">
      <c r="A491" s="25" t="s">
        <v>604</v>
      </c>
      <c r="B491" s="13"/>
      <c r="C491" s="25" t="s">
        <v>11</v>
      </c>
      <c r="D491" s="13"/>
      <c r="E491" s="25" t="s">
        <v>600</v>
      </c>
      <c r="F491" s="14"/>
      <c r="G491" s="14"/>
      <c r="H491" s="13"/>
      <c r="I491" s="26">
        <v>44575</v>
      </c>
      <c r="J491" s="26">
        <v>44466</v>
      </c>
      <c r="K491" s="27" t="s">
        <v>601</v>
      </c>
      <c r="L491" s="28">
        <v>12095</v>
      </c>
      <c r="M491" s="13"/>
      <c r="N491" s="29">
        <v>5040.1675999999998</v>
      </c>
      <c r="O491" s="28">
        <v>7054.8324000000002</v>
      </c>
      <c r="P491" s="14"/>
      <c r="Q491" s="14"/>
      <c r="R491" s="13"/>
    </row>
    <row r="492" spans="1:18" outlineLevel="1" x14ac:dyDescent="0.25">
      <c r="A492" s="25" t="s">
        <v>605</v>
      </c>
      <c r="B492" s="13"/>
      <c r="C492" s="25" t="s">
        <v>11</v>
      </c>
      <c r="D492" s="13"/>
      <c r="E492" s="25" t="s">
        <v>600</v>
      </c>
      <c r="F492" s="14"/>
      <c r="G492" s="14"/>
      <c r="H492" s="13"/>
      <c r="I492" s="26">
        <v>44575</v>
      </c>
      <c r="J492" s="26">
        <v>44466</v>
      </c>
      <c r="K492" s="27" t="s">
        <v>601</v>
      </c>
      <c r="L492" s="28">
        <v>12095</v>
      </c>
      <c r="M492" s="13"/>
      <c r="N492" s="29">
        <v>5040.1675999999998</v>
      </c>
      <c r="O492" s="28">
        <v>7054.8324000000002</v>
      </c>
      <c r="P492" s="14"/>
      <c r="Q492" s="14"/>
      <c r="R492" s="13"/>
    </row>
    <row r="493" spans="1:18" outlineLevel="1" x14ac:dyDescent="0.25">
      <c r="A493" s="25" t="s">
        <v>606</v>
      </c>
      <c r="B493" s="13"/>
      <c r="C493" s="25" t="s">
        <v>11</v>
      </c>
      <c r="D493" s="13"/>
      <c r="E493" s="25" t="s">
        <v>600</v>
      </c>
      <c r="F493" s="14"/>
      <c r="G493" s="14"/>
      <c r="H493" s="13"/>
      <c r="I493" s="26">
        <v>44575</v>
      </c>
      <c r="J493" s="26">
        <v>44466</v>
      </c>
      <c r="K493" s="27" t="s">
        <v>601</v>
      </c>
      <c r="L493" s="28">
        <v>19175</v>
      </c>
      <c r="M493" s="13"/>
      <c r="N493" s="29">
        <v>7990.1669000000002</v>
      </c>
      <c r="O493" s="28">
        <v>11184.8331</v>
      </c>
      <c r="P493" s="14"/>
      <c r="Q493" s="14"/>
      <c r="R493" s="13"/>
    </row>
    <row r="494" spans="1:18" outlineLevel="1" x14ac:dyDescent="0.25">
      <c r="A494" s="25" t="s">
        <v>607</v>
      </c>
      <c r="B494" s="13"/>
      <c r="C494" s="25" t="s">
        <v>11</v>
      </c>
      <c r="D494" s="13"/>
      <c r="E494" s="25" t="s">
        <v>600</v>
      </c>
      <c r="F494" s="14"/>
      <c r="G494" s="14"/>
      <c r="H494" s="13"/>
      <c r="I494" s="26">
        <v>44575</v>
      </c>
      <c r="J494" s="26">
        <v>44466</v>
      </c>
      <c r="K494" s="27" t="s">
        <v>601</v>
      </c>
      <c r="L494" s="28">
        <v>19175</v>
      </c>
      <c r="M494" s="13"/>
      <c r="N494" s="29">
        <v>7990.1669000000002</v>
      </c>
      <c r="O494" s="28">
        <v>11184.8331</v>
      </c>
      <c r="P494" s="14"/>
      <c r="Q494" s="14"/>
      <c r="R494" s="13"/>
    </row>
    <row r="495" spans="1:18" outlineLevel="1" x14ac:dyDescent="0.25">
      <c r="A495" s="25" t="s">
        <v>608</v>
      </c>
      <c r="B495" s="13"/>
      <c r="C495" s="25" t="s">
        <v>11</v>
      </c>
      <c r="D495" s="13"/>
      <c r="E495" s="25" t="s">
        <v>600</v>
      </c>
      <c r="F495" s="14"/>
      <c r="G495" s="14"/>
      <c r="H495" s="13"/>
      <c r="I495" s="26">
        <v>44578</v>
      </c>
      <c r="J495" s="26">
        <v>44473</v>
      </c>
      <c r="K495" s="27" t="s">
        <v>601</v>
      </c>
      <c r="L495" s="28">
        <v>11280.8</v>
      </c>
      <c r="M495" s="13"/>
      <c r="N495" s="29">
        <v>4700.9183000000003</v>
      </c>
      <c r="O495" s="28">
        <v>6579.8816999999999</v>
      </c>
      <c r="P495" s="14"/>
      <c r="Q495" s="14"/>
      <c r="R495" s="13"/>
    </row>
    <row r="496" spans="1:18" outlineLevel="1" x14ac:dyDescent="0.25">
      <c r="A496" s="25" t="s">
        <v>609</v>
      </c>
      <c r="B496" s="13"/>
      <c r="C496" s="25" t="s">
        <v>11</v>
      </c>
      <c r="D496" s="13"/>
      <c r="E496" s="25" t="s">
        <v>600</v>
      </c>
      <c r="F496" s="14"/>
      <c r="G496" s="14"/>
      <c r="H496" s="13"/>
      <c r="I496" s="26">
        <v>44578</v>
      </c>
      <c r="J496" s="26">
        <v>44473</v>
      </c>
      <c r="K496" s="27" t="s">
        <v>601</v>
      </c>
      <c r="L496" s="28">
        <v>11280.8</v>
      </c>
      <c r="M496" s="13"/>
      <c r="N496" s="29">
        <v>4700.9183000000003</v>
      </c>
      <c r="O496" s="28">
        <v>6579.8816999999999</v>
      </c>
      <c r="P496" s="14"/>
      <c r="Q496" s="14"/>
      <c r="R496" s="13"/>
    </row>
    <row r="497" spans="1:18" outlineLevel="1" x14ac:dyDescent="0.25">
      <c r="A497" s="25" t="s">
        <v>610</v>
      </c>
      <c r="B497" s="13"/>
      <c r="C497" s="25" t="s">
        <v>11</v>
      </c>
      <c r="D497" s="13"/>
      <c r="E497" s="25" t="s">
        <v>600</v>
      </c>
      <c r="F497" s="14"/>
      <c r="G497" s="14"/>
      <c r="H497" s="13"/>
      <c r="I497" s="26">
        <v>44578</v>
      </c>
      <c r="J497" s="26">
        <v>44473</v>
      </c>
      <c r="K497" s="27" t="s">
        <v>601</v>
      </c>
      <c r="L497" s="28">
        <v>11280.8</v>
      </c>
      <c r="M497" s="13"/>
      <c r="N497" s="29">
        <v>4700.9183000000003</v>
      </c>
      <c r="O497" s="28">
        <v>6579.8816999999999</v>
      </c>
      <c r="P497" s="14"/>
      <c r="Q497" s="14"/>
      <c r="R497" s="13"/>
    </row>
    <row r="498" spans="1:18" outlineLevel="1" x14ac:dyDescent="0.25">
      <c r="A498" s="25" t="s">
        <v>611</v>
      </c>
      <c r="B498" s="13"/>
      <c r="C498" s="25" t="s">
        <v>11</v>
      </c>
      <c r="D498" s="13"/>
      <c r="E498" s="25" t="s">
        <v>600</v>
      </c>
      <c r="F498" s="14"/>
      <c r="G498" s="14"/>
      <c r="H498" s="13"/>
      <c r="I498" s="26">
        <v>44578</v>
      </c>
      <c r="J498" s="26">
        <v>44473</v>
      </c>
      <c r="K498" s="27" t="s">
        <v>601</v>
      </c>
      <c r="L498" s="28">
        <v>11280.8</v>
      </c>
      <c r="M498" s="13"/>
      <c r="N498" s="29">
        <v>4700.9183000000003</v>
      </c>
      <c r="O498" s="28">
        <v>6579.8816999999999</v>
      </c>
      <c r="P498" s="14"/>
      <c r="Q498" s="14"/>
      <c r="R498" s="13"/>
    </row>
    <row r="499" spans="1:18" outlineLevel="1" x14ac:dyDescent="0.25">
      <c r="A499" s="25" t="s">
        <v>612</v>
      </c>
      <c r="B499" s="13"/>
      <c r="C499" s="25" t="s">
        <v>11</v>
      </c>
      <c r="D499" s="13"/>
      <c r="E499" s="25" t="s">
        <v>600</v>
      </c>
      <c r="F499" s="14"/>
      <c r="G499" s="14"/>
      <c r="H499" s="13"/>
      <c r="I499" s="26">
        <v>44578</v>
      </c>
      <c r="J499" s="26">
        <v>44473</v>
      </c>
      <c r="K499" s="27" t="s">
        <v>601</v>
      </c>
      <c r="L499" s="28">
        <v>11280.8</v>
      </c>
      <c r="M499" s="13"/>
      <c r="N499" s="29">
        <v>4700.9183000000003</v>
      </c>
      <c r="O499" s="28">
        <v>6579.8816999999999</v>
      </c>
      <c r="P499" s="14"/>
      <c r="Q499" s="14"/>
      <c r="R499" s="13"/>
    </row>
    <row r="500" spans="1:18" outlineLevel="1" x14ac:dyDescent="0.25">
      <c r="A500" s="25" t="s">
        <v>613</v>
      </c>
      <c r="B500" s="13"/>
      <c r="C500" s="25" t="s">
        <v>11</v>
      </c>
      <c r="D500" s="13"/>
      <c r="E500" s="25" t="s">
        <v>600</v>
      </c>
      <c r="F500" s="14"/>
      <c r="G500" s="14"/>
      <c r="H500" s="13"/>
      <c r="I500" s="26">
        <v>44578</v>
      </c>
      <c r="J500" s="26">
        <v>44473</v>
      </c>
      <c r="K500" s="27" t="s">
        <v>601</v>
      </c>
      <c r="L500" s="28">
        <v>11280.8</v>
      </c>
      <c r="M500" s="13"/>
      <c r="N500" s="29">
        <v>4700.9183000000003</v>
      </c>
      <c r="O500" s="28">
        <v>6579.8816999999999</v>
      </c>
      <c r="P500" s="14"/>
      <c r="Q500" s="14"/>
      <c r="R500" s="13"/>
    </row>
    <row r="501" spans="1:18" outlineLevel="1" x14ac:dyDescent="0.25">
      <c r="A501" s="25" t="s">
        <v>614</v>
      </c>
      <c r="B501" s="13"/>
      <c r="C501" s="25" t="s">
        <v>11</v>
      </c>
      <c r="D501" s="13"/>
      <c r="E501" s="25" t="s">
        <v>600</v>
      </c>
      <c r="F501" s="14"/>
      <c r="G501" s="14"/>
      <c r="H501" s="13"/>
      <c r="I501" s="26">
        <v>44578</v>
      </c>
      <c r="J501" s="26">
        <v>44473</v>
      </c>
      <c r="K501" s="27" t="s">
        <v>601</v>
      </c>
      <c r="L501" s="28">
        <v>11280.8</v>
      </c>
      <c r="M501" s="13"/>
      <c r="N501" s="29">
        <v>4700.9183000000003</v>
      </c>
      <c r="O501" s="28">
        <v>6579.8816999999999</v>
      </c>
      <c r="P501" s="14"/>
      <c r="Q501" s="14"/>
      <c r="R501" s="13"/>
    </row>
    <row r="502" spans="1:18" outlineLevel="1" x14ac:dyDescent="0.25">
      <c r="A502" s="25" t="s">
        <v>615</v>
      </c>
      <c r="B502" s="13"/>
      <c r="C502" s="25" t="s">
        <v>11</v>
      </c>
      <c r="D502" s="13"/>
      <c r="E502" s="25" t="s">
        <v>600</v>
      </c>
      <c r="F502" s="14"/>
      <c r="G502" s="14"/>
      <c r="H502" s="13"/>
      <c r="I502" s="26">
        <v>44578</v>
      </c>
      <c r="J502" s="26">
        <v>44473</v>
      </c>
      <c r="K502" s="27" t="s">
        <v>601</v>
      </c>
      <c r="L502" s="28">
        <v>11280.8</v>
      </c>
      <c r="M502" s="13"/>
      <c r="N502" s="29">
        <v>4700.9183000000003</v>
      </c>
      <c r="O502" s="28">
        <v>6579.8816999999999</v>
      </c>
      <c r="P502" s="14"/>
      <c r="Q502" s="14"/>
      <c r="R502" s="13"/>
    </row>
    <row r="503" spans="1:18" outlineLevel="1" x14ac:dyDescent="0.25">
      <c r="A503" s="25" t="s">
        <v>616</v>
      </c>
      <c r="B503" s="13"/>
      <c r="C503" s="25" t="s">
        <v>11</v>
      </c>
      <c r="D503" s="13"/>
      <c r="E503" s="25" t="s">
        <v>600</v>
      </c>
      <c r="F503" s="14"/>
      <c r="G503" s="14"/>
      <c r="H503" s="13"/>
      <c r="I503" s="26">
        <v>44578</v>
      </c>
      <c r="J503" s="26">
        <v>44473</v>
      </c>
      <c r="K503" s="27" t="s">
        <v>601</v>
      </c>
      <c r="L503" s="28">
        <v>11280.8</v>
      </c>
      <c r="M503" s="13"/>
      <c r="N503" s="29">
        <v>4700.9183000000003</v>
      </c>
      <c r="O503" s="28">
        <v>6579.8816999999999</v>
      </c>
      <c r="P503" s="14"/>
      <c r="Q503" s="14"/>
      <c r="R503" s="13"/>
    </row>
    <row r="504" spans="1:18" outlineLevel="1" x14ac:dyDescent="0.25">
      <c r="A504" s="25" t="s">
        <v>617</v>
      </c>
      <c r="B504" s="13"/>
      <c r="C504" s="25" t="s">
        <v>11</v>
      </c>
      <c r="D504" s="13"/>
      <c r="E504" s="25" t="s">
        <v>600</v>
      </c>
      <c r="F504" s="14"/>
      <c r="G504" s="14"/>
      <c r="H504" s="13"/>
      <c r="I504" s="26">
        <v>44578</v>
      </c>
      <c r="J504" s="26">
        <v>44473</v>
      </c>
      <c r="K504" s="27" t="s">
        <v>601</v>
      </c>
      <c r="L504" s="28">
        <v>11280.8</v>
      </c>
      <c r="M504" s="13"/>
      <c r="N504" s="29">
        <v>4700.9183000000003</v>
      </c>
      <c r="O504" s="28">
        <v>6579.8816999999999</v>
      </c>
      <c r="P504" s="14"/>
      <c r="Q504" s="14"/>
      <c r="R504" s="13"/>
    </row>
    <row r="505" spans="1:18" outlineLevel="1" x14ac:dyDescent="0.25">
      <c r="A505" s="25" t="s">
        <v>618</v>
      </c>
      <c r="B505" s="13"/>
      <c r="C505" s="25" t="s">
        <v>11</v>
      </c>
      <c r="D505" s="13"/>
      <c r="E505" s="25" t="s">
        <v>600</v>
      </c>
      <c r="F505" s="14"/>
      <c r="G505" s="14"/>
      <c r="H505" s="13"/>
      <c r="I505" s="26">
        <v>44578</v>
      </c>
      <c r="J505" s="26">
        <v>44473</v>
      </c>
      <c r="K505" s="27" t="s">
        <v>601</v>
      </c>
      <c r="L505" s="28">
        <v>18054</v>
      </c>
      <c r="M505" s="13"/>
      <c r="N505" s="29">
        <v>7523.0838000000003</v>
      </c>
      <c r="O505" s="28">
        <v>10530.9162</v>
      </c>
      <c r="P505" s="14"/>
      <c r="Q505" s="14"/>
      <c r="R505" s="13"/>
    </row>
    <row r="506" spans="1:18" outlineLevel="1" x14ac:dyDescent="0.25">
      <c r="A506" s="25" t="s">
        <v>619</v>
      </c>
      <c r="B506" s="13"/>
      <c r="C506" s="25" t="s">
        <v>11</v>
      </c>
      <c r="D506" s="13"/>
      <c r="E506" s="25" t="s">
        <v>620</v>
      </c>
      <c r="F506" s="14"/>
      <c r="G506" s="14"/>
      <c r="H506" s="13"/>
      <c r="I506" s="26">
        <v>44578</v>
      </c>
      <c r="J506" s="26">
        <v>44553</v>
      </c>
      <c r="K506" s="27" t="s">
        <v>601</v>
      </c>
      <c r="L506" s="28">
        <v>14630.11</v>
      </c>
      <c r="M506" s="13"/>
      <c r="N506" s="29">
        <v>10241.377</v>
      </c>
      <c r="O506" s="28">
        <v>4388.7330000000002</v>
      </c>
      <c r="P506" s="14"/>
      <c r="Q506" s="14"/>
      <c r="R506" s="13"/>
    </row>
    <row r="507" spans="1:18" outlineLevel="1" x14ac:dyDescent="0.25">
      <c r="A507" s="25" t="s">
        <v>621</v>
      </c>
      <c r="B507" s="13"/>
      <c r="C507" s="25" t="s">
        <v>11</v>
      </c>
      <c r="D507" s="13"/>
      <c r="E507" s="25" t="s">
        <v>620</v>
      </c>
      <c r="F507" s="14"/>
      <c r="G507" s="14"/>
      <c r="H507" s="13"/>
      <c r="I507" s="26">
        <v>44578</v>
      </c>
      <c r="J507" s="26">
        <v>44553</v>
      </c>
      <c r="K507" s="27" t="s">
        <v>601</v>
      </c>
      <c r="L507" s="28">
        <v>14630.11</v>
      </c>
      <c r="M507" s="13"/>
      <c r="N507" s="29">
        <v>10241.377</v>
      </c>
      <c r="O507" s="28">
        <v>4388.7330000000002</v>
      </c>
      <c r="P507" s="14"/>
      <c r="Q507" s="14"/>
      <c r="R507" s="13"/>
    </row>
    <row r="508" spans="1:18" outlineLevel="1" x14ac:dyDescent="0.25">
      <c r="A508" s="25" t="s">
        <v>622</v>
      </c>
      <c r="B508" s="13"/>
      <c r="C508" s="25" t="s">
        <v>11</v>
      </c>
      <c r="D508" s="13"/>
      <c r="E508" s="25" t="s">
        <v>623</v>
      </c>
      <c r="F508" s="14"/>
      <c r="G508" s="14"/>
      <c r="H508" s="13"/>
      <c r="I508" s="26">
        <v>44578</v>
      </c>
      <c r="J508" s="26">
        <v>44553</v>
      </c>
      <c r="K508" s="27" t="s">
        <v>601</v>
      </c>
      <c r="L508" s="28">
        <v>16496.54</v>
      </c>
      <c r="M508" s="13"/>
      <c r="N508" s="29">
        <v>8248.7708000000002</v>
      </c>
      <c r="O508" s="28">
        <v>8247.7692000000006</v>
      </c>
      <c r="P508" s="14"/>
      <c r="Q508" s="14"/>
      <c r="R508" s="13"/>
    </row>
    <row r="509" spans="1:18" outlineLevel="1" x14ac:dyDescent="0.25">
      <c r="A509" s="25" t="s">
        <v>624</v>
      </c>
      <c r="B509" s="13"/>
      <c r="C509" s="25" t="s">
        <v>11</v>
      </c>
      <c r="D509" s="13"/>
      <c r="E509" s="25" t="s">
        <v>623</v>
      </c>
      <c r="F509" s="14"/>
      <c r="G509" s="14"/>
      <c r="H509" s="13"/>
      <c r="I509" s="26">
        <v>44578</v>
      </c>
      <c r="J509" s="26">
        <v>44553</v>
      </c>
      <c r="K509" s="27" t="s">
        <v>601</v>
      </c>
      <c r="L509" s="28">
        <v>16496.54</v>
      </c>
      <c r="M509" s="13"/>
      <c r="N509" s="29">
        <v>8248.7708000000002</v>
      </c>
      <c r="O509" s="28">
        <v>8247.7692000000006</v>
      </c>
      <c r="P509" s="14"/>
      <c r="Q509" s="14"/>
      <c r="R509" s="13"/>
    </row>
    <row r="510" spans="1:18" outlineLevel="1" x14ac:dyDescent="0.25">
      <c r="A510" s="25" t="s">
        <v>625</v>
      </c>
      <c r="B510" s="13"/>
      <c r="C510" s="25" t="s">
        <v>11</v>
      </c>
      <c r="D510" s="13"/>
      <c r="E510" s="25" t="s">
        <v>626</v>
      </c>
      <c r="F510" s="14"/>
      <c r="G510" s="14"/>
      <c r="H510" s="13"/>
      <c r="I510" s="26">
        <v>44942</v>
      </c>
      <c r="J510" s="26">
        <v>44909</v>
      </c>
      <c r="K510" s="27" t="s">
        <v>601</v>
      </c>
      <c r="L510" s="28">
        <v>7629.88</v>
      </c>
      <c r="M510" s="13"/>
      <c r="N510" s="29">
        <v>6146.4868999999999</v>
      </c>
      <c r="O510" s="28">
        <v>1483.3931</v>
      </c>
      <c r="P510" s="14"/>
      <c r="Q510" s="14"/>
      <c r="R510" s="13"/>
    </row>
    <row r="511" spans="1:18" outlineLevel="1" x14ac:dyDescent="0.25">
      <c r="A511" s="25" t="s">
        <v>627</v>
      </c>
      <c r="B511" s="13"/>
      <c r="C511" s="25" t="s">
        <v>11</v>
      </c>
      <c r="D511" s="13"/>
      <c r="E511" s="25" t="s">
        <v>626</v>
      </c>
      <c r="F511" s="14"/>
      <c r="G511" s="14"/>
      <c r="H511" s="13"/>
      <c r="I511" s="26">
        <v>44942</v>
      </c>
      <c r="J511" s="26">
        <v>44909</v>
      </c>
      <c r="K511" s="27" t="s">
        <v>601</v>
      </c>
      <c r="L511" s="28">
        <v>7629.88</v>
      </c>
      <c r="M511" s="13"/>
      <c r="N511" s="29">
        <v>6146.4868999999999</v>
      </c>
      <c r="O511" s="28">
        <v>1483.3931</v>
      </c>
      <c r="P511" s="14"/>
      <c r="Q511" s="14"/>
      <c r="R511" s="13"/>
    </row>
    <row r="512" spans="1:18" outlineLevel="1" x14ac:dyDescent="0.25">
      <c r="A512" s="25" t="s">
        <v>628</v>
      </c>
      <c r="B512" s="13"/>
      <c r="C512" s="25" t="s">
        <v>11</v>
      </c>
      <c r="D512" s="13"/>
      <c r="E512" s="25" t="s">
        <v>626</v>
      </c>
      <c r="F512" s="14"/>
      <c r="G512" s="14"/>
      <c r="H512" s="13"/>
      <c r="I512" s="26">
        <v>44942</v>
      </c>
      <c r="J512" s="26">
        <v>44909</v>
      </c>
      <c r="K512" s="27" t="s">
        <v>601</v>
      </c>
      <c r="L512" s="28">
        <v>7629.88</v>
      </c>
      <c r="M512" s="13"/>
      <c r="N512" s="29">
        <v>6146.4868999999999</v>
      </c>
      <c r="O512" s="28">
        <v>1483.3931</v>
      </c>
      <c r="P512" s="14"/>
      <c r="Q512" s="14"/>
      <c r="R512" s="13"/>
    </row>
    <row r="513" spans="1:18" outlineLevel="1" x14ac:dyDescent="0.25">
      <c r="A513" s="25" t="s">
        <v>629</v>
      </c>
      <c r="B513" s="13"/>
      <c r="C513" s="25" t="s">
        <v>11</v>
      </c>
      <c r="D513" s="13"/>
      <c r="E513" s="25" t="s">
        <v>626</v>
      </c>
      <c r="F513" s="14"/>
      <c r="G513" s="14"/>
      <c r="H513" s="13"/>
      <c r="I513" s="26">
        <v>44942</v>
      </c>
      <c r="J513" s="26">
        <v>44909</v>
      </c>
      <c r="K513" s="27" t="s">
        <v>601</v>
      </c>
      <c r="L513" s="28">
        <v>7629.88</v>
      </c>
      <c r="M513" s="13"/>
      <c r="N513" s="29">
        <v>6146.4868999999999</v>
      </c>
      <c r="O513" s="28">
        <v>1483.3931</v>
      </c>
      <c r="P513" s="14"/>
      <c r="Q513" s="14"/>
      <c r="R513" s="13"/>
    </row>
    <row r="514" spans="1:18" outlineLevel="1" x14ac:dyDescent="0.25">
      <c r="A514" s="25" t="s">
        <v>630</v>
      </c>
      <c r="B514" s="13"/>
      <c r="C514" s="25" t="s">
        <v>11</v>
      </c>
      <c r="D514" s="13"/>
      <c r="E514" s="25" t="s">
        <v>626</v>
      </c>
      <c r="F514" s="14"/>
      <c r="G514" s="14"/>
      <c r="H514" s="13"/>
      <c r="I514" s="26">
        <v>44942</v>
      </c>
      <c r="J514" s="26">
        <v>44909</v>
      </c>
      <c r="K514" s="27" t="s">
        <v>601</v>
      </c>
      <c r="L514" s="28">
        <v>4107.58</v>
      </c>
      <c r="M514" s="13"/>
      <c r="N514" s="29">
        <v>3309.0787999999998</v>
      </c>
      <c r="O514" s="28">
        <v>798.50120000000004</v>
      </c>
      <c r="P514" s="14"/>
      <c r="Q514" s="14"/>
      <c r="R514" s="13"/>
    </row>
    <row r="515" spans="1:18" outlineLevel="1" x14ac:dyDescent="0.25">
      <c r="A515" s="25" t="s">
        <v>631</v>
      </c>
      <c r="B515" s="13"/>
      <c r="C515" s="25" t="s">
        <v>11</v>
      </c>
      <c r="D515" s="13"/>
      <c r="E515" s="25" t="s">
        <v>626</v>
      </c>
      <c r="F515" s="14"/>
      <c r="G515" s="14"/>
      <c r="H515" s="13"/>
      <c r="I515" s="26">
        <v>44942</v>
      </c>
      <c r="J515" s="26">
        <v>44909</v>
      </c>
      <c r="K515" s="27" t="s">
        <v>601</v>
      </c>
      <c r="L515" s="28">
        <v>4107.58</v>
      </c>
      <c r="M515" s="13"/>
      <c r="N515" s="29">
        <v>3309.0787999999998</v>
      </c>
      <c r="O515" s="28">
        <v>798.50120000000004</v>
      </c>
      <c r="P515" s="14"/>
      <c r="Q515" s="14"/>
      <c r="R515" s="13"/>
    </row>
    <row r="516" spans="1:18" outlineLevel="1" x14ac:dyDescent="0.25">
      <c r="A516" s="25" t="s">
        <v>632</v>
      </c>
      <c r="B516" s="13"/>
      <c r="C516" s="25" t="s">
        <v>11</v>
      </c>
      <c r="D516" s="13"/>
      <c r="E516" s="25" t="s">
        <v>626</v>
      </c>
      <c r="F516" s="14"/>
      <c r="G516" s="14"/>
      <c r="H516" s="13"/>
      <c r="I516" s="26">
        <v>44942</v>
      </c>
      <c r="J516" s="26">
        <v>44909</v>
      </c>
      <c r="K516" s="27" t="s">
        <v>601</v>
      </c>
      <c r="L516" s="28">
        <v>4107.58</v>
      </c>
      <c r="M516" s="13"/>
      <c r="N516" s="29">
        <v>3309.0787999999998</v>
      </c>
      <c r="O516" s="28">
        <v>798.50120000000004</v>
      </c>
      <c r="P516" s="14"/>
      <c r="Q516" s="14"/>
      <c r="R516" s="13"/>
    </row>
    <row r="517" spans="1:18" outlineLevel="1" x14ac:dyDescent="0.25">
      <c r="A517" s="25" t="s">
        <v>633</v>
      </c>
      <c r="B517" s="13"/>
      <c r="C517" s="25" t="s">
        <v>11</v>
      </c>
      <c r="D517" s="13"/>
      <c r="E517" s="25" t="s">
        <v>626</v>
      </c>
      <c r="F517" s="14"/>
      <c r="G517" s="14"/>
      <c r="H517" s="13"/>
      <c r="I517" s="26">
        <v>44942</v>
      </c>
      <c r="J517" s="26">
        <v>44909</v>
      </c>
      <c r="K517" s="27" t="s">
        <v>601</v>
      </c>
      <c r="L517" s="28">
        <v>4107.58</v>
      </c>
      <c r="M517" s="13"/>
      <c r="N517" s="29">
        <v>3309.0787999999998</v>
      </c>
      <c r="O517" s="28">
        <v>798.50120000000004</v>
      </c>
      <c r="P517" s="14"/>
      <c r="Q517" s="14"/>
      <c r="R517" s="13"/>
    </row>
    <row r="518" spans="1:18" outlineLevel="1" x14ac:dyDescent="0.25">
      <c r="A518" s="25" t="s">
        <v>634</v>
      </c>
      <c r="B518" s="13"/>
      <c r="C518" s="25" t="s">
        <v>11</v>
      </c>
      <c r="D518" s="13"/>
      <c r="E518" s="25" t="s">
        <v>635</v>
      </c>
      <c r="F518" s="14"/>
      <c r="G518" s="14"/>
      <c r="H518" s="13"/>
      <c r="I518" s="26">
        <v>45029</v>
      </c>
      <c r="J518" s="26">
        <v>45007</v>
      </c>
      <c r="K518" s="27" t="s">
        <v>601</v>
      </c>
      <c r="L518" s="28">
        <v>3967.16</v>
      </c>
      <c r="M518" s="13"/>
      <c r="N518" s="29">
        <v>3636.6466999999998</v>
      </c>
      <c r="O518" s="28">
        <v>330.51330000000002</v>
      </c>
      <c r="P518" s="14"/>
      <c r="Q518" s="14"/>
      <c r="R518" s="13"/>
    </row>
    <row r="519" spans="1:18" outlineLevel="1" x14ac:dyDescent="0.25">
      <c r="A519" s="25" t="s">
        <v>636</v>
      </c>
      <c r="B519" s="13"/>
      <c r="C519" s="25" t="s">
        <v>11</v>
      </c>
      <c r="D519" s="13"/>
      <c r="E519" s="25" t="s">
        <v>635</v>
      </c>
      <c r="F519" s="14"/>
      <c r="G519" s="14"/>
      <c r="H519" s="13"/>
      <c r="I519" s="26">
        <v>45029</v>
      </c>
      <c r="J519" s="26">
        <v>45007</v>
      </c>
      <c r="K519" s="27" t="s">
        <v>601</v>
      </c>
      <c r="L519" s="28">
        <v>3967.16</v>
      </c>
      <c r="M519" s="13"/>
      <c r="N519" s="29">
        <v>3636.6466999999998</v>
      </c>
      <c r="O519" s="28">
        <v>330.51330000000002</v>
      </c>
      <c r="P519" s="14"/>
      <c r="Q519" s="14"/>
      <c r="R519" s="13"/>
    </row>
    <row r="520" spans="1:18" outlineLevel="1" x14ac:dyDescent="0.25">
      <c r="A520" s="25" t="s">
        <v>637</v>
      </c>
      <c r="B520" s="13"/>
      <c r="C520" s="25" t="s">
        <v>11</v>
      </c>
      <c r="D520" s="13"/>
      <c r="E520" s="25" t="s">
        <v>626</v>
      </c>
      <c r="F520" s="14"/>
      <c r="G520" s="14"/>
      <c r="H520" s="13"/>
      <c r="I520" s="26">
        <v>45029</v>
      </c>
      <c r="J520" s="26">
        <v>45007</v>
      </c>
      <c r="K520" s="27" t="s">
        <v>601</v>
      </c>
      <c r="L520" s="28">
        <v>8191.56</v>
      </c>
      <c r="M520" s="13"/>
      <c r="N520" s="29">
        <v>7509.0135</v>
      </c>
      <c r="O520" s="28">
        <v>682.54650000000004</v>
      </c>
      <c r="P520" s="14"/>
      <c r="Q520" s="14"/>
      <c r="R520" s="13"/>
    </row>
    <row r="521" spans="1:18" outlineLevel="1" x14ac:dyDescent="0.25">
      <c r="A521" s="25" t="s">
        <v>638</v>
      </c>
      <c r="B521" s="13"/>
      <c r="C521" s="25" t="s">
        <v>11</v>
      </c>
      <c r="D521" s="13"/>
      <c r="E521" s="25" t="s">
        <v>626</v>
      </c>
      <c r="F521" s="14"/>
      <c r="G521" s="14"/>
      <c r="H521" s="13"/>
      <c r="I521" s="26">
        <v>45029</v>
      </c>
      <c r="J521" s="26">
        <v>45007</v>
      </c>
      <c r="K521" s="27" t="s">
        <v>601</v>
      </c>
      <c r="L521" s="28">
        <v>8191.56</v>
      </c>
      <c r="M521" s="13"/>
      <c r="N521" s="29">
        <v>7509.0135</v>
      </c>
      <c r="O521" s="28">
        <v>682.54650000000004</v>
      </c>
      <c r="P521" s="14"/>
      <c r="Q521" s="14"/>
      <c r="R521" s="13"/>
    </row>
    <row r="522" spans="1:18" outlineLevel="1" x14ac:dyDescent="0.25">
      <c r="A522" s="25" t="s">
        <v>639</v>
      </c>
      <c r="B522" s="13"/>
      <c r="C522" s="25" t="s">
        <v>11</v>
      </c>
      <c r="D522" s="13"/>
      <c r="E522" s="25" t="s">
        <v>626</v>
      </c>
      <c r="F522" s="14"/>
      <c r="G522" s="14"/>
      <c r="H522" s="13"/>
      <c r="I522" s="26">
        <v>45029</v>
      </c>
      <c r="J522" s="26">
        <v>45007</v>
      </c>
      <c r="K522" s="27" t="s">
        <v>601</v>
      </c>
      <c r="L522" s="28">
        <v>8191.56</v>
      </c>
      <c r="M522" s="13"/>
      <c r="N522" s="29">
        <v>7509.0135</v>
      </c>
      <c r="O522" s="28">
        <v>682.54650000000004</v>
      </c>
      <c r="P522" s="14"/>
      <c r="Q522" s="14"/>
      <c r="R522" s="13"/>
    </row>
    <row r="523" spans="1:18" outlineLevel="1" x14ac:dyDescent="0.25">
      <c r="A523" s="25" t="s">
        <v>640</v>
      </c>
      <c r="B523" s="13"/>
      <c r="C523" s="25" t="s">
        <v>11</v>
      </c>
      <c r="D523" s="13"/>
      <c r="E523" s="25" t="s">
        <v>641</v>
      </c>
      <c r="F523" s="14"/>
      <c r="G523" s="14"/>
      <c r="H523" s="13"/>
      <c r="I523" s="26">
        <v>45029</v>
      </c>
      <c r="J523" s="26">
        <v>45007</v>
      </c>
      <c r="K523" s="27" t="s">
        <v>601</v>
      </c>
      <c r="L523" s="28">
        <v>4479.28</v>
      </c>
      <c r="M523" s="13"/>
      <c r="N523" s="29">
        <v>4106.0901999999996</v>
      </c>
      <c r="O523" s="28">
        <v>373.18979999999999</v>
      </c>
      <c r="P523" s="14"/>
      <c r="Q523" s="14"/>
      <c r="R523" s="13"/>
    </row>
    <row r="524" spans="1:18" outlineLevel="1" x14ac:dyDescent="0.25">
      <c r="A524" s="25" t="s">
        <v>642</v>
      </c>
      <c r="B524" s="13"/>
      <c r="C524" s="25" t="s">
        <v>11</v>
      </c>
      <c r="D524" s="13"/>
      <c r="E524" s="25" t="s">
        <v>641</v>
      </c>
      <c r="F524" s="14"/>
      <c r="G524" s="14"/>
      <c r="H524" s="13"/>
      <c r="I524" s="26">
        <v>45029</v>
      </c>
      <c r="J524" s="26">
        <v>45007</v>
      </c>
      <c r="K524" s="27" t="s">
        <v>601</v>
      </c>
      <c r="L524" s="28">
        <v>4479.28</v>
      </c>
      <c r="M524" s="13"/>
      <c r="N524" s="29">
        <v>4106.0901999999996</v>
      </c>
      <c r="O524" s="28">
        <v>373.18979999999999</v>
      </c>
      <c r="P524" s="14"/>
      <c r="Q524" s="14"/>
      <c r="R524" s="13"/>
    </row>
    <row r="525" spans="1:18" outlineLevel="1" x14ac:dyDescent="0.25">
      <c r="A525" s="25" t="s">
        <v>643</v>
      </c>
      <c r="B525" s="13"/>
      <c r="C525" s="25" t="s">
        <v>11</v>
      </c>
      <c r="D525" s="13"/>
      <c r="E525" s="25" t="s">
        <v>641</v>
      </c>
      <c r="F525" s="14"/>
      <c r="G525" s="14"/>
      <c r="H525" s="13"/>
      <c r="I525" s="26">
        <v>45029</v>
      </c>
      <c r="J525" s="26">
        <v>45007</v>
      </c>
      <c r="K525" s="27" t="s">
        <v>601</v>
      </c>
      <c r="L525" s="28">
        <v>4479.28</v>
      </c>
      <c r="M525" s="13"/>
      <c r="N525" s="29">
        <v>4106.0901999999996</v>
      </c>
      <c r="O525" s="28">
        <v>373.18979999999999</v>
      </c>
      <c r="P525" s="14"/>
      <c r="Q525" s="14"/>
      <c r="R525" s="13"/>
    </row>
    <row r="526" spans="1:18" outlineLevel="1" x14ac:dyDescent="0.25">
      <c r="A526" s="25" t="s">
        <v>644</v>
      </c>
      <c r="B526" s="13"/>
      <c r="C526" s="25" t="s">
        <v>11</v>
      </c>
      <c r="D526" s="13"/>
      <c r="E526" s="25" t="s">
        <v>641</v>
      </c>
      <c r="F526" s="14"/>
      <c r="G526" s="14"/>
      <c r="H526" s="13"/>
      <c r="I526" s="26">
        <v>45029</v>
      </c>
      <c r="J526" s="26">
        <v>45007</v>
      </c>
      <c r="K526" s="27" t="s">
        <v>601</v>
      </c>
      <c r="L526" s="28">
        <v>4479.28</v>
      </c>
      <c r="M526" s="13"/>
      <c r="N526" s="29">
        <v>4106.0901999999996</v>
      </c>
      <c r="O526" s="28">
        <v>373.18979999999999</v>
      </c>
      <c r="P526" s="14"/>
      <c r="Q526" s="14"/>
      <c r="R526" s="13"/>
    </row>
    <row r="527" spans="1:18" outlineLevel="1" x14ac:dyDescent="0.25">
      <c r="A527" s="25" t="s">
        <v>645</v>
      </c>
      <c r="B527" s="13"/>
      <c r="C527" s="25" t="s">
        <v>11</v>
      </c>
      <c r="D527" s="13"/>
      <c r="E527" s="25" t="s">
        <v>641</v>
      </c>
      <c r="F527" s="14"/>
      <c r="G527" s="14"/>
      <c r="H527" s="13"/>
      <c r="I527" s="26">
        <v>45029</v>
      </c>
      <c r="J527" s="26">
        <v>45007</v>
      </c>
      <c r="K527" s="27" t="s">
        <v>601</v>
      </c>
      <c r="L527" s="28">
        <v>4479.28</v>
      </c>
      <c r="M527" s="13"/>
      <c r="N527" s="29">
        <v>4106.0901999999996</v>
      </c>
      <c r="O527" s="28">
        <v>373.18979999999999</v>
      </c>
      <c r="P527" s="14"/>
      <c r="Q527" s="14"/>
      <c r="R527" s="13"/>
    </row>
    <row r="528" spans="1:18" outlineLevel="1" x14ac:dyDescent="0.25">
      <c r="A528" s="25" t="s">
        <v>646</v>
      </c>
      <c r="B528" s="13"/>
      <c r="C528" s="25" t="s">
        <v>11</v>
      </c>
      <c r="D528" s="13"/>
      <c r="E528" s="25" t="s">
        <v>641</v>
      </c>
      <c r="F528" s="14"/>
      <c r="G528" s="14"/>
      <c r="H528" s="13"/>
      <c r="I528" s="26">
        <v>45029</v>
      </c>
      <c r="J528" s="26">
        <v>45007</v>
      </c>
      <c r="K528" s="27" t="s">
        <v>601</v>
      </c>
      <c r="L528" s="28">
        <v>4479.28</v>
      </c>
      <c r="M528" s="13"/>
      <c r="N528" s="29">
        <v>4106.0901999999996</v>
      </c>
      <c r="O528" s="28">
        <v>373.18979999999999</v>
      </c>
      <c r="P528" s="14"/>
      <c r="Q528" s="14"/>
      <c r="R528" s="13"/>
    </row>
    <row r="529" spans="1:18" outlineLevel="1" x14ac:dyDescent="0.25">
      <c r="A529" s="25" t="s">
        <v>647</v>
      </c>
      <c r="B529" s="13"/>
      <c r="C529" s="25" t="s">
        <v>11</v>
      </c>
      <c r="D529" s="13"/>
      <c r="E529" s="25" t="s">
        <v>641</v>
      </c>
      <c r="F529" s="14"/>
      <c r="G529" s="14"/>
      <c r="H529" s="13"/>
      <c r="I529" s="26">
        <v>45029</v>
      </c>
      <c r="J529" s="26">
        <v>45007</v>
      </c>
      <c r="K529" s="27" t="s">
        <v>601</v>
      </c>
      <c r="L529" s="28">
        <v>4479.28</v>
      </c>
      <c r="M529" s="13"/>
      <c r="N529" s="29">
        <v>4106.0901999999996</v>
      </c>
      <c r="O529" s="28">
        <v>373.18979999999999</v>
      </c>
      <c r="P529" s="14"/>
      <c r="Q529" s="14"/>
      <c r="R529" s="13"/>
    </row>
    <row r="530" spans="1:18" outlineLevel="1" x14ac:dyDescent="0.25">
      <c r="A530" s="25" t="s">
        <v>648</v>
      </c>
      <c r="B530" s="13"/>
      <c r="C530" s="25" t="s">
        <v>11</v>
      </c>
      <c r="D530" s="13"/>
      <c r="E530" s="25" t="s">
        <v>641</v>
      </c>
      <c r="F530" s="14"/>
      <c r="G530" s="14"/>
      <c r="H530" s="13"/>
      <c r="I530" s="26">
        <v>45029</v>
      </c>
      <c r="J530" s="26">
        <v>45007</v>
      </c>
      <c r="K530" s="27" t="s">
        <v>601</v>
      </c>
      <c r="L530" s="28">
        <v>4479.28</v>
      </c>
      <c r="M530" s="13"/>
      <c r="N530" s="29">
        <v>4106.0901999999996</v>
      </c>
      <c r="O530" s="28">
        <v>373.18979999999999</v>
      </c>
      <c r="P530" s="14"/>
      <c r="Q530" s="14"/>
      <c r="R530" s="13"/>
    </row>
    <row r="531" spans="1:18" outlineLevel="1" x14ac:dyDescent="0.25">
      <c r="A531" s="25" t="s">
        <v>649</v>
      </c>
      <c r="B531" s="13"/>
      <c r="C531" s="25" t="s">
        <v>11</v>
      </c>
      <c r="D531" s="13"/>
      <c r="E531" s="25" t="s">
        <v>641</v>
      </c>
      <c r="F531" s="14"/>
      <c r="G531" s="14"/>
      <c r="H531" s="13"/>
      <c r="I531" s="26">
        <v>45029</v>
      </c>
      <c r="J531" s="26">
        <v>45007</v>
      </c>
      <c r="K531" s="27" t="s">
        <v>601</v>
      </c>
      <c r="L531" s="28">
        <v>4479.28</v>
      </c>
      <c r="M531" s="13"/>
      <c r="N531" s="29">
        <v>4106.0901999999996</v>
      </c>
      <c r="O531" s="28">
        <v>373.18979999999999</v>
      </c>
      <c r="P531" s="14"/>
      <c r="Q531" s="14"/>
      <c r="R531" s="13"/>
    </row>
    <row r="532" spans="1:18" outlineLevel="1" x14ac:dyDescent="0.25">
      <c r="A532" s="25" t="s">
        <v>650</v>
      </c>
      <c r="B532" s="13"/>
      <c r="C532" s="25" t="s">
        <v>11</v>
      </c>
      <c r="D532" s="13"/>
      <c r="E532" s="25" t="s">
        <v>641</v>
      </c>
      <c r="F532" s="14"/>
      <c r="G532" s="14"/>
      <c r="H532" s="13"/>
      <c r="I532" s="26">
        <v>45029</v>
      </c>
      <c r="J532" s="26">
        <v>45007</v>
      </c>
      <c r="K532" s="27" t="s">
        <v>601</v>
      </c>
      <c r="L532" s="28">
        <v>4479.28</v>
      </c>
      <c r="M532" s="13"/>
      <c r="N532" s="29">
        <v>4106.0901999999996</v>
      </c>
      <c r="O532" s="28">
        <v>373.18979999999999</v>
      </c>
      <c r="P532" s="14"/>
      <c r="Q532" s="14"/>
      <c r="R532" s="13"/>
    </row>
    <row r="533" spans="1:18" x14ac:dyDescent="0.25">
      <c r="A533" s="22" t="s">
        <v>651</v>
      </c>
      <c r="B533" s="14"/>
      <c r="C533" s="14"/>
      <c r="D533" s="14"/>
      <c r="E533" s="14"/>
      <c r="F533" s="14"/>
      <c r="G533" s="14"/>
      <c r="H533" s="14"/>
      <c r="I533" s="14"/>
      <c r="J533" s="14"/>
      <c r="K533" s="13"/>
      <c r="L533" s="23">
        <v>807681.95</v>
      </c>
      <c r="M533" s="13"/>
      <c r="N533" s="24">
        <v>765264.47809999995</v>
      </c>
      <c r="O533" s="23">
        <v>42417.471899999997</v>
      </c>
      <c r="P533" s="14"/>
      <c r="Q533" s="14"/>
      <c r="R533" s="13"/>
    </row>
    <row r="534" spans="1:18" outlineLevel="1" x14ac:dyDescent="0.25">
      <c r="A534" s="25" t="s">
        <v>652</v>
      </c>
      <c r="B534" s="13"/>
      <c r="C534" s="25" t="s">
        <v>11</v>
      </c>
      <c r="D534" s="13"/>
      <c r="E534" s="25" t="s">
        <v>653</v>
      </c>
      <c r="F534" s="14"/>
      <c r="G534" s="14"/>
      <c r="H534" s="13"/>
      <c r="I534" s="26">
        <v>44832</v>
      </c>
      <c r="J534" s="26">
        <v>44746</v>
      </c>
      <c r="K534" s="27" t="s">
        <v>654</v>
      </c>
      <c r="L534" s="28">
        <v>2769.59</v>
      </c>
      <c r="M534" s="13"/>
      <c r="N534" s="29">
        <v>2492.732</v>
      </c>
      <c r="O534" s="28">
        <v>276.858</v>
      </c>
      <c r="P534" s="14"/>
      <c r="Q534" s="14"/>
      <c r="R534" s="13"/>
    </row>
    <row r="535" spans="1:18" outlineLevel="1" x14ac:dyDescent="0.25">
      <c r="A535" s="25" t="s">
        <v>655</v>
      </c>
      <c r="B535" s="13"/>
      <c r="C535" s="25" t="s">
        <v>11</v>
      </c>
      <c r="D535" s="13"/>
      <c r="E535" s="25" t="s">
        <v>653</v>
      </c>
      <c r="F535" s="14"/>
      <c r="G535" s="14"/>
      <c r="H535" s="13"/>
      <c r="I535" s="26">
        <v>44832</v>
      </c>
      <c r="J535" s="26">
        <v>44746</v>
      </c>
      <c r="K535" s="27" t="s">
        <v>654</v>
      </c>
      <c r="L535" s="28">
        <v>2769.59</v>
      </c>
      <c r="M535" s="13"/>
      <c r="N535" s="29">
        <v>2492.732</v>
      </c>
      <c r="O535" s="28">
        <v>276.858</v>
      </c>
      <c r="P535" s="14"/>
      <c r="Q535" s="14"/>
      <c r="R535" s="13"/>
    </row>
    <row r="536" spans="1:18" outlineLevel="1" x14ac:dyDescent="0.25">
      <c r="A536" s="25" t="s">
        <v>656</v>
      </c>
      <c r="B536" s="13"/>
      <c r="C536" s="25" t="s">
        <v>11</v>
      </c>
      <c r="D536" s="13"/>
      <c r="E536" s="25" t="s">
        <v>657</v>
      </c>
      <c r="F536" s="14"/>
      <c r="G536" s="14"/>
      <c r="H536" s="13"/>
      <c r="I536" s="26">
        <v>44937</v>
      </c>
      <c r="J536" s="26">
        <v>44908</v>
      </c>
      <c r="K536" s="27" t="s">
        <v>654</v>
      </c>
      <c r="L536" s="28">
        <v>631609.17000000004</v>
      </c>
      <c r="M536" s="13"/>
      <c r="N536" s="29">
        <v>594765.3602</v>
      </c>
      <c r="O536" s="28">
        <v>36843.809800000003</v>
      </c>
      <c r="P536" s="14"/>
      <c r="Q536" s="14"/>
      <c r="R536" s="13"/>
    </row>
    <row r="537" spans="1:18" outlineLevel="1" x14ac:dyDescent="0.25">
      <c r="A537" s="25" t="s">
        <v>658</v>
      </c>
      <c r="B537" s="13"/>
      <c r="C537" s="25" t="s">
        <v>11</v>
      </c>
      <c r="D537" s="13"/>
      <c r="E537" s="25" t="s">
        <v>653</v>
      </c>
      <c r="F537" s="14"/>
      <c r="G537" s="14"/>
      <c r="H537" s="13"/>
      <c r="I537" s="26">
        <v>44942</v>
      </c>
      <c r="J537" s="26">
        <v>44909</v>
      </c>
      <c r="K537" s="27" t="s">
        <v>654</v>
      </c>
      <c r="L537" s="28">
        <v>10502</v>
      </c>
      <c r="M537" s="13"/>
      <c r="N537" s="29">
        <v>9889.4418999999998</v>
      </c>
      <c r="O537" s="28">
        <v>612.55809999999997</v>
      </c>
      <c r="P537" s="14"/>
      <c r="Q537" s="14"/>
      <c r="R537" s="13"/>
    </row>
    <row r="538" spans="1:18" outlineLevel="1" x14ac:dyDescent="0.25">
      <c r="A538" s="25" t="s">
        <v>659</v>
      </c>
      <c r="B538" s="13"/>
      <c r="C538" s="25" t="s">
        <v>11</v>
      </c>
      <c r="D538" s="13"/>
      <c r="E538" s="25" t="s">
        <v>653</v>
      </c>
      <c r="F538" s="14"/>
      <c r="G538" s="14"/>
      <c r="H538" s="13"/>
      <c r="I538" s="26">
        <v>44942</v>
      </c>
      <c r="J538" s="26">
        <v>44909</v>
      </c>
      <c r="K538" s="27" t="s">
        <v>654</v>
      </c>
      <c r="L538" s="28">
        <v>10502</v>
      </c>
      <c r="M538" s="13"/>
      <c r="N538" s="29">
        <v>9889.4418999999998</v>
      </c>
      <c r="O538" s="28">
        <v>612.55809999999997</v>
      </c>
      <c r="P538" s="14"/>
      <c r="Q538" s="14"/>
      <c r="R538" s="13"/>
    </row>
    <row r="539" spans="1:18" outlineLevel="1" x14ac:dyDescent="0.25">
      <c r="A539" s="25" t="s">
        <v>660</v>
      </c>
      <c r="B539" s="13"/>
      <c r="C539" s="25" t="s">
        <v>11</v>
      </c>
      <c r="D539" s="13"/>
      <c r="E539" s="25" t="s">
        <v>653</v>
      </c>
      <c r="F539" s="14"/>
      <c r="G539" s="14"/>
      <c r="H539" s="13"/>
      <c r="I539" s="26">
        <v>44942</v>
      </c>
      <c r="J539" s="26">
        <v>44909</v>
      </c>
      <c r="K539" s="27" t="s">
        <v>654</v>
      </c>
      <c r="L539" s="28">
        <v>10502</v>
      </c>
      <c r="M539" s="13"/>
      <c r="N539" s="29">
        <v>9889.4418999999998</v>
      </c>
      <c r="O539" s="28">
        <v>612.55809999999997</v>
      </c>
      <c r="P539" s="14"/>
      <c r="Q539" s="14"/>
      <c r="R539" s="13"/>
    </row>
    <row r="540" spans="1:18" outlineLevel="1" x14ac:dyDescent="0.25">
      <c r="A540" s="25" t="s">
        <v>661</v>
      </c>
      <c r="B540" s="13"/>
      <c r="C540" s="25" t="s">
        <v>11</v>
      </c>
      <c r="D540" s="13"/>
      <c r="E540" s="25" t="s">
        <v>653</v>
      </c>
      <c r="F540" s="14"/>
      <c r="G540" s="14"/>
      <c r="H540" s="13"/>
      <c r="I540" s="26">
        <v>44942</v>
      </c>
      <c r="J540" s="26">
        <v>44909</v>
      </c>
      <c r="K540" s="27" t="s">
        <v>654</v>
      </c>
      <c r="L540" s="28">
        <v>10502</v>
      </c>
      <c r="M540" s="13"/>
      <c r="N540" s="29">
        <v>9889.4418999999998</v>
      </c>
      <c r="O540" s="28">
        <v>612.55809999999997</v>
      </c>
      <c r="P540" s="14"/>
      <c r="Q540" s="14"/>
      <c r="R540" s="13"/>
    </row>
    <row r="541" spans="1:18" outlineLevel="1" x14ac:dyDescent="0.25">
      <c r="A541" s="25" t="s">
        <v>662</v>
      </c>
      <c r="B541" s="13"/>
      <c r="C541" s="25" t="s">
        <v>11</v>
      </c>
      <c r="D541" s="13"/>
      <c r="E541" s="25" t="s">
        <v>653</v>
      </c>
      <c r="F541" s="14"/>
      <c r="G541" s="14"/>
      <c r="H541" s="13"/>
      <c r="I541" s="26">
        <v>44942</v>
      </c>
      <c r="J541" s="26">
        <v>44909</v>
      </c>
      <c r="K541" s="27" t="s">
        <v>654</v>
      </c>
      <c r="L541" s="28">
        <v>10502</v>
      </c>
      <c r="M541" s="13"/>
      <c r="N541" s="29">
        <v>9889.4418999999998</v>
      </c>
      <c r="O541" s="28">
        <v>612.55809999999997</v>
      </c>
      <c r="P541" s="14"/>
      <c r="Q541" s="14"/>
      <c r="R541" s="13"/>
    </row>
    <row r="542" spans="1:18" outlineLevel="1" x14ac:dyDescent="0.25">
      <c r="A542" s="25" t="s">
        <v>663</v>
      </c>
      <c r="B542" s="13"/>
      <c r="C542" s="25" t="s">
        <v>11</v>
      </c>
      <c r="D542" s="13"/>
      <c r="E542" s="25" t="s">
        <v>653</v>
      </c>
      <c r="F542" s="14"/>
      <c r="G542" s="14"/>
      <c r="H542" s="13"/>
      <c r="I542" s="26">
        <v>45029</v>
      </c>
      <c r="J542" s="26">
        <v>45007</v>
      </c>
      <c r="K542" s="27" t="s">
        <v>654</v>
      </c>
      <c r="L542" s="28">
        <v>5843.36</v>
      </c>
      <c r="M542" s="13"/>
      <c r="N542" s="29">
        <v>5697.3010999999997</v>
      </c>
      <c r="O542" s="28">
        <v>146.05889999999999</v>
      </c>
      <c r="P542" s="14"/>
      <c r="Q542" s="14"/>
      <c r="R542" s="13"/>
    </row>
    <row r="543" spans="1:18" outlineLevel="1" x14ac:dyDescent="0.25">
      <c r="A543" s="25" t="s">
        <v>664</v>
      </c>
      <c r="B543" s="13"/>
      <c r="C543" s="25" t="s">
        <v>11</v>
      </c>
      <c r="D543" s="13"/>
      <c r="E543" s="25" t="s">
        <v>653</v>
      </c>
      <c r="F543" s="14"/>
      <c r="G543" s="14"/>
      <c r="H543" s="13"/>
      <c r="I543" s="26">
        <v>45029</v>
      </c>
      <c r="J543" s="26">
        <v>45007</v>
      </c>
      <c r="K543" s="27" t="s">
        <v>654</v>
      </c>
      <c r="L543" s="28">
        <v>5843.36</v>
      </c>
      <c r="M543" s="13"/>
      <c r="N543" s="29">
        <v>5697.3010999999997</v>
      </c>
      <c r="O543" s="28">
        <v>146.05889999999999</v>
      </c>
      <c r="P543" s="14"/>
      <c r="Q543" s="14"/>
      <c r="R543" s="13"/>
    </row>
    <row r="544" spans="1:18" outlineLevel="1" x14ac:dyDescent="0.25">
      <c r="A544" s="25" t="s">
        <v>665</v>
      </c>
      <c r="B544" s="13"/>
      <c r="C544" s="25" t="s">
        <v>11</v>
      </c>
      <c r="D544" s="13"/>
      <c r="E544" s="25" t="s">
        <v>653</v>
      </c>
      <c r="F544" s="14"/>
      <c r="G544" s="14"/>
      <c r="H544" s="13"/>
      <c r="I544" s="26">
        <v>45029</v>
      </c>
      <c r="J544" s="26">
        <v>45007</v>
      </c>
      <c r="K544" s="27" t="s">
        <v>654</v>
      </c>
      <c r="L544" s="28">
        <v>5843.36</v>
      </c>
      <c r="M544" s="13"/>
      <c r="N544" s="29">
        <v>5697.3010999999997</v>
      </c>
      <c r="O544" s="28">
        <v>146.05889999999999</v>
      </c>
      <c r="P544" s="14"/>
      <c r="Q544" s="14"/>
      <c r="R544" s="13"/>
    </row>
    <row r="545" spans="1:18" outlineLevel="1" x14ac:dyDescent="0.25">
      <c r="A545" s="25" t="s">
        <v>666</v>
      </c>
      <c r="B545" s="13"/>
      <c r="C545" s="25" t="s">
        <v>11</v>
      </c>
      <c r="D545" s="13"/>
      <c r="E545" s="25" t="s">
        <v>653</v>
      </c>
      <c r="F545" s="14"/>
      <c r="G545" s="14"/>
      <c r="H545" s="13"/>
      <c r="I545" s="26">
        <v>45029</v>
      </c>
      <c r="J545" s="26">
        <v>45007</v>
      </c>
      <c r="K545" s="27" t="s">
        <v>654</v>
      </c>
      <c r="L545" s="28">
        <v>5843.36</v>
      </c>
      <c r="M545" s="13"/>
      <c r="N545" s="29">
        <v>5697.3010999999997</v>
      </c>
      <c r="O545" s="28">
        <v>146.05889999999999</v>
      </c>
      <c r="P545" s="14"/>
      <c r="Q545" s="14"/>
      <c r="R545" s="13"/>
    </row>
    <row r="546" spans="1:18" outlineLevel="1" x14ac:dyDescent="0.25">
      <c r="A546" s="25" t="s">
        <v>667</v>
      </c>
      <c r="B546" s="13"/>
      <c r="C546" s="25" t="s">
        <v>11</v>
      </c>
      <c r="D546" s="13"/>
      <c r="E546" s="25" t="s">
        <v>653</v>
      </c>
      <c r="F546" s="14"/>
      <c r="G546" s="14"/>
      <c r="H546" s="13"/>
      <c r="I546" s="26">
        <v>45029</v>
      </c>
      <c r="J546" s="26">
        <v>45007</v>
      </c>
      <c r="K546" s="27" t="s">
        <v>654</v>
      </c>
      <c r="L546" s="28">
        <v>5843.36</v>
      </c>
      <c r="M546" s="13"/>
      <c r="N546" s="29">
        <v>5697.3010999999997</v>
      </c>
      <c r="O546" s="28">
        <v>146.05889999999999</v>
      </c>
      <c r="P546" s="14"/>
      <c r="Q546" s="14"/>
      <c r="R546" s="13"/>
    </row>
    <row r="547" spans="1:18" outlineLevel="1" x14ac:dyDescent="0.25">
      <c r="A547" s="25" t="s">
        <v>668</v>
      </c>
      <c r="B547" s="13"/>
      <c r="C547" s="25" t="s">
        <v>11</v>
      </c>
      <c r="D547" s="13"/>
      <c r="E547" s="25" t="s">
        <v>653</v>
      </c>
      <c r="F547" s="14"/>
      <c r="G547" s="14"/>
      <c r="H547" s="13"/>
      <c r="I547" s="26">
        <v>45029</v>
      </c>
      <c r="J547" s="26">
        <v>45007</v>
      </c>
      <c r="K547" s="27" t="s">
        <v>654</v>
      </c>
      <c r="L547" s="28">
        <v>5843.36</v>
      </c>
      <c r="M547" s="13"/>
      <c r="N547" s="29">
        <v>5697.3010999999997</v>
      </c>
      <c r="O547" s="28">
        <v>146.05889999999999</v>
      </c>
      <c r="P547" s="14"/>
      <c r="Q547" s="14"/>
      <c r="R547" s="13"/>
    </row>
    <row r="548" spans="1:18" outlineLevel="1" x14ac:dyDescent="0.25">
      <c r="A548" s="25" t="s">
        <v>669</v>
      </c>
      <c r="B548" s="13"/>
      <c r="C548" s="25" t="s">
        <v>11</v>
      </c>
      <c r="D548" s="13"/>
      <c r="E548" s="25" t="s">
        <v>653</v>
      </c>
      <c r="F548" s="14"/>
      <c r="G548" s="14"/>
      <c r="H548" s="13"/>
      <c r="I548" s="26">
        <v>45029</v>
      </c>
      <c r="J548" s="26">
        <v>45007</v>
      </c>
      <c r="K548" s="27" t="s">
        <v>654</v>
      </c>
      <c r="L548" s="28">
        <v>5843.36</v>
      </c>
      <c r="M548" s="13"/>
      <c r="N548" s="29">
        <v>5697.3010999999997</v>
      </c>
      <c r="O548" s="28">
        <v>146.05889999999999</v>
      </c>
      <c r="P548" s="14"/>
      <c r="Q548" s="14"/>
      <c r="R548" s="13"/>
    </row>
    <row r="549" spans="1:18" outlineLevel="1" x14ac:dyDescent="0.25">
      <c r="A549" s="25" t="s">
        <v>670</v>
      </c>
      <c r="B549" s="13"/>
      <c r="C549" s="25" t="s">
        <v>11</v>
      </c>
      <c r="D549" s="13"/>
      <c r="E549" s="25" t="s">
        <v>653</v>
      </c>
      <c r="F549" s="14"/>
      <c r="G549" s="14"/>
      <c r="H549" s="13"/>
      <c r="I549" s="26">
        <v>45029</v>
      </c>
      <c r="J549" s="26">
        <v>45007</v>
      </c>
      <c r="K549" s="27" t="s">
        <v>654</v>
      </c>
      <c r="L549" s="28">
        <v>5843.36</v>
      </c>
      <c r="M549" s="13"/>
      <c r="N549" s="29">
        <v>5697.3010999999997</v>
      </c>
      <c r="O549" s="28">
        <v>146.05889999999999</v>
      </c>
      <c r="P549" s="14"/>
      <c r="Q549" s="14"/>
      <c r="R549" s="13"/>
    </row>
    <row r="550" spans="1:18" outlineLevel="1" x14ac:dyDescent="0.25">
      <c r="A550" s="25" t="s">
        <v>671</v>
      </c>
      <c r="B550" s="13"/>
      <c r="C550" s="25" t="s">
        <v>11</v>
      </c>
      <c r="D550" s="13"/>
      <c r="E550" s="25" t="s">
        <v>653</v>
      </c>
      <c r="F550" s="14"/>
      <c r="G550" s="14"/>
      <c r="H550" s="13"/>
      <c r="I550" s="26">
        <v>45029</v>
      </c>
      <c r="J550" s="26">
        <v>45007</v>
      </c>
      <c r="K550" s="27" t="s">
        <v>654</v>
      </c>
      <c r="L550" s="28">
        <v>5843.36</v>
      </c>
      <c r="M550" s="13"/>
      <c r="N550" s="29">
        <v>5697.3010999999997</v>
      </c>
      <c r="O550" s="28">
        <v>146.05889999999999</v>
      </c>
      <c r="P550" s="14"/>
      <c r="Q550" s="14"/>
      <c r="R550" s="13"/>
    </row>
    <row r="551" spans="1:18" outlineLevel="1" x14ac:dyDescent="0.25">
      <c r="A551" s="25" t="s">
        <v>672</v>
      </c>
      <c r="B551" s="13"/>
      <c r="C551" s="25" t="s">
        <v>11</v>
      </c>
      <c r="D551" s="13"/>
      <c r="E551" s="25" t="s">
        <v>653</v>
      </c>
      <c r="F551" s="14"/>
      <c r="G551" s="14"/>
      <c r="H551" s="13"/>
      <c r="I551" s="26">
        <v>45029</v>
      </c>
      <c r="J551" s="26">
        <v>45007</v>
      </c>
      <c r="K551" s="27" t="s">
        <v>654</v>
      </c>
      <c r="L551" s="28">
        <v>5843.36</v>
      </c>
      <c r="M551" s="13"/>
      <c r="N551" s="29">
        <v>5697.3010999999997</v>
      </c>
      <c r="O551" s="28">
        <v>146.05889999999999</v>
      </c>
      <c r="P551" s="14"/>
      <c r="Q551" s="14"/>
      <c r="R551" s="13"/>
    </row>
    <row r="552" spans="1:18" outlineLevel="1" x14ac:dyDescent="0.25">
      <c r="A552" s="25" t="s">
        <v>673</v>
      </c>
      <c r="B552" s="13"/>
      <c r="C552" s="25" t="s">
        <v>11</v>
      </c>
      <c r="D552" s="13"/>
      <c r="E552" s="25" t="s">
        <v>674</v>
      </c>
      <c r="F552" s="14"/>
      <c r="G552" s="14"/>
      <c r="H552" s="13"/>
      <c r="I552" s="26">
        <v>45103</v>
      </c>
      <c r="J552" s="26">
        <v>45079</v>
      </c>
      <c r="K552" s="27" t="s">
        <v>654</v>
      </c>
      <c r="L552" s="28">
        <v>29795</v>
      </c>
      <c r="M552" s="13"/>
      <c r="N552" s="29">
        <v>29546.716700000001</v>
      </c>
      <c r="O552" s="28">
        <v>248.2833</v>
      </c>
      <c r="P552" s="14"/>
      <c r="Q552" s="14"/>
      <c r="R552" s="13"/>
    </row>
    <row r="553" spans="1:18" outlineLevel="1" x14ac:dyDescent="0.25">
      <c r="A553" s="25" t="s">
        <v>675</v>
      </c>
      <c r="B553" s="13"/>
      <c r="C553" s="25" t="s">
        <v>11</v>
      </c>
      <c r="D553" s="13"/>
      <c r="E553" s="25" t="s">
        <v>674</v>
      </c>
      <c r="F553" s="14"/>
      <c r="G553" s="14"/>
      <c r="H553" s="13"/>
      <c r="I553" s="26">
        <v>45103</v>
      </c>
      <c r="J553" s="26">
        <v>45079</v>
      </c>
      <c r="K553" s="27" t="s">
        <v>654</v>
      </c>
      <c r="L553" s="28">
        <v>29795</v>
      </c>
      <c r="M553" s="13"/>
      <c r="N553" s="29">
        <v>29546.716700000001</v>
      </c>
      <c r="O553" s="28">
        <v>248.2833</v>
      </c>
      <c r="P553" s="14"/>
      <c r="Q553" s="14"/>
      <c r="R553" s="13"/>
    </row>
    <row r="554" spans="1:18" x14ac:dyDescent="0.25">
      <c r="A554" s="22" t="s">
        <v>676</v>
      </c>
      <c r="B554" s="14"/>
      <c r="C554" s="14"/>
      <c r="D554" s="14"/>
      <c r="E554" s="14"/>
      <c r="F554" s="14"/>
      <c r="G554" s="14"/>
      <c r="H554" s="14"/>
      <c r="I554" s="14"/>
      <c r="J554" s="14"/>
      <c r="K554" s="13"/>
      <c r="L554" s="23">
        <v>48632.28</v>
      </c>
      <c r="M554" s="13"/>
      <c r="N554" s="24">
        <v>47747.305200000003</v>
      </c>
      <c r="O554" s="23">
        <v>884.97479999999996</v>
      </c>
      <c r="P554" s="14"/>
      <c r="Q554" s="14"/>
      <c r="R554" s="13"/>
    </row>
    <row r="555" spans="1:18" outlineLevel="1" x14ac:dyDescent="0.25">
      <c r="A555" s="25" t="s">
        <v>677</v>
      </c>
      <c r="B555" s="13"/>
      <c r="C555" s="25" t="s">
        <v>11</v>
      </c>
      <c r="D555" s="13"/>
      <c r="E555" s="25" t="s">
        <v>678</v>
      </c>
      <c r="F555" s="14"/>
      <c r="G555" s="14"/>
      <c r="H555" s="13"/>
      <c r="I555" s="26">
        <v>45104</v>
      </c>
      <c r="J555" s="26">
        <v>45097</v>
      </c>
      <c r="K555" s="27" t="s">
        <v>679</v>
      </c>
      <c r="L555" s="28">
        <v>13232.28</v>
      </c>
      <c r="M555" s="13"/>
      <c r="N555" s="29">
        <v>13232.28</v>
      </c>
      <c r="O555" s="28">
        <v>0</v>
      </c>
      <c r="P555" s="14"/>
      <c r="Q555" s="14"/>
      <c r="R555" s="13"/>
    </row>
    <row r="556" spans="1:18" outlineLevel="1" x14ac:dyDescent="0.25">
      <c r="A556" s="25" t="s">
        <v>680</v>
      </c>
      <c r="B556" s="13"/>
      <c r="C556" s="25" t="s">
        <v>11</v>
      </c>
      <c r="D556" s="13"/>
      <c r="E556" s="25" t="s">
        <v>681</v>
      </c>
      <c r="F556" s="14"/>
      <c r="G556" s="14"/>
      <c r="H556" s="13"/>
      <c r="I556" s="26">
        <v>45029</v>
      </c>
      <c r="J556" s="26">
        <v>45007</v>
      </c>
      <c r="K556" s="27" t="s">
        <v>679</v>
      </c>
      <c r="L556" s="28">
        <v>35400</v>
      </c>
      <c r="M556" s="13"/>
      <c r="N556" s="29">
        <v>34515.025199999996</v>
      </c>
      <c r="O556" s="28">
        <v>884.97479999999996</v>
      </c>
      <c r="P556" s="14"/>
      <c r="Q556" s="14"/>
      <c r="R556" s="13"/>
    </row>
    <row r="557" spans="1:18" x14ac:dyDescent="0.25">
      <c r="A557" s="22" t="s">
        <v>682</v>
      </c>
      <c r="B557" s="14"/>
      <c r="C557" s="14"/>
      <c r="D557" s="14"/>
      <c r="E557" s="14"/>
      <c r="F557" s="14"/>
      <c r="G557" s="14"/>
      <c r="H557" s="14"/>
      <c r="I557" s="14"/>
      <c r="J557" s="14"/>
      <c r="K557" s="13"/>
      <c r="L557" s="23">
        <v>87672.82</v>
      </c>
      <c r="M557" s="13"/>
      <c r="N557" s="24">
        <v>84750.960399999996</v>
      </c>
      <c r="O557" s="23">
        <v>2921.8595999999998</v>
      </c>
      <c r="P557" s="14"/>
      <c r="Q557" s="14"/>
      <c r="R557" s="13"/>
    </row>
    <row r="558" spans="1:18" outlineLevel="1" x14ac:dyDescent="0.25">
      <c r="A558" s="25" t="s">
        <v>683</v>
      </c>
      <c r="B558" s="13"/>
      <c r="C558" s="25" t="s">
        <v>11</v>
      </c>
      <c r="D558" s="13"/>
      <c r="E558" s="25" t="s">
        <v>684</v>
      </c>
      <c r="F558" s="14"/>
      <c r="G558" s="14"/>
      <c r="H558" s="13"/>
      <c r="I558" s="26">
        <v>45048</v>
      </c>
      <c r="J558" s="26">
        <v>45044</v>
      </c>
      <c r="K558" s="27" t="s">
        <v>685</v>
      </c>
      <c r="L558" s="28">
        <v>4050.94</v>
      </c>
      <c r="M558" s="13"/>
      <c r="N558" s="29">
        <v>3915.942</v>
      </c>
      <c r="O558" s="28">
        <v>134.99799999999999</v>
      </c>
      <c r="P558" s="14"/>
      <c r="Q558" s="14"/>
      <c r="R558" s="13"/>
    </row>
    <row r="559" spans="1:18" outlineLevel="1" x14ac:dyDescent="0.25">
      <c r="A559" s="25" t="s">
        <v>686</v>
      </c>
      <c r="B559" s="13"/>
      <c r="C559" s="25" t="s">
        <v>11</v>
      </c>
      <c r="D559" s="13"/>
      <c r="E559" s="25" t="s">
        <v>684</v>
      </c>
      <c r="F559" s="14"/>
      <c r="G559" s="14"/>
      <c r="H559" s="13"/>
      <c r="I559" s="26">
        <v>45048</v>
      </c>
      <c r="J559" s="26">
        <v>45044</v>
      </c>
      <c r="K559" s="27" t="s">
        <v>685</v>
      </c>
      <c r="L559" s="28">
        <v>4050.94</v>
      </c>
      <c r="M559" s="13"/>
      <c r="N559" s="29">
        <v>3915.942</v>
      </c>
      <c r="O559" s="28">
        <v>134.99799999999999</v>
      </c>
      <c r="P559" s="14"/>
      <c r="Q559" s="14"/>
      <c r="R559" s="13"/>
    </row>
    <row r="560" spans="1:18" outlineLevel="1" x14ac:dyDescent="0.25">
      <c r="A560" s="25" t="s">
        <v>687</v>
      </c>
      <c r="B560" s="13"/>
      <c r="C560" s="25" t="s">
        <v>11</v>
      </c>
      <c r="D560" s="13"/>
      <c r="E560" s="25" t="s">
        <v>684</v>
      </c>
      <c r="F560" s="14"/>
      <c r="G560" s="14"/>
      <c r="H560" s="13"/>
      <c r="I560" s="26">
        <v>45048</v>
      </c>
      <c r="J560" s="26">
        <v>45044</v>
      </c>
      <c r="K560" s="27" t="s">
        <v>685</v>
      </c>
      <c r="L560" s="28">
        <v>4050.94</v>
      </c>
      <c r="M560" s="13"/>
      <c r="N560" s="29">
        <v>3915.942</v>
      </c>
      <c r="O560" s="28">
        <v>134.99799999999999</v>
      </c>
      <c r="P560" s="14"/>
      <c r="Q560" s="14"/>
      <c r="R560" s="13"/>
    </row>
    <row r="561" spans="1:18" outlineLevel="1" x14ac:dyDescent="0.25">
      <c r="A561" s="25" t="s">
        <v>688</v>
      </c>
      <c r="B561" s="13"/>
      <c r="C561" s="25" t="s">
        <v>11</v>
      </c>
      <c r="D561" s="13"/>
      <c r="E561" s="25" t="s">
        <v>689</v>
      </c>
      <c r="F561" s="14"/>
      <c r="G561" s="14"/>
      <c r="H561" s="13"/>
      <c r="I561" s="26">
        <v>45048</v>
      </c>
      <c r="J561" s="26">
        <v>45044</v>
      </c>
      <c r="K561" s="27" t="s">
        <v>685</v>
      </c>
      <c r="L561" s="28">
        <v>5900</v>
      </c>
      <c r="M561" s="13"/>
      <c r="N561" s="29">
        <v>5703.3667999999998</v>
      </c>
      <c r="O561" s="28">
        <v>196.63319999999999</v>
      </c>
      <c r="P561" s="14"/>
      <c r="Q561" s="14"/>
      <c r="R561" s="13"/>
    </row>
    <row r="562" spans="1:18" outlineLevel="1" x14ac:dyDescent="0.25">
      <c r="A562" s="25" t="s">
        <v>690</v>
      </c>
      <c r="B562" s="13"/>
      <c r="C562" s="25" t="s">
        <v>11</v>
      </c>
      <c r="D562" s="13"/>
      <c r="E562" s="25" t="s">
        <v>689</v>
      </c>
      <c r="F562" s="14"/>
      <c r="G562" s="14"/>
      <c r="H562" s="13"/>
      <c r="I562" s="26">
        <v>45048</v>
      </c>
      <c r="J562" s="26">
        <v>45044</v>
      </c>
      <c r="K562" s="27" t="s">
        <v>685</v>
      </c>
      <c r="L562" s="28">
        <v>5900</v>
      </c>
      <c r="M562" s="13"/>
      <c r="N562" s="29">
        <v>5703.3667999999998</v>
      </c>
      <c r="O562" s="28">
        <v>196.63319999999999</v>
      </c>
      <c r="P562" s="14"/>
      <c r="Q562" s="14"/>
      <c r="R562" s="13"/>
    </row>
    <row r="563" spans="1:18" outlineLevel="1" x14ac:dyDescent="0.25">
      <c r="A563" s="25" t="s">
        <v>691</v>
      </c>
      <c r="B563" s="13"/>
      <c r="C563" s="25" t="s">
        <v>11</v>
      </c>
      <c r="D563" s="13"/>
      <c r="E563" s="25" t="s">
        <v>692</v>
      </c>
      <c r="F563" s="14"/>
      <c r="G563" s="14"/>
      <c r="H563" s="13"/>
      <c r="I563" s="26">
        <v>45048</v>
      </c>
      <c r="J563" s="26">
        <v>45044</v>
      </c>
      <c r="K563" s="27" t="s">
        <v>685</v>
      </c>
      <c r="L563" s="28">
        <v>5310</v>
      </c>
      <c r="M563" s="13"/>
      <c r="N563" s="29">
        <v>5133.0334000000003</v>
      </c>
      <c r="O563" s="28">
        <v>176.9666</v>
      </c>
      <c r="P563" s="14"/>
      <c r="Q563" s="14"/>
      <c r="R563" s="13"/>
    </row>
    <row r="564" spans="1:18" outlineLevel="1" x14ac:dyDescent="0.25">
      <c r="A564" s="25" t="s">
        <v>693</v>
      </c>
      <c r="B564" s="13"/>
      <c r="C564" s="25" t="s">
        <v>11</v>
      </c>
      <c r="D564" s="13"/>
      <c r="E564" s="25" t="s">
        <v>692</v>
      </c>
      <c r="F564" s="14"/>
      <c r="G564" s="14"/>
      <c r="H564" s="13"/>
      <c r="I564" s="26">
        <v>45048</v>
      </c>
      <c r="J564" s="26">
        <v>45044</v>
      </c>
      <c r="K564" s="27" t="s">
        <v>685</v>
      </c>
      <c r="L564" s="28">
        <v>5310</v>
      </c>
      <c r="M564" s="13"/>
      <c r="N564" s="29">
        <v>5133.0334000000003</v>
      </c>
      <c r="O564" s="28">
        <v>176.9666</v>
      </c>
      <c r="P564" s="14"/>
      <c r="Q564" s="14"/>
      <c r="R564" s="13"/>
    </row>
    <row r="565" spans="1:18" outlineLevel="1" x14ac:dyDescent="0.25">
      <c r="A565" s="25" t="s">
        <v>694</v>
      </c>
      <c r="B565" s="13"/>
      <c r="C565" s="25" t="s">
        <v>11</v>
      </c>
      <c r="D565" s="13"/>
      <c r="E565" s="25" t="s">
        <v>692</v>
      </c>
      <c r="F565" s="14"/>
      <c r="G565" s="14"/>
      <c r="H565" s="13"/>
      <c r="I565" s="26">
        <v>45048</v>
      </c>
      <c r="J565" s="26">
        <v>45044</v>
      </c>
      <c r="K565" s="27" t="s">
        <v>685</v>
      </c>
      <c r="L565" s="28">
        <v>5310</v>
      </c>
      <c r="M565" s="13"/>
      <c r="N565" s="29">
        <v>5133.0334000000003</v>
      </c>
      <c r="O565" s="28">
        <v>176.9666</v>
      </c>
      <c r="P565" s="14"/>
      <c r="Q565" s="14"/>
      <c r="R565" s="13"/>
    </row>
    <row r="566" spans="1:18" outlineLevel="1" x14ac:dyDescent="0.25">
      <c r="A566" s="25" t="s">
        <v>695</v>
      </c>
      <c r="B566" s="13"/>
      <c r="C566" s="25" t="s">
        <v>11</v>
      </c>
      <c r="D566" s="13"/>
      <c r="E566" s="25" t="s">
        <v>692</v>
      </c>
      <c r="F566" s="14"/>
      <c r="G566" s="14"/>
      <c r="H566" s="13"/>
      <c r="I566" s="26">
        <v>45048</v>
      </c>
      <c r="J566" s="26">
        <v>45044</v>
      </c>
      <c r="K566" s="27" t="s">
        <v>685</v>
      </c>
      <c r="L566" s="28">
        <v>5310</v>
      </c>
      <c r="M566" s="13"/>
      <c r="N566" s="29">
        <v>5133.0334000000003</v>
      </c>
      <c r="O566" s="28">
        <v>176.9666</v>
      </c>
      <c r="P566" s="14"/>
      <c r="Q566" s="14"/>
      <c r="R566" s="13"/>
    </row>
    <row r="567" spans="1:18" outlineLevel="1" x14ac:dyDescent="0.25">
      <c r="A567" s="25" t="s">
        <v>696</v>
      </c>
      <c r="B567" s="13"/>
      <c r="C567" s="25" t="s">
        <v>11</v>
      </c>
      <c r="D567" s="13"/>
      <c r="E567" s="25" t="s">
        <v>692</v>
      </c>
      <c r="F567" s="14"/>
      <c r="G567" s="14"/>
      <c r="H567" s="13"/>
      <c r="I567" s="26">
        <v>45048</v>
      </c>
      <c r="J567" s="26">
        <v>45044</v>
      </c>
      <c r="K567" s="27" t="s">
        <v>685</v>
      </c>
      <c r="L567" s="28">
        <v>5310</v>
      </c>
      <c r="M567" s="13"/>
      <c r="N567" s="29">
        <v>5133.0334000000003</v>
      </c>
      <c r="O567" s="28">
        <v>176.9666</v>
      </c>
      <c r="P567" s="14"/>
      <c r="Q567" s="14"/>
      <c r="R567" s="13"/>
    </row>
    <row r="568" spans="1:18" outlineLevel="1" x14ac:dyDescent="0.25">
      <c r="A568" s="25" t="s">
        <v>697</v>
      </c>
      <c r="B568" s="13"/>
      <c r="C568" s="25" t="s">
        <v>11</v>
      </c>
      <c r="D568" s="13"/>
      <c r="E568" s="25" t="s">
        <v>692</v>
      </c>
      <c r="F568" s="14"/>
      <c r="G568" s="14"/>
      <c r="H568" s="13"/>
      <c r="I568" s="26">
        <v>45048</v>
      </c>
      <c r="J568" s="26">
        <v>45044</v>
      </c>
      <c r="K568" s="27" t="s">
        <v>685</v>
      </c>
      <c r="L568" s="28">
        <v>5310</v>
      </c>
      <c r="M568" s="13"/>
      <c r="N568" s="29">
        <v>5133.0334000000003</v>
      </c>
      <c r="O568" s="28">
        <v>176.9666</v>
      </c>
      <c r="P568" s="14"/>
      <c r="Q568" s="14"/>
      <c r="R568" s="13"/>
    </row>
    <row r="569" spans="1:18" outlineLevel="1" x14ac:dyDescent="0.25">
      <c r="A569" s="25" t="s">
        <v>698</v>
      </c>
      <c r="B569" s="13"/>
      <c r="C569" s="25" t="s">
        <v>11</v>
      </c>
      <c r="D569" s="13"/>
      <c r="E569" s="25" t="s">
        <v>692</v>
      </c>
      <c r="F569" s="14"/>
      <c r="G569" s="14"/>
      <c r="H569" s="13"/>
      <c r="I569" s="26">
        <v>45048</v>
      </c>
      <c r="J569" s="26">
        <v>45044</v>
      </c>
      <c r="K569" s="27" t="s">
        <v>685</v>
      </c>
      <c r="L569" s="28">
        <v>5310</v>
      </c>
      <c r="M569" s="13"/>
      <c r="N569" s="29">
        <v>5133.0334000000003</v>
      </c>
      <c r="O569" s="28">
        <v>176.9666</v>
      </c>
      <c r="P569" s="14"/>
      <c r="Q569" s="14"/>
      <c r="R569" s="13"/>
    </row>
    <row r="570" spans="1:18" outlineLevel="1" x14ac:dyDescent="0.25">
      <c r="A570" s="25" t="s">
        <v>699</v>
      </c>
      <c r="B570" s="13"/>
      <c r="C570" s="25" t="s">
        <v>11</v>
      </c>
      <c r="D570" s="13"/>
      <c r="E570" s="25" t="s">
        <v>692</v>
      </c>
      <c r="F570" s="14"/>
      <c r="G570" s="14"/>
      <c r="H570" s="13"/>
      <c r="I570" s="26">
        <v>45048</v>
      </c>
      <c r="J570" s="26">
        <v>45044</v>
      </c>
      <c r="K570" s="27" t="s">
        <v>685</v>
      </c>
      <c r="L570" s="28">
        <v>5310</v>
      </c>
      <c r="M570" s="13"/>
      <c r="N570" s="29">
        <v>5133.0334000000003</v>
      </c>
      <c r="O570" s="28">
        <v>176.9666</v>
      </c>
      <c r="P570" s="14"/>
      <c r="Q570" s="14"/>
      <c r="R570" s="13"/>
    </row>
    <row r="571" spans="1:18" outlineLevel="1" x14ac:dyDescent="0.25">
      <c r="A571" s="25" t="s">
        <v>700</v>
      </c>
      <c r="B571" s="13"/>
      <c r="C571" s="25" t="s">
        <v>11</v>
      </c>
      <c r="D571" s="13"/>
      <c r="E571" s="25" t="s">
        <v>692</v>
      </c>
      <c r="F571" s="14"/>
      <c r="G571" s="14"/>
      <c r="H571" s="13"/>
      <c r="I571" s="26">
        <v>45048</v>
      </c>
      <c r="J571" s="26">
        <v>45044</v>
      </c>
      <c r="K571" s="27" t="s">
        <v>685</v>
      </c>
      <c r="L571" s="28">
        <v>5310</v>
      </c>
      <c r="M571" s="13"/>
      <c r="N571" s="29">
        <v>5133.0334000000003</v>
      </c>
      <c r="O571" s="28">
        <v>176.9666</v>
      </c>
      <c r="P571" s="14"/>
      <c r="Q571" s="14"/>
      <c r="R571" s="13"/>
    </row>
    <row r="572" spans="1:18" outlineLevel="1" x14ac:dyDescent="0.25">
      <c r="A572" s="25" t="s">
        <v>701</v>
      </c>
      <c r="B572" s="13"/>
      <c r="C572" s="25" t="s">
        <v>11</v>
      </c>
      <c r="D572" s="13"/>
      <c r="E572" s="25" t="s">
        <v>692</v>
      </c>
      <c r="F572" s="14"/>
      <c r="G572" s="14"/>
      <c r="H572" s="13"/>
      <c r="I572" s="26">
        <v>45048</v>
      </c>
      <c r="J572" s="26">
        <v>45044</v>
      </c>
      <c r="K572" s="27" t="s">
        <v>685</v>
      </c>
      <c r="L572" s="28">
        <v>5310</v>
      </c>
      <c r="M572" s="13"/>
      <c r="N572" s="29">
        <v>5133.0334000000003</v>
      </c>
      <c r="O572" s="28">
        <v>176.9666</v>
      </c>
      <c r="P572" s="14"/>
      <c r="Q572" s="14"/>
      <c r="R572" s="13"/>
    </row>
    <row r="573" spans="1:18" outlineLevel="1" x14ac:dyDescent="0.25">
      <c r="A573" s="25" t="s">
        <v>702</v>
      </c>
      <c r="B573" s="13"/>
      <c r="C573" s="25" t="s">
        <v>11</v>
      </c>
      <c r="D573" s="13"/>
      <c r="E573" s="25" t="s">
        <v>692</v>
      </c>
      <c r="F573" s="14"/>
      <c r="G573" s="14"/>
      <c r="H573" s="13"/>
      <c r="I573" s="26">
        <v>45048</v>
      </c>
      <c r="J573" s="26">
        <v>45044</v>
      </c>
      <c r="K573" s="27" t="s">
        <v>685</v>
      </c>
      <c r="L573" s="28">
        <v>5310</v>
      </c>
      <c r="M573" s="13"/>
      <c r="N573" s="29">
        <v>5133.0334000000003</v>
      </c>
      <c r="O573" s="28">
        <v>176.9666</v>
      </c>
      <c r="P573" s="14"/>
      <c r="Q573" s="14"/>
      <c r="R573" s="13"/>
    </row>
    <row r="574" spans="1:18" outlineLevel="1" x14ac:dyDescent="0.25">
      <c r="A574" s="25" t="s">
        <v>703</v>
      </c>
      <c r="B574" s="13"/>
      <c r="C574" s="25" t="s">
        <v>11</v>
      </c>
      <c r="D574" s="13"/>
      <c r="E574" s="25" t="s">
        <v>692</v>
      </c>
      <c r="F574" s="14"/>
      <c r="G574" s="14"/>
      <c r="H574" s="13"/>
      <c r="I574" s="26">
        <v>45048</v>
      </c>
      <c r="J574" s="26">
        <v>45044</v>
      </c>
      <c r="K574" s="27" t="s">
        <v>685</v>
      </c>
      <c r="L574" s="28">
        <v>5310</v>
      </c>
      <c r="M574" s="13"/>
      <c r="N574" s="29">
        <v>5133.0334000000003</v>
      </c>
      <c r="O574" s="28">
        <v>176.9666</v>
      </c>
      <c r="P574" s="14"/>
      <c r="Q574" s="14"/>
      <c r="R574" s="13"/>
    </row>
    <row r="575" spans="1:18" ht="15" customHeight="1" x14ac:dyDescent="0.25">
      <c r="A575" s="22" t="s">
        <v>704</v>
      </c>
      <c r="B575" s="14"/>
      <c r="C575" s="14"/>
      <c r="D575" s="14"/>
      <c r="E575" s="14"/>
      <c r="F575" s="14"/>
      <c r="G575" s="14"/>
      <c r="H575" s="14"/>
      <c r="I575" s="14"/>
      <c r="J575" s="14"/>
      <c r="K575" s="13"/>
      <c r="L575" s="23">
        <f>+L576+L577+L578+L579</f>
        <v>9195200</v>
      </c>
      <c r="M575" s="13"/>
      <c r="N575" s="24">
        <f>+N576+N577+N578+N579</f>
        <v>6716607.5800000001</v>
      </c>
      <c r="O575" s="23">
        <f>+O576+O577+O578+O579</f>
        <v>2478592.42</v>
      </c>
      <c r="P575" s="14">
        <v>4268849</v>
      </c>
      <c r="Q575" s="14">
        <v>4268849</v>
      </c>
      <c r="R575" s="13">
        <v>4268849</v>
      </c>
    </row>
    <row r="576" spans="1:18" x14ac:dyDescent="0.25">
      <c r="A576" s="30"/>
      <c r="B576" s="30"/>
      <c r="C576" s="30"/>
      <c r="D576" s="30"/>
      <c r="E576" s="31" t="s">
        <v>705</v>
      </c>
      <c r="F576" s="31"/>
      <c r="G576" s="31"/>
      <c r="H576" s="31"/>
      <c r="I576" s="32"/>
      <c r="J576" s="26">
        <v>43677</v>
      </c>
      <c r="K576" s="32"/>
      <c r="L576" s="33">
        <v>4052700</v>
      </c>
      <c r="M576" s="33"/>
      <c r="N576" s="34">
        <f>+L576-O576</f>
        <v>3816606.58</v>
      </c>
      <c r="O576" s="33">
        <v>236093.42</v>
      </c>
      <c r="P576" s="33">
        <v>1891260</v>
      </c>
      <c r="Q576" s="33">
        <v>1891260</v>
      </c>
      <c r="R576" s="33">
        <v>1891260</v>
      </c>
    </row>
    <row r="577" spans="1:18" x14ac:dyDescent="0.25">
      <c r="A577" s="30"/>
      <c r="B577" s="30"/>
      <c r="C577" s="30"/>
      <c r="D577" s="30"/>
      <c r="E577" s="36" t="s">
        <v>706</v>
      </c>
      <c r="F577" s="36"/>
      <c r="G577" s="36"/>
      <c r="H577" s="36"/>
      <c r="I577" s="32"/>
      <c r="J577" s="32"/>
      <c r="K577" s="32"/>
      <c r="L577" s="33">
        <v>2242500</v>
      </c>
      <c r="M577" s="33"/>
      <c r="N577" s="35">
        <f>+L577-O577</f>
        <v>1</v>
      </c>
      <c r="O577" s="33">
        <v>2242499</v>
      </c>
      <c r="P577" s="33">
        <v>971750</v>
      </c>
      <c r="Q577" s="33">
        <v>971750</v>
      </c>
      <c r="R577" s="33">
        <v>971750</v>
      </c>
    </row>
    <row r="578" spans="1:18" x14ac:dyDescent="0.25">
      <c r="A578" s="37"/>
      <c r="B578" s="38"/>
      <c r="C578" s="38"/>
      <c r="D578" s="38"/>
      <c r="E578" s="31" t="s">
        <v>707</v>
      </c>
      <c r="F578" s="31"/>
      <c r="G578" s="31"/>
      <c r="H578" s="31"/>
      <c r="I578" s="32"/>
      <c r="J578" s="32"/>
      <c r="K578" s="32"/>
      <c r="L578" s="39">
        <v>1450000</v>
      </c>
      <c r="M578" s="39"/>
      <c r="N578" s="35">
        <v>1450000</v>
      </c>
      <c r="O578" s="39">
        <v>0</v>
      </c>
      <c r="P578" s="39"/>
      <c r="Q578" s="39"/>
      <c r="R578" s="39"/>
    </row>
    <row r="579" spans="1:18" x14ac:dyDescent="0.25">
      <c r="A579" s="30"/>
      <c r="B579" s="30"/>
      <c r="C579" s="30"/>
      <c r="D579" s="30"/>
      <c r="E579" s="31" t="s">
        <v>707</v>
      </c>
      <c r="F579" s="31"/>
      <c r="G579" s="31"/>
      <c r="H579" s="31"/>
      <c r="I579" s="32"/>
      <c r="J579" s="32"/>
      <c r="K579" s="32"/>
      <c r="L579" s="33">
        <v>1450000</v>
      </c>
      <c r="M579" s="33"/>
      <c r="N579" s="35">
        <v>1450000</v>
      </c>
      <c r="O579" s="33">
        <v>0</v>
      </c>
      <c r="P579" s="33"/>
      <c r="Q579" s="33"/>
      <c r="R579" s="33"/>
    </row>
    <row r="580" spans="1:18" ht="15" customHeight="1" x14ac:dyDescent="0.25">
      <c r="A580" s="22" t="s">
        <v>708</v>
      </c>
      <c r="B580" s="40"/>
      <c r="C580" s="40"/>
      <c r="D580" s="40"/>
      <c r="E580" s="40"/>
      <c r="F580" s="40"/>
      <c r="G580" s="40"/>
      <c r="H580" s="40"/>
      <c r="I580" s="40"/>
      <c r="J580" s="40"/>
      <c r="K580" s="41"/>
      <c r="L580" s="23">
        <f>+L581</f>
        <v>61693</v>
      </c>
      <c r="M580" s="41"/>
      <c r="N580" s="24">
        <f>+N581</f>
        <v>2056.4</v>
      </c>
      <c r="O580" s="23">
        <f>+O581</f>
        <v>58607.4</v>
      </c>
      <c r="P580" s="40"/>
      <c r="Q580" s="40"/>
      <c r="R580" s="41"/>
    </row>
    <row r="581" spans="1:18" x14ac:dyDescent="0.25">
      <c r="A581" s="30"/>
      <c r="B581" s="30"/>
      <c r="C581" s="30"/>
      <c r="D581" s="30"/>
      <c r="E581" s="42" t="s">
        <v>709</v>
      </c>
      <c r="F581" s="42"/>
      <c r="G581" s="42"/>
      <c r="H581" s="42"/>
      <c r="I581" s="42"/>
      <c r="J581" s="26">
        <v>43343</v>
      </c>
      <c r="K581" s="42"/>
      <c r="L581" s="43">
        <v>61693</v>
      </c>
      <c r="M581" s="43"/>
      <c r="N581" s="44">
        <v>2056.4</v>
      </c>
      <c r="O581" s="45">
        <v>58607.4</v>
      </c>
      <c r="P581" s="45"/>
      <c r="Q581" s="45"/>
      <c r="R581" s="45"/>
    </row>
    <row r="582" spans="1:18" ht="15" customHeight="1" x14ac:dyDescent="0.25">
      <c r="A582" s="22" t="s">
        <v>710</v>
      </c>
      <c r="B582" s="40"/>
      <c r="C582" s="40"/>
      <c r="D582" s="40"/>
      <c r="E582" s="40"/>
      <c r="F582" s="40"/>
      <c r="G582" s="40"/>
      <c r="H582" s="40"/>
      <c r="I582" s="40"/>
      <c r="J582" s="40"/>
      <c r="K582" s="41"/>
      <c r="L582" s="23"/>
      <c r="M582" s="41">
        <f>SUM(M583:M1022)</f>
        <v>2598537.3599999994</v>
      </c>
      <c r="N582" s="24">
        <f>SUM(N583:N1022)</f>
        <v>2294313.3029671642</v>
      </c>
      <c r="O582" s="23">
        <f>SUM(O583:O1022)</f>
        <v>305252.05703283666</v>
      </c>
      <c r="P582" s="40">
        <f t="shared" ref="P582:R582" si="0">SUM(P583:P1022)</f>
        <v>0</v>
      </c>
      <c r="Q582" s="40">
        <f t="shared" si="0"/>
        <v>0</v>
      </c>
      <c r="R582" s="41">
        <f t="shared" si="0"/>
        <v>0</v>
      </c>
    </row>
    <row r="583" spans="1:18" ht="15" customHeight="1" x14ac:dyDescent="0.25">
      <c r="A583" s="46"/>
      <c r="B583" s="46"/>
      <c r="C583" s="46"/>
      <c r="D583" s="46"/>
      <c r="E583" s="25" t="s">
        <v>711</v>
      </c>
      <c r="F583" s="14"/>
      <c r="G583" s="14"/>
      <c r="H583" s="13"/>
      <c r="I583" s="25"/>
      <c r="J583" s="14"/>
      <c r="K583" s="14"/>
      <c r="L583" s="47">
        <v>1</v>
      </c>
      <c r="M583" s="47">
        <v>1</v>
      </c>
      <c r="N583" s="48">
        <v>1</v>
      </c>
      <c r="O583" s="39">
        <v>0</v>
      </c>
      <c r="P583" s="39">
        <v>0</v>
      </c>
      <c r="Q583" s="39">
        <v>0</v>
      </c>
      <c r="R583" s="39">
        <v>0</v>
      </c>
    </row>
    <row r="584" spans="1:18" ht="15" customHeight="1" x14ac:dyDescent="0.25">
      <c r="A584" s="46"/>
      <c r="B584" s="46"/>
      <c r="C584" s="46"/>
      <c r="D584" s="46"/>
      <c r="E584" s="25" t="s">
        <v>712</v>
      </c>
      <c r="F584" s="14"/>
      <c r="G584" s="14"/>
      <c r="H584" s="13"/>
      <c r="I584" s="25"/>
      <c r="J584" s="14"/>
      <c r="K584" s="14"/>
      <c r="L584" s="47">
        <v>1</v>
      </c>
      <c r="M584" s="47">
        <v>1</v>
      </c>
      <c r="N584" s="48">
        <v>1</v>
      </c>
      <c r="O584" s="39">
        <v>0</v>
      </c>
      <c r="P584" s="39">
        <v>0</v>
      </c>
      <c r="Q584" s="39">
        <v>0</v>
      </c>
      <c r="R584" s="39">
        <v>0</v>
      </c>
    </row>
    <row r="585" spans="1:18" ht="15" customHeight="1" x14ac:dyDescent="0.25">
      <c r="A585" s="46"/>
      <c r="B585" s="46"/>
      <c r="C585" s="46"/>
      <c r="D585" s="46"/>
      <c r="E585" s="25" t="s">
        <v>713</v>
      </c>
      <c r="F585" s="14"/>
      <c r="G585" s="14"/>
      <c r="H585" s="13"/>
      <c r="I585" s="25"/>
      <c r="J585" s="14"/>
      <c r="K585" s="14"/>
      <c r="L585" s="47">
        <v>1</v>
      </c>
      <c r="M585" s="47">
        <v>1</v>
      </c>
      <c r="N585" s="48">
        <v>1</v>
      </c>
      <c r="O585" s="39">
        <v>0</v>
      </c>
      <c r="P585" s="39">
        <v>0</v>
      </c>
      <c r="Q585" s="39">
        <v>0</v>
      </c>
      <c r="R585" s="39">
        <v>0</v>
      </c>
    </row>
    <row r="586" spans="1:18" x14ac:dyDescent="0.25">
      <c r="A586" s="46"/>
      <c r="B586" s="46"/>
      <c r="C586" s="46"/>
      <c r="D586" s="46"/>
      <c r="E586" s="25" t="s">
        <v>714</v>
      </c>
      <c r="F586" s="14"/>
      <c r="G586" s="14"/>
      <c r="H586" s="13"/>
      <c r="I586" s="25"/>
      <c r="J586" s="14"/>
      <c r="K586" s="14"/>
      <c r="L586" s="47">
        <v>1</v>
      </c>
      <c r="M586" s="47">
        <v>1</v>
      </c>
      <c r="N586" s="48">
        <v>1</v>
      </c>
      <c r="O586" s="39">
        <f t="shared" ref="O586:O649" si="1">+L586-N586</f>
        <v>0</v>
      </c>
      <c r="P586" s="39">
        <v>0</v>
      </c>
      <c r="Q586" s="39">
        <v>0</v>
      </c>
      <c r="R586" s="39">
        <v>0</v>
      </c>
    </row>
    <row r="587" spans="1:18" x14ac:dyDescent="0.25">
      <c r="A587" s="46"/>
      <c r="B587" s="46"/>
      <c r="C587" s="46"/>
      <c r="D587" s="46"/>
      <c r="E587" s="25" t="s">
        <v>715</v>
      </c>
      <c r="F587" s="14"/>
      <c r="G587" s="14"/>
      <c r="H587" s="13"/>
      <c r="I587" s="25"/>
      <c r="J587" s="14"/>
      <c r="K587" s="14"/>
      <c r="L587" s="47">
        <v>1</v>
      </c>
      <c r="M587" s="47">
        <v>1</v>
      </c>
      <c r="N587" s="48">
        <v>1</v>
      </c>
      <c r="O587" s="39">
        <f t="shared" si="1"/>
        <v>0</v>
      </c>
      <c r="P587" s="39">
        <v>0</v>
      </c>
      <c r="Q587" s="39">
        <v>0</v>
      </c>
      <c r="R587" s="39">
        <v>0</v>
      </c>
    </row>
    <row r="588" spans="1:18" x14ac:dyDescent="0.25">
      <c r="A588" s="46"/>
      <c r="B588" s="46"/>
      <c r="C588" s="46"/>
      <c r="D588" s="46"/>
      <c r="E588" s="25" t="s">
        <v>715</v>
      </c>
      <c r="F588" s="14"/>
      <c r="G588" s="14"/>
      <c r="H588" s="13"/>
      <c r="I588" s="25"/>
      <c r="J588" s="14"/>
      <c r="K588" s="14"/>
      <c r="L588" s="47">
        <v>1</v>
      </c>
      <c r="M588" s="47">
        <v>1</v>
      </c>
      <c r="N588" s="48">
        <v>1</v>
      </c>
      <c r="O588" s="39">
        <f t="shared" si="1"/>
        <v>0</v>
      </c>
      <c r="P588" s="39">
        <v>0</v>
      </c>
      <c r="Q588" s="39">
        <v>0</v>
      </c>
      <c r="R588" s="39">
        <v>0</v>
      </c>
    </row>
    <row r="589" spans="1:18" x14ac:dyDescent="0.25">
      <c r="A589" s="46"/>
      <c r="B589" s="46"/>
      <c r="C589" s="46"/>
      <c r="D589" s="46"/>
      <c r="E589" s="25" t="s">
        <v>715</v>
      </c>
      <c r="F589" s="14"/>
      <c r="G589" s="14"/>
      <c r="H589" s="13"/>
      <c r="I589" s="25"/>
      <c r="J589" s="14"/>
      <c r="K589" s="14"/>
      <c r="L589" s="47">
        <v>1</v>
      </c>
      <c r="M589" s="47">
        <v>1</v>
      </c>
      <c r="N589" s="48">
        <v>1</v>
      </c>
      <c r="O589" s="39">
        <f t="shared" si="1"/>
        <v>0</v>
      </c>
      <c r="P589" s="39">
        <v>0</v>
      </c>
      <c r="Q589" s="39">
        <v>0</v>
      </c>
      <c r="R589" s="39">
        <v>0</v>
      </c>
    </row>
    <row r="590" spans="1:18" x14ac:dyDescent="0.25">
      <c r="A590" s="46"/>
      <c r="B590" s="46"/>
      <c r="C590" s="46"/>
      <c r="D590" s="46"/>
      <c r="E590" s="25" t="s">
        <v>715</v>
      </c>
      <c r="F590" s="14"/>
      <c r="G590" s="14"/>
      <c r="H590" s="13"/>
      <c r="I590" s="25"/>
      <c r="J590" s="14"/>
      <c r="K590" s="14"/>
      <c r="L590" s="47">
        <v>1</v>
      </c>
      <c r="M590" s="47">
        <v>1</v>
      </c>
      <c r="N590" s="48">
        <v>1</v>
      </c>
      <c r="O590" s="39">
        <f t="shared" si="1"/>
        <v>0</v>
      </c>
      <c r="P590" s="39">
        <v>0</v>
      </c>
      <c r="Q590" s="39">
        <v>0</v>
      </c>
      <c r="R590" s="39">
        <v>0</v>
      </c>
    </row>
    <row r="591" spans="1:18" x14ac:dyDescent="0.25">
      <c r="A591" s="46"/>
      <c r="B591" s="46"/>
      <c r="C591" s="46"/>
      <c r="D591" s="46"/>
      <c r="E591" s="25" t="s">
        <v>716</v>
      </c>
      <c r="F591" s="14"/>
      <c r="G591" s="14"/>
      <c r="H591" s="13"/>
      <c r="I591" s="25"/>
      <c r="J591" s="14"/>
      <c r="K591" s="14"/>
      <c r="L591" s="47">
        <v>1</v>
      </c>
      <c r="M591" s="47">
        <v>1</v>
      </c>
      <c r="N591" s="48">
        <v>1</v>
      </c>
      <c r="O591" s="39">
        <f t="shared" si="1"/>
        <v>0</v>
      </c>
      <c r="P591" s="39">
        <v>0</v>
      </c>
      <c r="Q591" s="39">
        <v>0</v>
      </c>
      <c r="R591" s="39">
        <v>0</v>
      </c>
    </row>
    <row r="592" spans="1:18" x14ac:dyDescent="0.25">
      <c r="A592" s="46"/>
      <c r="B592" s="46"/>
      <c r="C592" s="46"/>
      <c r="D592" s="46"/>
      <c r="E592" s="25" t="s">
        <v>717</v>
      </c>
      <c r="F592" s="14"/>
      <c r="G592" s="14"/>
      <c r="H592" s="13"/>
      <c r="I592" s="25"/>
      <c r="J592" s="14"/>
      <c r="K592" s="14"/>
      <c r="L592" s="47">
        <v>1</v>
      </c>
      <c r="M592" s="47">
        <v>1</v>
      </c>
      <c r="N592" s="48">
        <v>1</v>
      </c>
      <c r="O592" s="39">
        <f t="shared" si="1"/>
        <v>0</v>
      </c>
      <c r="P592" s="39">
        <v>0</v>
      </c>
      <c r="Q592" s="39">
        <v>0</v>
      </c>
      <c r="R592" s="39">
        <v>0</v>
      </c>
    </row>
    <row r="593" spans="1:18" x14ac:dyDescent="0.25">
      <c r="A593" s="46"/>
      <c r="B593" s="46"/>
      <c r="C593" s="46"/>
      <c r="D593" s="46"/>
      <c r="E593" s="25" t="s">
        <v>717</v>
      </c>
      <c r="F593" s="14"/>
      <c r="G593" s="14"/>
      <c r="H593" s="13"/>
      <c r="I593" s="25"/>
      <c r="J593" s="14"/>
      <c r="K593" s="14"/>
      <c r="L593" s="47">
        <v>1</v>
      </c>
      <c r="M593" s="47">
        <v>1</v>
      </c>
      <c r="N593" s="48">
        <v>1</v>
      </c>
      <c r="O593" s="39">
        <f t="shared" si="1"/>
        <v>0</v>
      </c>
      <c r="P593" s="39">
        <v>0</v>
      </c>
      <c r="Q593" s="39">
        <v>0</v>
      </c>
      <c r="R593" s="39">
        <v>0</v>
      </c>
    </row>
    <row r="594" spans="1:18" x14ac:dyDescent="0.25">
      <c r="A594" s="46"/>
      <c r="B594" s="46"/>
      <c r="C594" s="46"/>
      <c r="D594" s="46"/>
      <c r="E594" s="25" t="s">
        <v>717</v>
      </c>
      <c r="F594" s="14"/>
      <c r="G594" s="14"/>
      <c r="H594" s="13"/>
      <c r="I594" s="25"/>
      <c r="J594" s="14"/>
      <c r="K594" s="14"/>
      <c r="L594" s="47">
        <v>1</v>
      </c>
      <c r="M594" s="47">
        <v>1</v>
      </c>
      <c r="N594" s="48">
        <v>1</v>
      </c>
      <c r="O594" s="39">
        <f t="shared" si="1"/>
        <v>0</v>
      </c>
      <c r="P594" s="39">
        <v>0</v>
      </c>
      <c r="Q594" s="39">
        <v>0</v>
      </c>
      <c r="R594" s="39">
        <v>0</v>
      </c>
    </row>
    <row r="595" spans="1:18" x14ac:dyDescent="0.25">
      <c r="A595" s="46"/>
      <c r="B595" s="46"/>
      <c r="C595" s="46"/>
      <c r="D595" s="46"/>
      <c r="E595" s="25" t="s">
        <v>718</v>
      </c>
      <c r="F595" s="14"/>
      <c r="G595" s="14"/>
      <c r="H595" s="13"/>
      <c r="I595" s="25"/>
      <c r="J595" s="14"/>
      <c r="K595" s="14"/>
      <c r="L595" s="47">
        <v>1</v>
      </c>
      <c r="M595" s="47">
        <v>1</v>
      </c>
      <c r="N595" s="48">
        <v>1</v>
      </c>
      <c r="O595" s="39">
        <f t="shared" si="1"/>
        <v>0</v>
      </c>
      <c r="P595" s="39">
        <v>0</v>
      </c>
      <c r="Q595" s="39">
        <v>0</v>
      </c>
      <c r="R595" s="39">
        <v>0</v>
      </c>
    </row>
    <row r="596" spans="1:18" x14ac:dyDescent="0.25">
      <c r="A596" s="46"/>
      <c r="B596" s="46"/>
      <c r="C596" s="46"/>
      <c r="D596" s="46"/>
      <c r="E596" s="25" t="s">
        <v>719</v>
      </c>
      <c r="F596" s="14"/>
      <c r="G596" s="14"/>
      <c r="H596" s="13"/>
      <c r="I596" s="25"/>
      <c r="J596" s="14"/>
      <c r="K596" s="14"/>
      <c r="L596" s="47">
        <v>1</v>
      </c>
      <c r="M596" s="47">
        <v>1</v>
      </c>
      <c r="N596" s="48">
        <v>1</v>
      </c>
      <c r="O596" s="39">
        <f t="shared" si="1"/>
        <v>0</v>
      </c>
      <c r="P596" s="39">
        <v>0</v>
      </c>
      <c r="Q596" s="39">
        <v>0</v>
      </c>
      <c r="R596" s="39">
        <v>0</v>
      </c>
    </row>
    <row r="597" spans="1:18" x14ac:dyDescent="0.25">
      <c r="A597" s="46"/>
      <c r="B597" s="46"/>
      <c r="C597" s="46"/>
      <c r="D597" s="46"/>
      <c r="E597" s="25" t="s">
        <v>720</v>
      </c>
      <c r="F597" s="14"/>
      <c r="G597" s="14"/>
      <c r="H597" s="13"/>
      <c r="I597" s="25"/>
      <c r="J597" s="14"/>
      <c r="K597" s="14"/>
      <c r="L597" s="47">
        <v>1</v>
      </c>
      <c r="M597" s="47">
        <v>1</v>
      </c>
      <c r="N597" s="48">
        <v>1</v>
      </c>
      <c r="O597" s="39">
        <f t="shared" si="1"/>
        <v>0</v>
      </c>
      <c r="P597" s="39">
        <v>0</v>
      </c>
      <c r="Q597" s="39">
        <v>0</v>
      </c>
      <c r="R597" s="39">
        <v>0</v>
      </c>
    </row>
    <row r="598" spans="1:18" x14ac:dyDescent="0.25">
      <c r="A598" s="46"/>
      <c r="B598" s="46"/>
      <c r="C598" s="46"/>
      <c r="D598" s="46"/>
      <c r="E598" s="25" t="s">
        <v>720</v>
      </c>
      <c r="F598" s="14"/>
      <c r="G598" s="14"/>
      <c r="H598" s="13"/>
      <c r="I598" s="25"/>
      <c r="J598" s="14"/>
      <c r="K598" s="14"/>
      <c r="L598" s="47">
        <v>1</v>
      </c>
      <c r="M598" s="47">
        <v>1</v>
      </c>
      <c r="N598" s="48">
        <v>1</v>
      </c>
      <c r="O598" s="39">
        <f t="shared" si="1"/>
        <v>0</v>
      </c>
      <c r="P598" s="39">
        <v>0</v>
      </c>
      <c r="Q598" s="39">
        <v>0</v>
      </c>
      <c r="R598" s="39">
        <v>0</v>
      </c>
    </row>
    <row r="599" spans="1:18" x14ac:dyDescent="0.25">
      <c r="A599" s="46"/>
      <c r="B599" s="46"/>
      <c r="C599" s="46"/>
      <c r="D599" s="46"/>
      <c r="E599" s="25" t="s">
        <v>720</v>
      </c>
      <c r="F599" s="14"/>
      <c r="G599" s="14"/>
      <c r="H599" s="13"/>
      <c r="I599" s="25"/>
      <c r="J599" s="14"/>
      <c r="K599" s="14"/>
      <c r="L599" s="47">
        <v>1</v>
      </c>
      <c r="M599" s="47">
        <v>1</v>
      </c>
      <c r="N599" s="48">
        <v>1</v>
      </c>
      <c r="O599" s="39">
        <f t="shared" si="1"/>
        <v>0</v>
      </c>
      <c r="P599" s="39">
        <v>0</v>
      </c>
      <c r="Q599" s="39">
        <v>0</v>
      </c>
      <c r="R599" s="39">
        <v>0</v>
      </c>
    </row>
    <row r="600" spans="1:18" x14ac:dyDescent="0.25">
      <c r="A600" s="46"/>
      <c r="B600" s="46"/>
      <c r="C600" s="46"/>
      <c r="D600" s="46"/>
      <c r="E600" s="25" t="s">
        <v>720</v>
      </c>
      <c r="F600" s="14"/>
      <c r="G600" s="14"/>
      <c r="H600" s="13"/>
      <c r="I600" s="25"/>
      <c r="J600" s="14"/>
      <c r="K600" s="14"/>
      <c r="L600" s="47">
        <v>1</v>
      </c>
      <c r="M600" s="47">
        <v>1</v>
      </c>
      <c r="N600" s="48">
        <v>1</v>
      </c>
      <c r="O600" s="39">
        <f t="shared" si="1"/>
        <v>0</v>
      </c>
      <c r="P600" s="39">
        <v>0</v>
      </c>
      <c r="Q600" s="39">
        <v>0</v>
      </c>
      <c r="R600" s="39">
        <v>0</v>
      </c>
    </row>
    <row r="601" spans="1:18" x14ac:dyDescent="0.25">
      <c r="A601" s="46"/>
      <c r="B601" s="46"/>
      <c r="C601" s="46"/>
      <c r="D601" s="46"/>
      <c r="E601" s="25" t="s">
        <v>721</v>
      </c>
      <c r="F601" s="14"/>
      <c r="G601" s="14"/>
      <c r="H601" s="13"/>
      <c r="I601" s="25"/>
      <c r="J601" s="14"/>
      <c r="K601" s="14"/>
      <c r="L601" s="47">
        <v>1</v>
      </c>
      <c r="M601" s="47">
        <v>1</v>
      </c>
      <c r="N601" s="48">
        <v>1</v>
      </c>
      <c r="O601" s="39">
        <f t="shared" si="1"/>
        <v>0</v>
      </c>
      <c r="P601" s="39">
        <v>0</v>
      </c>
      <c r="Q601" s="39">
        <v>0</v>
      </c>
      <c r="R601" s="39">
        <v>0</v>
      </c>
    </row>
    <row r="602" spans="1:18" x14ac:dyDescent="0.25">
      <c r="A602" s="46"/>
      <c r="B602" s="46"/>
      <c r="C602" s="46"/>
      <c r="D602" s="46"/>
      <c r="E602" s="25" t="s">
        <v>722</v>
      </c>
      <c r="F602" s="14"/>
      <c r="G602" s="14"/>
      <c r="H602" s="13"/>
      <c r="I602" s="25"/>
      <c r="J602" s="14"/>
      <c r="K602" s="14"/>
      <c r="L602" s="47">
        <v>1</v>
      </c>
      <c r="M602" s="47">
        <v>1</v>
      </c>
      <c r="N602" s="48">
        <v>1</v>
      </c>
      <c r="O602" s="39">
        <f t="shared" si="1"/>
        <v>0</v>
      </c>
      <c r="P602" s="39">
        <v>0</v>
      </c>
      <c r="Q602" s="39">
        <v>0</v>
      </c>
      <c r="R602" s="39">
        <v>0</v>
      </c>
    </row>
    <row r="603" spans="1:18" x14ac:dyDescent="0.25">
      <c r="A603" s="46"/>
      <c r="B603" s="46"/>
      <c r="C603" s="46"/>
      <c r="D603" s="46"/>
      <c r="E603" s="25" t="s">
        <v>723</v>
      </c>
      <c r="F603" s="14"/>
      <c r="G603" s="14"/>
      <c r="H603" s="13"/>
      <c r="I603" s="25"/>
      <c r="J603" s="14"/>
      <c r="K603" s="14"/>
      <c r="L603" s="47">
        <v>1</v>
      </c>
      <c r="M603" s="47">
        <v>1</v>
      </c>
      <c r="N603" s="48">
        <v>1</v>
      </c>
      <c r="O603" s="39">
        <f t="shared" si="1"/>
        <v>0</v>
      </c>
      <c r="P603" s="39">
        <v>0</v>
      </c>
      <c r="Q603" s="39">
        <v>0</v>
      </c>
      <c r="R603" s="39">
        <v>0</v>
      </c>
    </row>
    <row r="604" spans="1:18" x14ac:dyDescent="0.25">
      <c r="A604" s="46"/>
      <c r="B604" s="46"/>
      <c r="C604" s="46"/>
      <c r="D604" s="46"/>
      <c r="E604" s="25" t="s">
        <v>724</v>
      </c>
      <c r="F604" s="14"/>
      <c r="G604" s="14"/>
      <c r="H604" s="13"/>
      <c r="I604" s="25"/>
      <c r="J604" s="14"/>
      <c r="K604" s="14"/>
      <c r="L604" s="47">
        <v>1</v>
      </c>
      <c r="M604" s="47">
        <v>1</v>
      </c>
      <c r="N604" s="48">
        <v>1</v>
      </c>
      <c r="O604" s="39">
        <f t="shared" si="1"/>
        <v>0</v>
      </c>
      <c r="P604" s="39">
        <v>0</v>
      </c>
      <c r="Q604" s="39">
        <v>0</v>
      </c>
      <c r="R604" s="39">
        <v>0</v>
      </c>
    </row>
    <row r="605" spans="1:18" x14ac:dyDescent="0.25">
      <c r="A605" s="46"/>
      <c r="B605" s="46"/>
      <c r="C605" s="46"/>
      <c r="D605" s="46"/>
      <c r="E605" s="25" t="s">
        <v>725</v>
      </c>
      <c r="F605" s="14"/>
      <c r="G605" s="14"/>
      <c r="H605" s="13"/>
      <c r="I605" s="25"/>
      <c r="J605" s="14"/>
      <c r="K605" s="14"/>
      <c r="L605" s="47">
        <v>1</v>
      </c>
      <c r="M605" s="47">
        <v>1</v>
      </c>
      <c r="N605" s="48">
        <v>1</v>
      </c>
      <c r="O605" s="39">
        <f t="shared" si="1"/>
        <v>0</v>
      </c>
      <c r="P605" s="39">
        <v>0</v>
      </c>
      <c r="Q605" s="39">
        <v>0</v>
      </c>
      <c r="R605" s="39">
        <v>0</v>
      </c>
    </row>
    <row r="606" spans="1:18" x14ac:dyDescent="0.25">
      <c r="A606" s="46"/>
      <c r="B606" s="46"/>
      <c r="C606" s="46"/>
      <c r="D606" s="46"/>
      <c r="E606" s="25" t="s">
        <v>726</v>
      </c>
      <c r="F606" s="14"/>
      <c r="G606" s="14"/>
      <c r="H606" s="13"/>
      <c r="I606" s="25"/>
      <c r="J606" s="14"/>
      <c r="K606" s="14"/>
      <c r="L606" s="47">
        <v>1</v>
      </c>
      <c r="M606" s="47">
        <v>1</v>
      </c>
      <c r="N606" s="48">
        <v>1</v>
      </c>
      <c r="O606" s="39">
        <f t="shared" si="1"/>
        <v>0</v>
      </c>
      <c r="P606" s="39">
        <v>0</v>
      </c>
      <c r="Q606" s="39">
        <v>0</v>
      </c>
      <c r="R606" s="39">
        <v>0</v>
      </c>
    </row>
    <row r="607" spans="1:18" x14ac:dyDescent="0.25">
      <c r="A607" s="46"/>
      <c r="B607" s="46"/>
      <c r="C607" s="46"/>
      <c r="D607" s="46"/>
      <c r="E607" s="25" t="s">
        <v>727</v>
      </c>
      <c r="F607" s="14"/>
      <c r="G607" s="14"/>
      <c r="H607" s="13"/>
      <c r="I607" s="25"/>
      <c r="J607" s="14"/>
      <c r="K607" s="14"/>
      <c r="L607" s="47">
        <v>1</v>
      </c>
      <c r="M607" s="47">
        <v>1</v>
      </c>
      <c r="N607" s="48">
        <v>1</v>
      </c>
      <c r="O607" s="39">
        <f t="shared" si="1"/>
        <v>0</v>
      </c>
      <c r="P607" s="39">
        <v>0</v>
      </c>
      <c r="Q607" s="39">
        <v>0</v>
      </c>
      <c r="R607" s="39">
        <v>0</v>
      </c>
    </row>
    <row r="608" spans="1:18" x14ac:dyDescent="0.25">
      <c r="A608" s="46"/>
      <c r="B608" s="46"/>
      <c r="C608" s="46"/>
      <c r="D608" s="46"/>
      <c r="E608" s="25" t="s">
        <v>722</v>
      </c>
      <c r="F608" s="14"/>
      <c r="G608" s="14"/>
      <c r="H608" s="13"/>
      <c r="I608" s="25"/>
      <c r="J608" s="14"/>
      <c r="K608" s="14"/>
      <c r="L608" s="47">
        <v>1</v>
      </c>
      <c r="M608" s="47">
        <v>1</v>
      </c>
      <c r="N608" s="48">
        <v>1</v>
      </c>
      <c r="O608" s="39">
        <f t="shared" si="1"/>
        <v>0</v>
      </c>
      <c r="P608" s="39">
        <v>0</v>
      </c>
      <c r="Q608" s="39">
        <v>0</v>
      </c>
      <c r="R608" s="39">
        <v>0</v>
      </c>
    </row>
    <row r="609" spans="1:18" x14ac:dyDescent="0.25">
      <c r="A609" s="46"/>
      <c r="B609" s="46"/>
      <c r="C609" s="46"/>
      <c r="D609" s="46"/>
      <c r="E609" s="25" t="s">
        <v>728</v>
      </c>
      <c r="F609" s="14"/>
      <c r="G609" s="14"/>
      <c r="H609" s="13"/>
      <c r="I609" s="25"/>
      <c r="J609" s="14"/>
      <c r="K609" s="14"/>
      <c r="L609" s="47">
        <v>1</v>
      </c>
      <c r="M609" s="47">
        <v>1</v>
      </c>
      <c r="N609" s="48">
        <v>1</v>
      </c>
      <c r="O609" s="39">
        <f t="shared" si="1"/>
        <v>0</v>
      </c>
      <c r="P609" s="39">
        <v>0</v>
      </c>
      <c r="Q609" s="39">
        <v>0</v>
      </c>
      <c r="R609" s="39">
        <v>0</v>
      </c>
    </row>
    <row r="610" spans="1:18" x14ac:dyDescent="0.25">
      <c r="A610" s="46"/>
      <c r="B610" s="46"/>
      <c r="C610" s="46"/>
      <c r="D610" s="46"/>
      <c r="E610" s="25" t="s">
        <v>729</v>
      </c>
      <c r="F610" s="14"/>
      <c r="G610" s="14"/>
      <c r="H610" s="13"/>
      <c r="I610" s="25"/>
      <c r="J610" s="14"/>
      <c r="K610" s="14"/>
      <c r="L610" s="47">
        <v>1</v>
      </c>
      <c r="M610" s="47">
        <v>1</v>
      </c>
      <c r="N610" s="48">
        <v>1</v>
      </c>
      <c r="O610" s="39">
        <f t="shared" si="1"/>
        <v>0</v>
      </c>
      <c r="P610" s="39">
        <v>0</v>
      </c>
      <c r="Q610" s="39">
        <v>0</v>
      </c>
      <c r="R610" s="39">
        <v>0</v>
      </c>
    </row>
    <row r="611" spans="1:18" x14ac:dyDescent="0.25">
      <c r="A611" s="46"/>
      <c r="B611" s="46"/>
      <c r="C611" s="46"/>
      <c r="D611" s="46"/>
      <c r="E611" s="25" t="s">
        <v>730</v>
      </c>
      <c r="F611" s="14"/>
      <c r="G611" s="14"/>
      <c r="H611" s="13"/>
      <c r="I611" s="25"/>
      <c r="J611" s="14"/>
      <c r="K611" s="14"/>
      <c r="L611" s="47">
        <v>1</v>
      </c>
      <c r="M611" s="47">
        <v>1</v>
      </c>
      <c r="N611" s="48">
        <v>1</v>
      </c>
      <c r="O611" s="39">
        <f t="shared" si="1"/>
        <v>0</v>
      </c>
      <c r="P611" s="39">
        <v>0</v>
      </c>
      <c r="Q611" s="39">
        <v>0</v>
      </c>
      <c r="R611" s="39">
        <v>0</v>
      </c>
    </row>
    <row r="612" spans="1:18" x14ac:dyDescent="0.25">
      <c r="A612" s="46"/>
      <c r="B612" s="46"/>
      <c r="C612" s="46"/>
      <c r="D612" s="46"/>
      <c r="E612" s="25" t="s">
        <v>731</v>
      </c>
      <c r="F612" s="14"/>
      <c r="G612" s="14"/>
      <c r="H612" s="13"/>
      <c r="I612" s="25"/>
      <c r="J612" s="14"/>
      <c r="K612" s="14"/>
      <c r="L612" s="47">
        <v>1</v>
      </c>
      <c r="M612" s="47">
        <v>1</v>
      </c>
      <c r="N612" s="48">
        <v>1</v>
      </c>
      <c r="O612" s="39">
        <f t="shared" si="1"/>
        <v>0</v>
      </c>
      <c r="P612" s="39">
        <v>0</v>
      </c>
      <c r="Q612" s="39">
        <v>0</v>
      </c>
      <c r="R612" s="39">
        <v>0</v>
      </c>
    </row>
    <row r="613" spans="1:18" x14ac:dyDescent="0.25">
      <c r="A613" s="46"/>
      <c r="B613" s="46"/>
      <c r="C613" s="46"/>
      <c r="D613" s="46"/>
      <c r="E613" s="25" t="s">
        <v>732</v>
      </c>
      <c r="F613" s="14"/>
      <c r="G613" s="14"/>
      <c r="H613" s="13"/>
      <c r="I613" s="25"/>
      <c r="J613" s="14"/>
      <c r="K613" s="14"/>
      <c r="L613" s="47">
        <v>1</v>
      </c>
      <c r="M613" s="47">
        <v>1</v>
      </c>
      <c r="N613" s="48">
        <v>1</v>
      </c>
      <c r="O613" s="39">
        <f t="shared" si="1"/>
        <v>0</v>
      </c>
      <c r="P613" s="39">
        <v>0</v>
      </c>
      <c r="Q613" s="39">
        <v>0</v>
      </c>
      <c r="R613" s="39">
        <v>0</v>
      </c>
    </row>
    <row r="614" spans="1:18" x14ac:dyDescent="0.25">
      <c r="A614" s="46"/>
      <c r="B614" s="46"/>
      <c r="C614" s="46"/>
      <c r="D614" s="46"/>
      <c r="E614" s="25" t="s">
        <v>733</v>
      </c>
      <c r="F614" s="14"/>
      <c r="G614" s="14"/>
      <c r="H614" s="13"/>
      <c r="I614" s="25"/>
      <c r="J614" s="14"/>
      <c r="K614" s="14"/>
      <c r="L614" s="47">
        <v>1</v>
      </c>
      <c r="M614" s="47">
        <v>1</v>
      </c>
      <c r="N614" s="48">
        <v>1</v>
      </c>
      <c r="O614" s="39">
        <f t="shared" si="1"/>
        <v>0</v>
      </c>
      <c r="P614" s="39">
        <v>0</v>
      </c>
      <c r="Q614" s="39">
        <v>0</v>
      </c>
      <c r="R614" s="39">
        <v>0</v>
      </c>
    </row>
    <row r="615" spans="1:18" x14ac:dyDescent="0.25">
      <c r="A615" s="46"/>
      <c r="B615" s="46"/>
      <c r="C615" s="46"/>
      <c r="D615" s="46"/>
      <c r="E615" s="25" t="s">
        <v>734</v>
      </c>
      <c r="F615" s="14"/>
      <c r="G615" s="14"/>
      <c r="H615" s="13"/>
      <c r="I615" s="25"/>
      <c r="J615" s="14"/>
      <c r="K615" s="14"/>
      <c r="L615" s="47">
        <v>1</v>
      </c>
      <c r="M615" s="47">
        <v>1</v>
      </c>
      <c r="N615" s="48">
        <v>1</v>
      </c>
      <c r="O615" s="39">
        <f t="shared" si="1"/>
        <v>0</v>
      </c>
      <c r="P615" s="39">
        <v>0</v>
      </c>
      <c r="Q615" s="39">
        <v>0</v>
      </c>
      <c r="R615" s="39">
        <v>0</v>
      </c>
    </row>
    <row r="616" spans="1:18" x14ac:dyDescent="0.25">
      <c r="A616" s="46"/>
      <c r="B616" s="46"/>
      <c r="C616" s="46"/>
      <c r="D616" s="46"/>
      <c r="E616" s="25" t="s">
        <v>735</v>
      </c>
      <c r="F616" s="14"/>
      <c r="G616" s="14"/>
      <c r="H616" s="13"/>
      <c r="I616" s="25"/>
      <c r="J616" s="14"/>
      <c r="K616" s="14"/>
      <c r="L616" s="47">
        <v>1</v>
      </c>
      <c r="M616" s="47">
        <v>1</v>
      </c>
      <c r="N616" s="48">
        <v>1</v>
      </c>
      <c r="O616" s="39">
        <f t="shared" si="1"/>
        <v>0</v>
      </c>
      <c r="P616" s="39">
        <v>0</v>
      </c>
      <c r="Q616" s="39">
        <v>0</v>
      </c>
      <c r="R616" s="39">
        <v>0</v>
      </c>
    </row>
    <row r="617" spans="1:18" x14ac:dyDescent="0.25">
      <c r="A617" s="46"/>
      <c r="B617" s="46"/>
      <c r="C617" s="46"/>
      <c r="D617" s="46"/>
      <c r="E617" s="25" t="s">
        <v>736</v>
      </c>
      <c r="F617" s="14"/>
      <c r="G617" s="14"/>
      <c r="H617" s="13"/>
      <c r="I617" s="25"/>
      <c r="J617" s="14"/>
      <c r="K617" s="14"/>
      <c r="L617" s="47">
        <v>1</v>
      </c>
      <c r="M617" s="47">
        <v>1</v>
      </c>
      <c r="N617" s="48">
        <v>1</v>
      </c>
      <c r="O617" s="39">
        <f t="shared" si="1"/>
        <v>0</v>
      </c>
      <c r="P617" s="39">
        <v>0</v>
      </c>
      <c r="Q617" s="39">
        <v>0</v>
      </c>
      <c r="R617" s="39">
        <v>0</v>
      </c>
    </row>
    <row r="618" spans="1:18" x14ac:dyDescent="0.25">
      <c r="A618" s="46"/>
      <c r="B618" s="46"/>
      <c r="C618" s="46"/>
      <c r="D618" s="46"/>
      <c r="E618" s="25" t="s">
        <v>712</v>
      </c>
      <c r="F618" s="14"/>
      <c r="G618" s="14"/>
      <c r="H618" s="13"/>
      <c r="I618" s="25"/>
      <c r="J618" s="14"/>
      <c r="K618" s="14"/>
      <c r="L618" s="47">
        <v>1</v>
      </c>
      <c r="M618" s="47">
        <v>1</v>
      </c>
      <c r="N618" s="48">
        <v>1</v>
      </c>
      <c r="O618" s="39">
        <f t="shared" si="1"/>
        <v>0</v>
      </c>
      <c r="P618" s="39">
        <v>0</v>
      </c>
      <c r="Q618" s="39">
        <v>0</v>
      </c>
      <c r="R618" s="39">
        <v>0</v>
      </c>
    </row>
    <row r="619" spans="1:18" x14ac:dyDescent="0.25">
      <c r="A619" s="46"/>
      <c r="B619" s="46"/>
      <c r="C619" s="46"/>
      <c r="D619" s="46"/>
      <c r="E619" s="25" t="s">
        <v>737</v>
      </c>
      <c r="F619" s="14"/>
      <c r="G619" s="14"/>
      <c r="H619" s="13"/>
      <c r="I619" s="25"/>
      <c r="J619" s="14"/>
      <c r="K619" s="14"/>
      <c r="L619" s="47">
        <v>1</v>
      </c>
      <c r="M619" s="47">
        <v>1</v>
      </c>
      <c r="N619" s="48">
        <v>1</v>
      </c>
      <c r="O619" s="39">
        <f t="shared" si="1"/>
        <v>0</v>
      </c>
      <c r="P619" s="39">
        <v>0</v>
      </c>
      <c r="Q619" s="39">
        <v>0</v>
      </c>
      <c r="R619" s="39">
        <v>0</v>
      </c>
    </row>
    <row r="620" spans="1:18" x14ac:dyDescent="0.25">
      <c r="A620" s="46"/>
      <c r="B620" s="46"/>
      <c r="C620" s="46"/>
      <c r="D620" s="46"/>
      <c r="E620" s="25" t="s">
        <v>738</v>
      </c>
      <c r="F620" s="14"/>
      <c r="G620" s="14"/>
      <c r="H620" s="13"/>
      <c r="I620" s="25"/>
      <c r="J620" s="14"/>
      <c r="K620" s="14"/>
      <c r="L620" s="47">
        <v>1</v>
      </c>
      <c r="M620" s="47">
        <v>1</v>
      </c>
      <c r="N620" s="48">
        <v>1</v>
      </c>
      <c r="O620" s="39">
        <f t="shared" si="1"/>
        <v>0</v>
      </c>
      <c r="P620" s="39">
        <v>0</v>
      </c>
      <c r="Q620" s="39">
        <v>0</v>
      </c>
      <c r="R620" s="39">
        <v>0</v>
      </c>
    </row>
    <row r="621" spans="1:18" x14ac:dyDescent="0.25">
      <c r="A621" s="46"/>
      <c r="B621" s="46"/>
      <c r="C621" s="46"/>
      <c r="D621" s="46"/>
      <c r="E621" s="25" t="s">
        <v>739</v>
      </c>
      <c r="F621" s="14"/>
      <c r="G621" s="14"/>
      <c r="H621" s="13"/>
      <c r="I621" s="25"/>
      <c r="J621" s="14"/>
      <c r="K621" s="14"/>
      <c r="L621" s="47">
        <v>1</v>
      </c>
      <c r="M621" s="47">
        <v>1</v>
      </c>
      <c r="N621" s="48">
        <v>1</v>
      </c>
      <c r="O621" s="39">
        <f t="shared" si="1"/>
        <v>0</v>
      </c>
      <c r="P621" s="39">
        <v>0</v>
      </c>
      <c r="Q621" s="39">
        <v>0</v>
      </c>
      <c r="R621" s="39">
        <v>0</v>
      </c>
    </row>
    <row r="622" spans="1:18" x14ac:dyDescent="0.25">
      <c r="A622" s="46"/>
      <c r="B622" s="46"/>
      <c r="C622" s="46"/>
      <c r="D622" s="46"/>
      <c r="E622" s="25" t="s">
        <v>740</v>
      </c>
      <c r="F622" s="14"/>
      <c r="G622" s="14"/>
      <c r="H622" s="13"/>
      <c r="I622" s="25"/>
      <c r="J622" s="14"/>
      <c r="K622" s="14"/>
      <c r="L622" s="47">
        <v>1</v>
      </c>
      <c r="M622" s="47">
        <v>1</v>
      </c>
      <c r="N622" s="48">
        <v>1</v>
      </c>
      <c r="O622" s="39">
        <f t="shared" si="1"/>
        <v>0</v>
      </c>
      <c r="P622" s="39">
        <v>0</v>
      </c>
      <c r="Q622" s="39">
        <v>0</v>
      </c>
      <c r="R622" s="39">
        <v>0</v>
      </c>
    </row>
    <row r="623" spans="1:18" x14ac:dyDescent="0.25">
      <c r="A623" s="46"/>
      <c r="B623" s="46"/>
      <c r="C623" s="46"/>
      <c r="D623" s="46"/>
      <c r="E623" s="25" t="s">
        <v>741</v>
      </c>
      <c r="F623" s="14"/>
      <c r="G623" s="14"/>
      <c r="H623" s="13"/>
      <c r="I623" s="25"/>
      <c r="J623" s="14"/>
      <c r="K623" s="14"/>
      <c r="L623" s="47">
        <v>1</v>
      </c>
      <c r="M623" s="47">
        <v>1</v>
      </c>
      <c r="N623" s="48">
        <v>1</v>
      </c>
      <c r="O623" s="39">
        <f t="shared" si="1"/>
        <v>0</v>
      </c>
      <c r="P623" s="39">
        <v>0</v>
      </c>
      <c r="Q623" s="39">
        <v>0</v>
      </c>
      <c r="R623" s="39">
        <v>0</v>
      </c>
    </row>
    <row r="624" spans="1:18" x14ac:dyDescent="0.25">
      <c r="A624" s="46"/>
      <c r="B624" s="46"/>
      <c r="C624" s="46"/>
      <c r="D624" s="46"/>
      <c r="E624" s="25" t="s">
        <v>742</v>
      </c>
      <c r="F624" s="14"/>
      <c r="G624" s="14"/>
      <c r="H624" s="13"/>
      <c r="I624" s="25"/>
      <c r="J624" s="14"/>
      <c r="K624" s="14"/>
      <c r="L624" s="47">
        <v>1</v>
      </c>
      <c r="M624" s="47">
        <v>1</v>
      </c>
      <c r="N624" s="48">
        <v>1</v>
      </c>
      <c r="O624" s="39">
        <f t="shared" si="1"/>
        <v>0</v>
      </c>
      <c r="P624" s="39">
        <v>0</v>
      </c>
      <c r="Q624" s="39">
        <v>0</v>
      </c>
      <c r="R624" s="39">
        <v>0</v>
      </c>
    </row>
    <row r="625" spans="1:18" x14ac:dyDescent="0.25">
      <c r="A625" s="46"/>
      <c r="B625" s="46"/>
      <c r="C625" s="46"/>
      <c r="D625" s="46"/>
      <c r="E625" s="25" t="s">
        <v>743</v>
      </c>
      <c r="F625" s="14"/>
      <c r="G625" s="14"/>
      <c r="H625" s="13"/>
      <c r="I625" s="25"/>
      <c r="J625" s="14"/>
      <c r="K625" s="14"/>
      <c r="L625" s="47">
        <v>1</v>
      </c>
      <c r="M625" s="47">
        <v>1</v>
      </c>
      <c r="N625" s="48">
        <v>1</v>
      </c>
      <c r="O625" s="39">
        <f t="shared" si="1"/>
        <v>0</v>
      </c>
      <c r="P625" s="39">
        <v>0</v>
      </c>
      <c r="Q625" s="39">
        <v>0</v>
      </c>
      <c r="R625" s="39">
        <v>0</v>
      </c>
    </row>
    <row r="626" spans="1:18" x14ac:dyDescent="0.25">
      <c r="A626" s="46"/>
      <c r="B626" s="46"/>
      <c r="C626" s="46"/>
      <c r="D626" s="46"/>
      <c r="E626" s="25" t="s">
        <v>744</v>
      </c>
      <c r="F626" s="14"/>
      <c r="G626" s="14"/>
      <c r="H626" s="13"/>
      <c r="I626" s="25"/>
      <c r="J626" s="14"/>
      <c r="K626" s="14"/>
      <c r="L626" s="47">
        <v>1</v>
      </c>
      <c r="M626" s="47">
        <v>1</v>
      </c>
      <c r="N626" s="48">
        <v>1</v>
      </c>
      <c r="O626" s="39">
        <f t="shared" si="1"/>
        <v>0</v>
      </c>
      <c r="P626" s="39">
        <v>0</v>
      </c>
      <c r="Q626" s="39">
        <v>0</v>
      </c>
      <c r="R626" s="39">
        <v>0</v>
      </c>
    </row>
    <row r="627" spans="1:18" x14ac:dyDescent="0.25">
      <c r="A627" s="46"/>
      <c r="B627" s="46"/>
      <c r="C627" s="46"/>
      <c r="D627" s="46"/>
      <c r="E627" s="25" t="s">
        <v>745</v>
      </c>
      <c r="F627" s="14"/>
      <c r="G627" s="14"/>
      <c r="H627" s="13"/>
      <c r="I627" s="25"/>
      <c r="J627" s="14"/>
      <c r="K627" s="14"/>
      <c r="L627" s="47">
        <v>1</v>
      </c>
      <c r="M627" s="47">
        <v>1</v>
      </c>
      <c r="N627" s="48">
        <v>1</v>
      </c>
      <c r="O627" s="39">
        <f t="shared" si="1"/>
        <v>0</v>
      </c>
      <c r="P627" s="39">
        <v>0</v>
      </c>
      <c r="Q627" s="39">
        <v>0</v>
      </c>
      <c r="R627" s="39">
        <v>0</v>
      </c>
    </row>
    <row r="628" spans="1:18" x14ac:dyDescent="0.25">
      <c r="A628" s="46"/>
      <c r="B628" s="46"/>
      <c r="C628" s="46"/>
      <c r="D628" s="46"/>
      <c r="E628" s="25" t="s">
        <v>746</v>
      </c>
      <c r="F628" s="14"/>
      <c r="G628" s="14"/>
      <c r="H628" s="13"/>
      <c r="I628" s="25"/>
      <c r="J628" s="14"/>
      <c r="K628" s="14"/>
      <c r="L628" s="47">
        <v>1</v>
      </c>
      <c r="M628" s="47">
        <v>1</v>
      </c>
      <c r="N628" s="48">
        <v>1</v>
      </c>
      <c r="O628" s="39">
        <f t="shared" si="1"/>
        <v>0</v>
      </c>
      <c r="P628" s="39">
        <v>0</v>
      </c>
      <c r="Q628" s="39">
        <v>0</v>
      </c>
      <c r="R628" s="39">
        <v>0</v>
      </c>
    </row>
    <row r="629" spans="1:18" x14ac:dyDescent="0.25">
      <c r="A629" s="46"/>
      <c r="B629" s="46"/>
      <c r="C629" s="46"/>
      <c r="D629" s="46"/>
      <c r="E629" s="25" t="s">
        <v>747</v>
      </c>
      <c r="F629" s="14"/>
      <c r="G629" s="14"/>
      <c r="H629" s="13"/>
      <c r="I629" s="25"/>
      <c r="J629" s="14"/>
      <c r="K629" s="14"/>
      <c r="L629" s="47">
        <v>1</v>
      </c>
      <c r="M629" s="47">
        <v>1</v>
      </c>
      <c r="N629" s="48">
        <v>1</v>
      </c>
      <c r="O629" s="39">
        <f t="shared" si="1"/>
        <v>0</v>
      </c>
      <c r="P629" s="39">
        <v>0</v>
      </c>
      <c r="Q629" s="39">
        <v>0</v>
      </c>
      <c r="R629" s="39">
        <v>0</v>
      </c>
    </row>
    <row r="630" spans="1:18" x14ac:dyDescent="0.25">
      <c r="A630" s="46"/>
      <c r="B630" s="46"/>
      <c r="C630" s="46"/>
      <c r="D630" s="46"/>
      <c r="E630" s="25" t="s">
        <v>748</v>
      </c>
      <c r="F630" s="14"/>
      <c r="G630" s="14"/>
      <c r="H630" s="13"/>
      <c r="I630" s="25"/>
      <c r="J630" s="14"/>
      <c r="K630" s="14"/>
      <c r="L630" s="47">
        <v>1</v>
      </c>
      <c r="M630" s="47">
        <v>1</v>
      </c>
      <c r="N630" s="48">
        <v>1</v>
      </c>
      <c r="O630" s="39">
        <f t="shared" si="1"/>
        <v>0</v>
      </c>
      <c r="P630" s="39">
        <v>0</v>
      </c>
      <c r="Q630" s="39">
        <v>0</v>
      </c>
      <c r="R630" s="39">
        <v>0</v>
      </c>
    </row>
    <row r="631" spans="1:18" x14ac:dyDescent="0.25">
      <c r="A631" s="46"/>
      <c r="B631" s="46"/>
      <c r="C631" s="46"/>
      <c r="D631" s="46"/>
      <c r="E631" s="25" t="s">
        <v>749</v>
      </c>
      <c r="F631" s="14"/>
      <c r="G631" s="14"/>
      <c r="H631" s="13"/>
      <c r="I631" s="25"/>
      <c r="J631" s="14"/>
      <c r="K631" s="14"/>
      <c r="L631" s="47">
        <v>1</v>
      </c>
      <c r="M631" s="47">
        <v>1</v>
      </c>
      <c r="N631" s="48">
        <v>1</v>
      </c>
      <c r="O631" s="39">
        <f t="shared" si="1"/>
        <v>0</v>
      </c>
      <c r="P631" s="39">
        <v>0</v>
      </c>
      <c r="Q631" s="39">
        <v>0</v>
      </c>
      <c r="R631" s="39">
        <v>0</v>
      </c>
    </row>
    <row r="632" spans="1:18" x14ac:dyDescent="0.25">
      <c r="A632" s="46"/>
      <c r="B632" s="46"/>
      <c r="C632" s="46"/>
      <c r="D632" s="46"/>
      <c r="E632" s="25" t="s">
        <v>750</v>
      </c>
      <c r="F632" s="14"/>
      <c r="G632" s="14"/>
      <c r="H632" s="13"/>
      <c r="I632" s="25"/>
      <c r="J632" s="14"/>
      <c r="K632" s="14"/>
      <c r="L632" s="47">
        <v>1</v>
      </c>
      <c r="M632" s="47">
        <v>1</v>
      </c>
      <c r="N632" s="48">
        <v>1</v>
      </c>
      <c r="O632" s="39">
        <f t="shared" si="1"/>
        <v>0</v>
      </c>
      <c r="P632" s="39">
        <v>0</v>
      </c>
      <c r="Q632" s="39">
        <v>0</v>
      </c>
      <c r="R632" s="39">
        <v>0</v>
      </c>
    </row>
    <row r="633" spans="1:18" x14ac:dyDescent="0.25">
      <c r="A633" s="46"/>
      <c r="B633" s="46"/>
      <c r="C633" s="46"/>
      <c r="D633" s="46"/>
      <c r="E633" s="25" t="s">
        <v>751</v>
      </c>
      <c r="F633" s="14"/>
      <c r="G633" s="14"/>
      <c r="H633" s="13"/>
      <c r="I633" s="25"/>
      <c r="J633" s="14"/>
      <c r="K633" s="14"/>
      <c r="L633" s="47">
        <v>1</v>
      </c>
      <c r="M633" s="47">
        <v>1</v>
      </c>
      <c r="N633" s="48">
        <v>1</v>
      </c>
      <c r="O633" s="39">
        <f t="shared" si="1"/>
        <v>0</v>
      </c>
      <c r="P633" s="39">
        <v>0</v>
      </c>
      <c r="Q633" s="39">
        <v>0</v>
      </c>
      <c r="R633" s="39">
        <v>0</v>
      </c>
    </row>
    <row r="634" spans="1:18" x14ac:dyDescent="0.25">
      <c r="A634" s="46"/>
      <c r="B634" s="46"/>
      <c r="C634" s="46"/>
      <c r="D634" s="46"/>
      <c r="E634" s="25" t="s">
        <v>751</v>
      </c>
      <c r="F634" s="14"/>
      <c r="G634" s="14"/>
      <c r="H634" s="13"/>
      <c r="I634" s="25"/>
      <c r="J634" s="14"/>
      <c r="K634" s="14"/>
      <c r="L634" s="47">
        <v>1</v>
      </c>
      <c r="M634" s="47">
        <v>1</v>
      </c>
      <c r="N634" s="48">
        <v>1</v>
      </c>
      <c r="O634" s="39">
        <f t="shared" si="1"/>
        <v>0</v>
      </c>
      <c r="P634" s="39">
        <v>0</v>
      </c>
      <c r="Q634" s="39">
        <v>0</v>
      </c>
      <c r="R634" s="39">
        <v>0</v>
      </c>
    </row>
    <row r="635" spans="1:18" x14ac:dyDescent="0.25">
      <c r="A635" s="46"/>
      <c r="B635" s="46"/>
      <c r="C635" s="46"/>
      <c r="D635" s="46"/>
      <c r="E635" s="25" t="s">
        <v>752</v>
      </c>
      <c r="F635" s="14"/>
      <c r="G635" s="14"/>
      <c r="H635" s="13"/>
      <c r="I635" s="25"/>
      <c r="J635" s="14"/>
      <c r="K635" s="14"/>
      <c r="L635" s="47">
        <v>1</v>
      </c>
      <c r="M635" s="47">
        <v>1</v>
      </c>
      <c r="N635" s="48">
        <v>1</v>
      </c>
      <c r="O635" s="39">
        <f t="shared" si="1"/>
        <v>0</v>
      </c>
      <c r="P635" s="39">
        <v>0</v>
      </c>
      <c r="Q635" s="39">
        <v>0</v>
      </c>
      <c r="R635" s="39">
        <v>0</v>
      </c>
    </row>
    <row r="636" spans="1:18" x14ac:dyDescent="0.25">
      <c r="A636" s="46"/>
      <c r="B636" s="46"/>
      <c r="C636" s="46"/>
      <c r="D636" s="46"/>
      <c r="E636" s="25" t="s">
        <v>753</v>
      </c>
      <c r="F636" s="14"/>
      <c r="G636" s="14"/>
      <c r="H636" s="13"/>
      <c r="I636" s="25"/>
      <c r="J636" s="14"/>
      <c r="K636" s="14"/>
      <c r="L636" s="47">
        <v>1</v>
      </c>
      <c r="M636" s="47">
        <v>1</v>
      </c>
      <c r="N636" s="48">
        <v>1</v>
      </c>
      <c r="O636" s="39">
        <f t="shared" si="1"/>
        <v>0</v>
      </c>
      <c r="P636" s="39">
        <v>0</v>
      </c>
      <c r="Q636" s="39">
        <v>0</v>
      </c>
      <c r="R636" s="39">
        <v>0</v>
      </c>
    </row>
    <row r="637" spans="1:18" x14ac:dyDescent="0.25">
      <c r="A637" s="46"/>
      <c r="B637" s="46"/>
      <c r="C637" s="46"/>
      <c r="D637" s="46"/>
      <c r="E637" s="25" t="s">
        <v>726</v>
      </c>
      <c r="F637" s="14"/>
      <c r="G637" s="14"/>
      <c r="H637" s="13"/>
      <c r="I637" s="25"/>
      <c r="J637" s="14"/>
      <c r="K637" s="14"/>
      <c r="L637" s="47">
        <v>1</v>
      </c>
      <c r="M637" s="47">
        <v>1</v>
      </c>
      <c r="N637" s="48">
        <v>1</v>
      </c>
      <c r="O637" s="39">
        <f t="shared" si="1"/>
        <v>0</v>
      </c>
      <c r="P637" s="39">
        <v>0</v>
      </c>
      <c r="Q637" s="39">
        <v>0</v>
      </c>
      <c r="R637" s="39">
        <v>0</v>
      </c>
    </row>
    <row r="638" spans="1:18" x14ac:dyDescent="0.25">
      <c r="A638" s="46"/>
      <c r="B638" s="46"/>
      <c r="C638" s="46"/>
      <c r="D638" s="46"/>
      <c r="E638" s="25" t="s">
        <v>754</v>
      </c>
      <c r="F638" s="14"/>
      <c r="G638" s="14"/>
      <c r="H638" s="13"/>
      <c r="I638" s="25"/>
      <c r="J638" s="14"/>
      <c r="K638" s="14"/>
      <c r="L638" s="47">
        <v>1</v>
      </c>
      <c r="M638" s="47">
        <v>1</v>
      </c>
      <c r="N638" s="48">
        <v>1</v>
      </c>
      <c r="O638" s="39">
        <f t="shared" si="1"/>
        <v>0</v>
      </c>
      <c r="P638" s="39">
        <v>0</v>
      </c>
      <c r="Q638" s="39">
        <v>0</v>
      </c>
      <c r="R638" s="39">
        <v>0</v>
      </c>
    </row>
    <row r="639" spans="1:18" x14ac:dyDescent="0.25">
      <c r="A639" s="46"/>
      <c r="B639" s="46"/>
      <c r="C639" s="46"/>
      <c r="D639" s="46"/>
      <c r="E639" s="25" t="s">
        <v>755</v>
      </c>
      <c r="F639" s="14"/>
      <c r="G639" s="14"/>
      <c r="H639" s="13"/>
      <c r="I639" s="25"/>
      <c r="J639" s="14"/>
      <c r="K639" s="14"/>
      <c r="L639" s="47">
        <v>1</v>
      </c>
      <c r="M639" s="47">
        <v>1</v>
      </c>
      <c r="N639" s="48">
        <v>1</v>
      </c>
      <c r="O639" s="39">
        <f t="shared" si="1"/>
        <v>0</v>
      </c>
      <c r="P639" s="39">
        <v>0</v>
      </c>
      <c r="Q639" s="39">
        <v>0</v>
      </c>
      <c r="R639" s="39">
        <v>0</v>
      </c>
    </row>
    <row r="640" spans="1:18" x14ac:dyDescent="0.25">
      <c r="A640" s="46"/>
      <c r="B640" s="46"/>
      <c r="C640" s="46"/>
      <c r="D640" s="46"/>
      <c r="E640" s="25" t="s">
        <v>756</v>
      </c>
      <c r="F640" s="14"/>
      <c r="G640" s="14"/>
      <c r="H640" s="13"/>
      <c r="I640" s="25"/>
      <c r="J640" s="14"/>
      <c r="K640" s="14"/>
      <c r="L640" s="47">
        <v>1</v>
      </c>
      <c r="M640" s="47">
        <v>1</v>
      </c>
      <c r="N640" s="48">
        <v>1</v>
      </c>
      <c r="O640" s="39">
        <f t="shared" si="1"/>
        <v>0</v>
      </c>
      <c r="P640" s="39">
        <v>0</v>
      </c>
      <c r="Q640" s="39">
        <v>0</v>
      </c>
      <c r="R640" s="39">
        <v>0</v>
      </c>
    </row>
    <row r="641" spans="1:18" x14ac:dyDescent="0.25">
      <c r="A641" s="46"/>
      <c r="B641" s="46"/>
      <c r="C641" s="46"/>
      <c r="D641" s="46"/>
      <c r="E641" s="25" t="s">
        <v>757</v>
      </c>
      <c r="F641" s="14"/>
      <c r="G641" s="14"/>
      <c r="H641" s="13"/>
      <c r="I641" s="25"/>
      <c r="J641" s="14"/>
      <c r="K641" s="14"/>
      <c r="L641" s="47">
        <v>1</v>
      </c>
      <c r="M641" s="47">
        <v>1</v>
      </c>
      <c r="N641" s="48">
        <v>1</v>
      </c>
      <c r="O641" s="39">
        <f t="shared" si="1"/>
        <v>0</v>
      </c>
      <c r="P641" s="39">
        <v>0</v>
      </c>
      <c r="Q641" s="39">
        <v>0</v>
      </c>
      <c r="R641" s="39">
        <v>0</v>
      </c>
    </row>
    <row r="642" spans="1:18" x14ac:dyDescent="0.25">
      <c r="A642" s="46"/>
      <c r="B642" s="46"/>
      <c r="C642" s="46"/>
      <c r="D642" s="46"/>
      <c r="E642" s="25" t="s">
        <v>758</v>
      </c>
      <c r="F642" s="14"/>
      <c r="G642" s="14"/>
      <c r="H642" s="13"/>
      <c r="I642" s="25"/>
      <c r="J642" s="14"/>
      <c r="K642" s="14"/>
      <c r="L642" s="47">
        <v>1</v>
      </c>
      <c r="M642" s="47">
        <v>1</v>
      </c>
      <c r="N642" s="48">
        <v>1</v>
      </c>
      <c r="O642" s="39">
        <f t="shared" si="1"/>
        <v>0</v>
      </c>
      <c r="P642" s="39">
        <v>0</v>
      </c>
      <c r="Q642" s="39">
        <v>0</v>
      </c>
      <c r="R642" s="39">
        <v>0</v>
      </c>
    </row>
    <row r="643" spans="1:18" x14ac:dyDescent="0.25">
      <c r="A643" s="46"/>
      <c r="B643" s="46"/>
      <c r="C643" s="46"/>
      <c r="D643" s="46"/>
      <c r="E643" s="25" t="s">
        <v>759</v>
      </c>
      <c r="F643" s="14"/>
      <c r="G643" s="14"/>
      <c r="H643" s="13"/>
      <c r="I643" s="25"/>
      <c r="J643" s="14"/>
      <c r="K643" s="14"/>
      <c r="L643" s="47">
        <v>1</v>
      </c>
      <c r="M643" s="47">
        <v>1</v>
      </c>
      <c r="N643" s="48">
        <v>1</v>
      </c>
      <c r="O643" s="39">
        <f t="shared" si="1"/>
        <v>0</v>
      </c>
      <c r="P643" s="39">
        <v>0</v>
      </c>
      <c r="Q643" s="39">
        <v>0</v>
      </c>
      <c r="R643" s="39">
        <v>0</v>
      </c>
    </row>
    <row r="644" spans="1:18" x14ac:dyDescent="0.25">
      <c r="A644" s="46"/>
      <c r="B644" s="46"/>
      <c r="C644" s="46"/>
      <c r="D644" s="46"/>
      <c r="E644" s="25" t="s">
        <v>759</v>
      </c>
      <c r="F644" s="14"/>
      <c r="G644" s="14"/>
      <c r="H644" s="13"/>
      <c r="I644" s="25"/>
      <c r="J644" s="14"/>
      <c r="K644" s="14"/>
      <c r="L644" s="47">
        <v>1</v>
      </c>
      <c r="M644" s="47">
        <v>1</v>
      </c>
      <c r="N644" s="48">
        <v>1</v>
      </c>
      <c r="O644" s="39">
        <f t="shared" si="1"/>
        <v>0</v>
      </c>
      <c r="P644" s="39">
        <v>0</v>
      </c>
      <c r="Q644" s="39">
        <v>0</v>
      </c>
      <c r="R644" s="39">
        <v>0</v>
      </c>
    </row>
    <row r="645" spans="1:18" x14ac:dyDescent="0.25">
      <c r="A645" s="46"/>
      <c r="B645" s="46"/>
      <c r="C645" s="46"/>
      <c r="D645" s="46"/>
      <c r="E645" s="25" t="s">
        <v>760</v>
      </c>
      <c r="F645" s="14"/>
      <c r="G645" s="14"/>
      <c r="H645" s="13"/>
      <c r="I645" s="25"/>
      <c r="J645" s="14"/>
      <c r="K645" s="14"/>
      <c r="L645" s="47">
        <v>1</v>
      </c>
      <c r="M645" s="47">
        <v>1</v>
      </c>
      <c r="N645" s="48">
        <v>1</v>
      </c>
      <c r="O645" s="39">
        <f t="shared" si="1"/>
        <v>0</v>
      </c>
      <c r="P645" s="39">
        <v>0</v>
      </c>
      <c r="Q645" s="39">
        <v>0</v>
      </c>
      <c r="R645" s="39">
        <v>0</v>
      </c>
    </row>
    <row r="646" spans="1:18" x14ac:dyDescent="0.25">
      <c r="A646" s="46"/>
      <c r="B646" s="46"/>
      <c r="C646" s="46"/>
      <c r="D646" s="46"/>
      <c r="E646" s="25" t="s">
        <v>761</v>
      </c>
      <c r="F646" s="14"/>
      <c r="G646" s="14"/>
      <c r="H646" s="13"/>
      <c r="I646" s="25"/>
      <c r="J646" s="14"/>
      <c r="K646" s="14"/>
      <c r="L646" s="47">
        <v>1</v>
      </c>
      <c r="M646" s="47">
        <v>1</v>
      </c>
      <c r="N646" s="48">
        <v>1</v>
      </c>
      <c r="O646" s="39">
        <f t="shared" si="1"/>
        <v>0</v>
      </c>
      <c r="P646" s="39">
        <v>0</v>
      </c>
      <c r="Q646" s="39">
        <v>0</v>
      </c>
      <c r="R646" s="39">
        <v>0</v>
      </c>
    </row>
    <row r="647" spans="1:18" x14ac:dyDescent="0.25">
      <c r="A647" s="46"/>
      <c r="B647" s="46"/>
      <c r="C647" s="46"/>
      <c r="D647" s="46"/>
      <c r="E647" s="25" t="s">
        <v>744</v>
      </c>
      <c r="F647" s="14"/>
      <c r="G647" s="14"/>
      <c r="H647" s="13"/>
      <c r="I647" s="25"/>
      <c r="J647" s="14"/>
      <c r="K647" s="14"/>
      <c r="L647" s="47">
        <v>1</v>
      </c>
      <c r="M647" s="47">
        <v>1</v>
      </c>
      <c r="N647" s="48">
        <v>1</v>
      </c>
      <c r="O647" s="39">
        <f t="shared" si="1"/>
        <v>0</v>
      </c>
      <c r="P647" s="39">
        <v>0</v>
      </c>
      <c r="Q647" s="39">
        <v>0</v>
      </c>
      <c r="R647" s="39">
        <v>0</v>
      </c>
    </row>
    <row r="648" spans="1:18" x14ac:dyDescent="0.25">
      <c r="A648" s="46"/>
      <c r="B648" s="46"/>
      <c r="C648" s="46"/>
      <c r="D648" s="46"/>
      <c r="E648" s="25" t="s">
        <v>762</v>
      </c>
      <c r="F648" s="14"/>
      <c r="G648" s="14"/>
      <c r="H648" s="13"/>
      <c r="I648" s="25"/>
      <c r="J648" s="14"/>
      <c r="K648" s="14"/>
      <c r="L648" s="47">
        <v>1</v>
      </c>
      <c r="M648" s="47">
        <v>1</v>
      </c>
      <c r="N648" s="48">
        <v>1</v>
      </c>
      <c r="O648" s="39">
        <f t="shared" si="1"/>
        <v>0</v>
      </c>
      <c r="P648" s="39">
        <v>0</v>
      </c>
      <c r="Q648" s="39">
        <v>0</v>
      </c>
      <c r="R648" s="39">
        <v>0</v>
      </c>
    </row>
    <row r="649" spans="1:18" x14ac:dyDescent="0.25">
      <c r="A649" s="46"/>
      <c r="B649" s="46"/>
      <c r="C649" s="46"/>
      <c r="D649" s="46"/>
      <c r="E649" s="25" t="s">
        <v>763</v>
      </c>
      <c r="F649" s="14"/>
      <c r="G649" s="14"/>
      <c r="H649" s="13"/>
      <c r="I649" s="25"/>
      <c r="J649" s="14"/>
      <c r="K649" s="14"/>
      <c r="L649" s="47">
        <v>1</v>
      </c>
      <c r="M649" s="47">
        <v>1</v>
      </c>
      <c r="N649" s="48">
        <v>1</v>
      </c>
      <c r="O649" s="39">
        <f t="shared" si="1"/>
        <v>0</v>
      </c>
      <c r="P649" s="39">
        <v>0</v>
      </c>
      <c r="Q649" s="39">
        <v>0</v>
      </c>
      <c r="R649" s="39">
        <v>0</v>
      </c>
    </row>
    <row r="650" spans="1:18" x14ac:dyDescent="0.25">
      <c r="A650" s="46"/>
      <c r="B650" s="46"/>
      <c r="C650" s="46"/>
      <c r="D650" s="46"/>
      <c r="E650" s="25" t="s">
        <v>763</v>
      </c>
      <c r="F650" s="14"/>
      <c r="G650" s="14"/>
      <c r="H650" s="13"/>
      <c r="I650" s="25"/>
      <c r="J650" s="14"/>
      <c r="K650" s="14"/>
      <c r="L650" s="47">
        <v>1</v>
      </c>
      <c r="M650" s="47">
        <v>1</v>
      </c>
      <c r="N650" s="48">
        <v>1</v>
      </c>
      <c r="O650" s="39">
        <f t="shared" ref="O650:O713" si="2">+L650-N650</f>
        <v>0</v>
      </c>
      <c r="P650" s="39">
        <v>0</v>
      </c>
      <c r="Q650" s="39">
        <v>0</v>
      </c>
      <c r="R650" s="39">
        <v>0</v>
      </c>
    </row>
    <row r="651" spans="1:18" x14ac:dyDescent="0.25">
      <c r="A651" s="46"/>
      <c r="B651" s="46"/>
      <c r="C651" s="46"/>
      <c r="D651" s="46"/>
      <c r="E651" s="25" t="s">
        <v>763</v>
      </c>
      <c r="F651" s="14"/>
      <c r="G651" s="14"/>
      <c r="H651" s="13"/>
      <c r="I651" s="25"/>
      <c r="J651" s="14"/>
      <c r="K651" s="14"/>
      <c r="L651" s="47">
        <v>1</v>
      </c>
      <c r="M651" s="47">
        <v>1</v>
      </c>
      <c r="N651" s="48">
        <v>1</v>
      </c>
      <c r="O651" s="39">
        <f t="shared" si="2"/>
        <v>0</v>
      </c>
      <c r="P651" s="39">
        <v>0</v>
      </c>
      <c r="Q651" s="39">
        <v>0</v>
      </c>
      <c r="R651" s="39">
        <v>0</v>
      </c>
    </row>
    <row r="652" spans="1:18" x14ac:dyDescent="0.25">
      <c r="A652" s="46"/>
      <c r="B652" s="46"/>
      <c r="C652" s="46"/>
      <c r="D652" s="46"/>
      <c r="E652" s="25" t="s">
        <v>763</v>
      </c>
      <c r="F652" s="14"/>
      <c r="G652" s="14"/>
      <c r="H652" s="13"/>
      <c r="I652" s="25"/>
      <c r="J652" s="14"/>
      <c r="K652" s="14"/>
      <c r="L652" s="47">
        <v>1</v>
      </c>
      <c r="M652" s="47">
        <v>1</v>
      </c>
      <c r="N652" s="48">
        <v>1</v>
      </c>
      <c r="O652" s="39">
        <f t="shared" si="2"/>
        <v>0</v>
      </c>
      <c r="P652" s="39">
        <v>0</v>
      </c>
      <c r="Q652" s="39">
        <v>0</v>
      </c>
      <c r="R652" s="39">
        <v>0</v>
      </c>
    </row>
    <row r="653" spans="1:18" x14ac:dyDescent="0.25">
      <c r="A653" s="46"/>
      <c r="B653" s="46"/>
      <c r="C653" s="46"/>
      <c r="D653" s="46"/>
      <c r="E653" s="25" t="s">
        <v>763</v>
      </c>
      <c r="F653" s="14"/>
      <c r="G653" s="14"/>
      <c r="H653" s="13"/>
      <c r="I653" s="25"/>
      <c r="J653" s="14"/>
      <c r="K653" s="14"/>
      <c r="L653" s="47">
        <v>1</v>
      </c>
      <c r="M653" s="47">
        <v>1</v>
      </c>
      <c r="N653" s="48">
        <v>1</v>
      </c>
      <c r="O653" s="39">
        <f t="shared" si="2"/>
        <v>0</v>
      </c>
      <c r="P653" s="39">
        <v>0</v>
      </c>
      <c r="Q653" s="39">
        <v>0</v>
      </c>
      <c r="R653" s="39">
        <v>0</v>
      </c>
    </row>
    <row r="654" spans="1:18" x14ac:dyDescent="0.25">
      <c r="A654" s="46"/>
      <c r="B654" s="46"/>
      <c r="C654" s="46"/>
      <c r="D654" s="46"/>
      <c r="E654" s="25" t="s">
        <v>763</v>
      </c>
      <c r="F654" s="14"/>
      <c r="G654" s="14"/>
      <c r="H654" s="13"/>
      <c r="I654" s="25"/>
      <c r="J654" s="14"/>
      <c r="K654" s="14"/>
      <c r="L654" s="47">
        <v>1</v>
      </c>
      <c r="M654" s="47">
        <v>1</v>
      </c>
      <c r="N654" s="48">
        <v>1</v>
      </c>
      <c r="O654" s="39">
        <f t="shared" si="2"/>
        <v>0</v>
      </c>
      <c r="P654" s="39">
        <v>0</v>
      </c>
      <c r="Q654" s="39">
        <v>0</v>
      </c>
      <c r="R654" s="39">
        <v>0</v>
      </c>
    </row>
    <row r="655" spans="1:18" x14ac:dyDescent="0.25">
      <c r="A655" s="46"/>
      <c r="B655" s="46"/>
      <c r="C655" s="46"/>
      <c r="D655" s="46"/>
      <c r="E655" s="25" t="s">
        <v>764</v>
      </c>
      <c r="F655" s="14"/>
      <c r="G655" s="14"/>
      <c r="H655" s="13"/>
      <c r="I655" s="25"/>
      <c r="J655" s="14"/>
      <c r="K655" s="14"/>
      <c r="L655" s="47">
        <v>1</v>
      </c>
      <c r="M655" s="47">
        <v>1</v>
      </c>
      <c r="N655" s="48">
        <v>1</v>
      </c>
      <c r="O655" s="39">
        <f t="shared" si="2"/>
        <v>0</v>
      </c>
      <c r="P655" s="39">
        <v>0</v>
      </c>
      <c r="Q655" s="39">
        <v>0</v>
      </c>
      <c r="R655" s="39">
        <v>0</v>
      </c>
    </row>
    <row r="656" spans="1:18" x14ac:dyDescent="0.25">
      <c r="A656" s="46"/>
      <c r="B656" s="46"/>
      <c r="C656" s="46"/>
      <c r="D656" s="46"/>
      <c r="E656" s="25" t="s">
        <v>744</v>
      </c>
      <c r="F656" s="14"/>
      <c r="G656" s="14"/>
      <c r="H656" s="13"/>
      <c r="I656" s="25"/>
      <c r="J656" s="14"/>
      <c r="K656" s="14"/>
      <c r="L656" s="47">
        <v>1</v>
      </c>
      <c r="M656" s="47">
        <v>1</v>
      </c>
      <c r="N656" s="48">
        <v>1</v>
      </c>
      <c r="O656" s="39">
        <f t="shared" si="2"/>
        <v>0</v>
      </c>
      <c r="P656" s="39">
        <v>0</v>
      </c>
      <c r="Q656" s="39">
        <v>0</v>
      </c>
      <c r="R656" s="39">
        <v>0</v>
      </c>
    </row>
    <row r="657" spans="1:18" x14ac:dyDescent="0.25">
      <c r="A657" s="46"/>
      <c r="B657" s="46"/>
      <c r="C657" s="46"/>
      <c r="D657" s="46"/>
      <c r="E657" s="25" t="s">
        <v>744</v>
      </c>
      <c r="F657" s="14"/>
      <c r="G657" s="14"/>
      <c r="H657" s="13"/>
      <c r="I657" s="25"/>
      <c r="J657" s="14"/>
      <c r="K657" s="14"/>
      <c r="L657" s="47">
        <v>1</v>
      </c>
      <c r="M657" s="47">
        <v>1</v>
      </c>
      <c r="N657" s="48">
        <v>1</v>
      </c>
      <c r="O657" s="39">
        <f t="shared" si="2"/>
        <v>0</v>
      </c>
      <c r="P657" s="39">
        <v>0</v>
      </c>
      <c r="Q657" s="39">
        <v>0</v>
      </c>
      <c r="R657" s="39">
        <v>0</v>
      </c>
    </row>
    <row r="658" spans="1:18" x14ac:dyDescent="0.25">
      <c r="A658" s="46"/>
      <c r="B658" s="46"/>
      <c r="C658" s="46"/>
      <c r="D658" s="46"/>
      <c r="E658" s="25" t="s">
        <v>765</v>
      </c>
      <c r="F658" s="14"/>
      <c r="G658" s="14"/>
      <c r="H658" s="13"/>
      <c r="I658" s="25"/>
      <c r="J658" s="14"/>
      <c r="K658" s="14"/>
      <c r="L658" s="47">
        <v>1</v>
      </c>
      <c r="M658" s="47">
        <v>1</v>
      </c>
      <c r="N658" s="48">
        <v>1</v>
      </c>
      <c r="O658" s="39">
        <f t="shared" si="2"/>
        <v>0</v>
      </c>
      <c r="P658" s="39">
        <v>0</v>
      </c>
      <c r="Q658" s="39">
        <v>0</v>
      </c>
      <c r="R658" s="39">
        <v>0</v>
      </c>
    </row>
    <row r="659" spans="1:18" x14ac:dyDescent="0.25">
      <c r="A659" s="46"/>
      <c r="B659" s="46"/>
      <c r="C659" s="46"/>
      <c r="D659" s="46"/>
      <c r="E659" s="25" t="s">
        <v>766</v>
      </c>
      <c r="F659" s="14"/>
      <c r="G659" s="14"/>
      <c r="H659" s="13"/>
      <c r="I659" s="25"/>
      <c r="J659" s="14"/>
      <c r="K659" s="14"/>
      <c r="L659" s="47">
        <v>1</v>
      </c>
      <c r="M659" s="47">
        <v>1</v>
      </c>
      <c r="N659" s="48">
        <v>1</v>
      </c>
      <c r="O659" s="39">
        <f t="shared" si="2"/>
        <v>0</v>
      </c>
      <c r="P659" s="39">
        <v>0</v>
      </c>
      <c r="Q659" s="39">
        <v>0</v>
      </c>
      <c r="R659" s="39">
        <v>0</v>
      </c>
    </row>
    <row r="660" spans="1:18" x14ac:dyDescent="0.25">
      <c r="A660" s="46"/>
      <c r="B660" s="46"/>
      <c r="C660" s="46"/>
      <c r="D660" s="46"/>
      <c r="E660" s="25" t="s">
        <v>767</v>
      </c>
      <c r="F660" s="14"/>
      <c r="G660" s="14"/>
      <c r="H660" s="13"/>
      <c r="I660" s="25"/>
      <c r="J660" s="14"/>
      <c r="K660" s="14"/>
      <c r="L660" s="47">
        <v>1</v>
      </c>
      <c r="M660" s="47">
        <v>1</v>
      </c>
      <c r="N660" s="48">
        <v>1</v>
      </c>
      <c r="O660" s="39">
        <f t="shared" si="2"/>
        <v>0</v>
      </c>
      <c r="P660" s="39">
        <v>0</v>
      </c>
      <c r="Q660" s="39">
        <v>0</v>
      </c>
      <c r="R660" s="39">
        <v>0</v>
      </c>
    </row>
    <row r="661" spans="1:18" x14ac:dyDescent="0.25">
      <c r="A661" s="46"/>
      <c r="B661" s="46"/>
      <c r="C661" s="46"/>
      <c r="D661" s="46"/>
      <c r="E661" s="25" t="s">
        <v>718</v>
      </c>
      <c r="F661" s="14"/>
      <c r="G661" s="14"/>
      <c r="H661" s="13"/>
      <c r="I661" s="25"/>
      <c r="J661" s="14"/>
      <c r="K661" s="14"/>
      <c r="L661" s="47">
        <v>1</v>
      </c>
      <c r="M661" s="47">
        <v>1</v>
      </c>
      <c r="N661" s="48">
        <v>1</v>
      </c>
      <c r="O661" s="39">
        <f t="shared" si="2"/>
        <v>0</v>
      </c>
      <c r="P661" s="39">
        <v>0</v>
      </c>
      <c r="Q661" s="39">
        <v>0</v>
      </c>
      <c r="R661" s="39">
        <v>0</v>
      </c>
    </row>
    <row r="662" spans="1:18" x14ac:dyDescent="0.25">
      <c r="A662" s="46"/>
      <c r="B662" s="46"/>
      <c r="C662" s="46"/>
      <c r="D662" s="46"/>
      <c r="E662" s="25" t="s">
        <v>744</v>
      </c>
      <c r="F662" s="14"/>
      <c r="G662" s="14"/>
      <c r="H662" s="13"/>
      <c r="I662" s="25"/>
      <c r="J662" s="14"/>
      <c r="K662" s="14"/>
      <c r="L662" s="47">
        <v>1</v>
      </c>
      <c r="M662" s="47">
        <v>1</v>
      </c>
      <c r="N662" s="48">
        <v>1</v>
      </c>
      <c r="O662" s="39">
        <f t="shared" si="2"/>
        <v>0</v>
      </c>
      <c r="P662" s="39">
        <v>0</v>
      </c>
      <c r="Q662" s="39">
        <v>0</v>
      </c>
      <c r="R662" s="39">
        <v>0</v>
      </c>
    </row>
    <row r="663" spans="1:18" x14ac:dyDescent="0.25">
      <c r="A663" s="46"/>
      <c r="B663" s="46"/>
      <c r="C663" s="46"/>
      <c r="D663" s="46"/>
      <c r="E663" s="25" t="s">
        <v>768</v>
      </c>
      <c r="F663" s="14"/>
      <c r="G663" s="14"/>
      <c r="H663" s="13"/>
      <c r="I663" s="25"/>
      <c r="J663" s="14"/>
      <c r="K663" s="14"/>
      <c r="L663" s="47">
        <v>1</v>
      </c>
      <c r="M663" s="47">
        <v>1</v>
      </c>
      <c r="N663" s="48">
        <v>1</v>
      </c>
      <c r="O663" s="39">
        <f t="shared" si="2"/>
        <v>0</v>
      </c>
      <c r="P663" s="39">
        <v>0</v>
      </c>
      <c r="Q663" s="39">
        <v>0</v>
      </c>
      <c r="R663" s="39">
        <v>0</v>
      </c>
    </row>
    <row r="664" spans="1:18" x14ac:dyDescent="0.25">
      <c r="A664" s="46"/>
      <c r="B664" s="46"/>
      <c r="C664" s="46"/>
      <c r="D664" s="46"/>
      <c r="E664" s="25" t="s">
        <v>744</v>
      </c>
      <c r="F664" s="14"/>
      <c r="G664" s="14"/>
      <c r="H664" s="13"/>
      <c r="I664" s="25"/>
      <c r="J664" s="14"/>
      <c r="K664" s="14"/>
      <c r="L664" s="47">
        <v>1</v>
      </c>
      <c r="M664" s="47">
        <v>1</v>
      </c>
      <c r="N664" s="48">
        <v>1</v>
      </c>
      <c r="O664" s="39">
        <f t="shared" si="2"/>
        <v>0</v>
      </c>
      <c r="P664" s="39">
        <v>0</v>
      </c>
      <c r="Q664" s="39">
        <v>0</v>
      </c>
      <c r="R664" s="39">
        <v>0</v>
      </c>
    </row>
    <row r="665" spans="1:18" x14ac:dyDescent="0.25">
      <c r="A665" s="46"/>
      <c r="B665" s="46"/>
      <c r="C665" s="46"/>
      <c r="D665" s="46"/>
      <c r="E665" s="25" t="s">
        <v>769</v>
      </c>
      <c r="F665" s="14"/>
      <c r="G665" s="14"/>
      <c r="H665" s="13"/>
      <c r="I665" s="25"/>
      <c r="J665" s="14"/>
      <c r="K665" s="14"/>
      <c r="L665" s="47">
        <v>1</v>
      </c>
      <c r="M665" s="47">
        <v>1</v>
      </c>
      <c r="N665" s="48">
        <v>1</v>
      </c>
      <c r="O665" s="39">
        <f t="shared" si="2"/>
        <v>0</v>
      </c>
      <c r="P665" s="39">
        <v>0</v>
      </c>
      <c r="Q665" s="39">
        <v>0</v>
      </c>
      <c r="R665" s="39">
        <v>0</v>
      </c>
    </row>
    <row r="666" spans="1:18" x14ac:dyDescent="0.25">
      <c r="A666" s="46"/>
      <c r="B666" s="46"/>
      <c r="C666" s="46"/>
      <c r="D666" s="46"/>
      <c r="E666" s="25" t="s">
        <v>770</v>
      </c>
      <c r="F666" s="14"/>
      <c r="G666" s="14"/>
      <c r="H666" s="13"/>
      <c r="I666" s="25"/>
      <c r="J666" s="14"/>
      <c r="K666" s="14"/>
      <c r="L666" s="47">
        <v>1</v>
      </c>
      <c r="M666" s="47">
        <v>1</v>
      </c>
      <c r="N666" s="48">
        <v>1</v>
      </c>
      <c r="O666" s="39">
        <f t="shared" si="2"/>
        <v>0</v>
      </c>
      <c r="P666" s="39">
        <v>0</v>
      </c>
      <c r="Q666" s="39">
        <v>0</v>
      </c>
      <c r="R666" s="39">
        <v>0</v>
      </c>
    </row>
    <row r="667" spans="1:18" x14ac:dyDescent="0.25">
      <c r="A667" s="46"/>
      <c r="B667" s="46"/>
      <c r="C667" s="46"/>
      <c r="D667" s="46"/>
      <c r="E667" s="25" t="s">
        <v>768</v>
      </c>
      <c r="F667" s="14"/>
      <c r="G667" s="14"/>
      <c r="H667" s="13"/>
      <c r="I667" s="25"/>
      <c r="J667" s="14"/>
      <c r="K667" s="14"/>
      <c r="L667" s="47">
        <v>1</v>
      </c>
      <c r="M667" s="47">
        <v>1</v>
      </c>
      <c r="N667" s="48">
        <v>1</v>
      </c>
      <c r="O667" s="39">
        <f t="shared" si="2"/>
        <v>0</v>
      </c>
      <c r="P667" s="39">
        <v>0</v>
      </c>
      <c r="Q667" s="39">
        <v>0</v>
      </c>
      <c r="R667" s="39">
        <v>0</v>
      </c>
    </row>
    <row r="668" spans="1:18" x14ac:dyDescent="0.25">
      <c r="A668" s="46"/>
      <c r="B668" s="46"/>
      <c r="C668" s="46"/>
      <c r="D668" s="46"/>
      <c r="E668" s="25" t="s">
        <v>771</v>
      </c>
      <c r="F668" s="14"/>
      <c r="G668" s="14"/>
      <c r="H668" s="13"/>
      <c r="I668" s="25"/>
      <c r="J668" s="14"/>
      <c r="K668" s="14"/>
      <c r="L668" s="47">
        <v>1</v>
      </c>
      <c r="M668" s="47">
        <v>1</v>
      </c>
      <c r="N668" s="48">
        <v>1</v>
      </c>
      <c r="O668" s="39">
        <f t="shared" si="2"/>
        <v>0</v>
      </c>
      <c r="P668" s="39">
        <v>0</v>
      </c>
      <c r="Q668" s="39">
        <v>0</v>
      </c>
      <c r="R668" s="39">
        <v>0</v>
      </c>
    </row>
    <row r="669" spans="1:18" x14ac:dyDescent="0.25">
      <c r="A669" s="46"/>
      <c r="B669" s="46"/>
      <c r="C669" s="46"/>
      <c r="D669" s="46"/>
      <c r="E669" s="25" t="s">
        <v>772</v>
      </c>
      <c r="F669" s="14"/>
      <c r="G669" s="14"/>
      <c r="H669" s="13"/>
      <c r="I669" s="25"/>
      <c r="J669" s="14"/>
      <c r="K669" s="14"/>
      <c r="L669" s="47">
        <v>1</v>
      </c>
      <c r="M669" s="47">
        <v>1</v>
      </c>
      <c r="N669" s="48">
        <v>1</v>
      </c>
      <c r="O669" s="39">
        <f t="shared" si="2"/>
        <v>0</v>
      </c>
      <c r="P669" s="39">
        <v>0</v>
      </c>
      <c r="Q669" s="39">
        <v>0</v>
      </c>
      <c r="R669" s="39">
        <v>0</v>
      </c>
    </row>
    <row r="670" spans="1:18" x14ac:dyDescent="0.25">
      <c r="A670" s="46"/>
      <c r="B670" s="46"/>
      <c r="C670" s="46"/>
      <c r="D670" s="46"/>
      <c r="E670" s="25" t="s">
        <v>773</v>
      </c>
      <c r="F670" s="14"/>
      <c r="G670" s="14"/>
      <c r="H670" s="13"/>
      <c r="I670" s="25"/>
      <c r="J670" s="14"/>
      <c r="K670" s="14"/>
      <c r="L670" s="47">
        <v>1</v>
      </c>
      <c r="M670" s="47">
        <v>1</v>
      </c>
      <c r="N670" s="48">
        <v>1</v>
      </c>
      <c r="O670" s="39">
        <f t="shared" si="2"/>
        <v>0</v>
      </c>
      <c r="P670" s="39">
        <v>0</v>
      </c>
      <c r="Q670" s="39">
        <v>0</v>
      </c>
      <c r="R670" s="39">
        <v>0</v>
      </c>
    </row>
    <row r="671" spans="1:18" x14ac:dyDescent="0.25">
      <c r="A671" s="46"/>
      <c r="B671" s="46"/>
      <c r="C671" s="46"/>
      <c r="D671" s="46"/>
      <c r="E671" s="25" t="s">
        <v>772</v>
      </c>
      <c r="F671" s="14"/>
      <c r="G671" s="14"/>
      <c r="H671" s="13"/>
      <c r="I671" s="25"/>
      <c r="J671" s="14"/>
      <c r="K671" s="14"/>
      <c r="L671" s="47">
        <v>1</v>
      </c>
      <c r="M671" s="47">
        <v>1</v>
      </c>
      <c r="N671" s="48">
        <v>1</v>
      </c>
      <c r="O671" s="39">
        <f t="shared" si="2"/>
        <v>0</v>
      </c>
      <c r="P671" s="39">
        <v>0</v>
      </c>
      <c r="Q671" s="39">
        <v>0</v>
      </c>
      <c r="R671" s="39">
        <v>0</v>
      </c>
    </row>
    <row r="672" spans="1:18" x14ac:dyDescent="0.25">
      <c r="A672" s="46"/>
      <c r="B672" s="46"/>
      <c r="C672" s="46"/>
      <c r="D672" s="46"/>
      <c r="E672" s="25" t="s">
        <v>772</v>
      </c>
      <c r="F672" s="14"/>
      <c r="G672" s="14"/>
      <c r="H672" s="13"/>
      <c r="I672" s="25"/>
      <c r="J672" s="14"/>
      <c r="K672" s="14"/>
      <c r="L672" s="47">
        <v>1</v>
      </c>
      <c r="M672" s="47">
        <v>1</v>
      </c>
      <c r="N672" s="48">
        <v>1</v>
      </c>
      <c r="O672" s="39">
        <f t="shared" si="2"/>
        <v>0</v>
      </c>
      <c r="P672" s="39">
        <v>0</v>
      </c>
      <c r="Q672" s="39">
        <v>0</v>
      </c>
      <c r="R672" s="39">
        <v>0</v>
      </c>
    </row>
    <row r="673" spans="1:18" x14ac:dyDescent="0.25">
      <c r="A673" s="46"/>
      <c r="B673" s="46"/>
      <c r="C673" s="46"/>
      <c r="D673" s="46"/>
      <c r="E673" s="25" t="s">
        <v>774</v>
      </c>
      <c r="F673" s="14"/>
      <c r="G673" s="14"/>
      <c r="H673" s="13"/>
      <c r="I673" s="25"/>
      <c r="J673" s="14"/>
      <c r="K673" s="14"/>
      <c r="L673" s="47">
        <v>1</v>
      </c>
      <c r="M673" s="47">
        <v>1</v>
      </c>
      <c r="N673" s="48">
        <v>1</v>
      </c>
      <c r="O673" s="39">
        <f t="shared" si="2"/>
        <v>0</v>
      </c>
      <c r="P673" s="39">
        <v>0</v>
      </c>
      <c r="Q673" s="39">
        <v>0</v>
      </c>
      <c r="R673" s="39">
        <v>0</v>
      </c>
    </row>
    <row r="674" spans="1:18" x14ac:dyDescent="0.25">
      <c r="A674" s="46"/>
      <c r="B674" s="46"/>
      <c r="C674" s="46"/>
      <c r="D674" s="46"/>
      <c r="E674" s="25" t="s">
        <v>775</v>
      </c>
      <c r="F674" s="14"/>
      <c r="G674" s="14"/>
      <c r="H674" s="13"/>
      <c r="I674" s="25"/>
      <c r="J674" s="14"/>
      <c r="K674" s="14"/>
      <c r="L674" s="47">
        <v>1</v>
      </c>
      <c r="M674" s="47">
        <v>1</v>
      </c>
      <c r="N674" s="48">
        <v>1</v>
      </c>
      <c r="O674" s="39">
        <f t="shared" si="2"/>
        <v>0</v>
      </c>
      <c r="P674" s="39">
        <v>0</v>
      </c>
      <c r="Q674" s="39">
        <v>0</v>
      </c>
      <c r="R674" s="39">
        <v>0</v>
      </c>
    </row>
    <row r="675" spans="1:18" x14ac:dyDescent="0.25">
      <c r="A675" s="46"/>
      <c r="B675" s="46"/>
      <c r="C675" s="46"/>
      <c r="D675" s="46"/>
      <c r="E675" s="25" t="s">
        <v>765</v>
      </c>
      <c r="F675" s="14"/>
      <c r="G675" s="14"/>
      <c r="H675" s="13"/>
      <c r="I675" s="25"/>
      <c r="J675" s="14"/>
      <c r="K675" s="14"/>
      <c r="L675" s="47">
        <v>1</v>
      </c>
      <c r="M675" s="47">
        <v>1</v>
      </c>
      <c r="N675" s="48">
        <v>1</v>
      </c>
      <c r="O675" s="39">
        <f t="shared" si="2"/>
        <v>0</v>
      </c>
      <c r="P675" s="39">
        <v>0</v>
      </c>
      <c r="Q675" s="39">
        <v>0</v>
      </c>
      <c r="R675" s="39">
        <v>0</v>
      </c>
    </row>
    <row r="676" spans="1:18" x14ac:dyDescent="0.25">
      <c r="A676" s="46"/>
      <c r="B676" s="46"/>
      <c r="C676" s="46"/>
      <c r="D676" s="46"/>
      <c r="E676" s="25" t="s">
        <v>776</v>
      </c>
      <c r="F676" s="14"/>
      <c r="G676" s="14"/>
      <c r="H676" s="13"/>
      <c r="I676" s="25"/>
      <c r="J676" s="14"/>
      <c r="K676" s="14"/>
      <c r="L676" s="47">
        <v>1</v>
      </c>
      <c r="M676" s="47">
        <v>1</v>
      </c>
      <c r="N676" s="48">
        <v>1</v>
      </c>
      <c r="O676" s="39">
        <f t="shared" si="2"/>
        <v>0</v>
      </c>
      <c r="P676" s="39">
        <v>0</v>
      </c>
      <c r="Q676" s="39">
        <v>0</v>
      </c>
      <c r="R676" s="39">
        <v>0</v>
      </c>
    </row>
    <row r="677" spans="1:18" x14ac:dyDescent="0.25">
      <c r="A677" s="46"/>
      <c r="B677" s="46"/>
      <c r="C677" s="46"/>
      <c r="D677" s="46"/>
      <c r="E677" s="25" t="s">
        <v>744</v>
      </c>
      <c r="F677" s="14"/>
      <c r="G677" s="14"/>
      <c r="H677" s="13"/>
      <c r="I677" s="25"/>
      <c r="J677" s="14"/>
      <c r="K677" s="14"/>
      <c r="L677" s="47">
        <v>1</v>
      </c>
      <c r="M677" s="47">
        <v>1</v>
      </c>
      <c r="N677" s="48">
        <v>1</v>
      </c>
      <c r="O677" s="39">
        <f t="shared" si="2"/>
        <v>0</v>
      </c>
      <c r="P677" s="39">
        <v>0</v>
      </c>
      <c r="Q677" s="39">
        <v>0</v>
      </c>
      <c r="R677" s="39">
        <v>0</v>
      </c>
    </row>
    <row r="678" spans="1:18" x14ac:dyDescent="0.25">
      <c r="A678" s="46"/>
      <c r="B678" s="46"/>
      <c r="C678" s="46"/>
      <c r="D678" s="46"/>
      <c r="E678" s="25" t="s">
        <v>743</v>
      </c>
      <c r="F678" s="14"/>
      <c r="G678" s="14"/>
      <c r="H678" s="13"/>
      <c r="I678" s="25"/>
      <c r="J678" s="14"/>
      <c r="K678" s="14"/>
      <c r="L678" s="47">
        <v>1</v>
      </c>
      <c r="M678" s="47">
        <v>1</v>
      </c>
      <c r="N678" s="48">
        <v>1</v>
      </c>
      <c r="O678" s="39">
        <f t="shared" si="2"/>
        <v>0</v>
      </c>
      <c r="P678" s="39">
        <v>0</v>
      </c>
      <c r="Q678" s="39">
        <v>0</v>
      </c>
      <c r="R678" s="39">
        <v>0</v>
      </c>
    </row>
    <row r="679" spans="1:18" x14ac:dyDescent="0.25">
      <c r="A679" s="46"/>
      <c r="B679" s="46"/>
      <c r="C679" s="46"/>
      <c r="D679" s="46"/>
      <c r="E679" s="25" t="s">
        <v>777</v>
      </c>
      <c r="F679" s="14"/>
      <c r="G679" s="14"/>
      <c r="H679" s="13"/>
      <c r="I679" s="25"/>
      <c r="J679" s="14"/>
      <c r="K679" s="14"/>
      <c r="L679" s="47">
        <v>1</v>
      </c>
      <c r="M679" s="47">
        <v>1</v>
      </c>
      <c r="N679" s="48">
        <v>1</v>
      </c>
      <c r="O679" s="39">
        <f t="shared" si="2"/>
        <v>0</v>
      </c>
      <c r="P679" s="39">
        <v>0</v>
      </c>
      <c r="Q679" s="39">
        <v>0</v>
      </c>
      <c r="R679" s="39">
        <v>0</v>
      </c>
    </row>
    <row r="680" spans="1:18" x14ac:dyDescent="0.25">
      <c r="A680" s="46"/>
      <c r="B680" s="46"/>
      <c r="C680" s="46"/>
      <c r="D680" s="46"/>
      <c r="E680" s="25" t="s">
        <v>763</v>
      </c>
      <c r="F680" s="14"/>
      <c r="G680" s="14"/>
      <c r="H680" s="13"/>
      <c r="I680" s="25"/>
      <c r="J680" s="14"/>
      <c r="K680" s="14"/>
      <c r="L680" s="47">
        <v>1</v>
      </c>
      <c r="M680" s="47">
        <v>1</v>
      </c>
      <c r="N680" s="48">
        <v>1</v>
      </c>
      <c r="O680" s="39">
        <f t="shared" si="2"/>
        <v>0</v>
      </c>
      <c r="P680" s="39">
        <v>0</v>
      </c>
      <c r="Q680" s="39">
        <v>0</v>
      </c>
      <c r="R680" s="39">
        <v>0</v>
      </c>
    </row>
    <row r="681" spans="1:18" x14ac:dyDescent="0.25">
      <c r="A681" s="46"/>
      <c r="B681" s="46"/>
      <c r="C681" s="46"/>
      <c r="D681" s="46"/>
      <c r="E681" s="25" t="s">
        <v>772</v>
      </c>
      <c r="F681" s="14"/>
      <c r="G681" s="14"/>
      <c r="H681" s="13"/>
      <c r="I681" s="25"/>
      <c r="J681" s="14"/>
      <c r="K681" s="14"/>
      <c r="L681" s="47">
        <v>1</v>
      </c>
      <c r="M681" s="47">
        <v>1</v>
      </c>
      <c r="N681" s="48">
        <v>1</v>
      </c>
      <c r="O681" s="39">
        <f t="shared" si="2"/>
        <v>0</v>
      </c>
      <c r="P681" s="39">
        <v>0</v>
      </c>
      <c r="Q681" s="39">
        <v>0</v>
      </c>
      <c r="R681" s="39">
        <v>0</v>
      </c>
    </row>
    <row r="682" spans="1:18" x14ac:dyDescent="0.25">
      <c r="A682" s="46"/>
      <c r="B682" s="46"/>
      <c r="C682" s="46"/>
      <c r="D682" s="46"/>
      <c r="E682" s="25" t="s">
        <v>778</v>
      </c>
      <c r="F682" s="14"/>
      <c r="G682" s="14"/>
      <c r="H682" s="13"/>
      <c r="I682" s="25"/>
      <c r="J682" s="14"/>
      <c r="K682" s="14"/>
      <c r="L682" s="47">
        <v>1</v>
      </c>
      <c r="M682" s="47">
        <v>1</v>
      </c>
      <c r="N682" s="48">
        <v>1</v>
      </c>
      <c r="O682" s="39">
        <f t="shared" si="2"/>
        <v>0</v>
      </c>
      <c r="P682" s="39">
        <v>0</v>
      </c>
      <c r="Q682" s="39">
        <v>0</v>
      </c>
      <c r="R682" s="39">
        <v>0</v>
      </c>
    </row>
    <row r="683" spans="1:18" x14ac:dyDescent="0.25">
      <c r="A683" s="46"/>
      <c r="B683" s="46"/>
      <c r="C683" s="46"/>
      <c r="D683" s="46"/>
      <c r="E683" s="25" t="s">
        <v>779</v>
      </c>
      <c r="F683" s="14"/>
      <c r="G683" s="14"/>
      <c r="H683" s="13"/>
      <c r="I683" s="25"/>
      <c r="J683" s="14"/>
      <c r="K683" s="14"/>
      <c r="L683" s="47">
        <v>1</v>
      </c>
      <c r="M683" s="47">
        <v>1</v>
      </c>
      <c r="N683" s="48">
        <v>1</v>
      </c>
      <c r="O683" s="39">
        <f t="shared" si="2"/>
        <v>0</v>
      </c>
      <c r="P683" s="39">
        <v>0</v>
      </c>
      <c r="Q683" s="39">
        <v>0</v>
      </c>
      <c r="R683" s="39">
        <v>0</v>
      </c>
    </row>
    <row r="684" spans="1:18" x14ac:dyDescent="0.25">
      <c r="A684" s="46"/>
      <c r="B684" s="46"/>
      <c r="C684" s="46"/>
      <c r="D684" s="46"/>
      <c r="E684" s="25" t="s">
        <v>744</v>
      </c>
      <c r="F684" s="14"/>
      <c r="G684" s="14"/>
      <c r="H684" s="13"/>
      <c r="I684" s="25"/>
      <c r="J684" s="14"/>
      <c r="K684" s="14"/>
      <c r="L684" s="47">
        <v>1</v>
      </c>
      <c r="M684" s="47">
        <v>1</v>
      </c>
      <c r="N684" s="48">
        <v>1</v>
      </c>
      <c r="O684" s="39">
        <f t="shared" si="2"/>
        <v>0</v>
      </c>
      <c r="P684" s="39">
        <v>0</v>
      </c>
      <c r="Q684" s="39">
        <v>0</v>
      </c>
      <c r="R684" s="39">
        <v>0</v>
      </c>
    </row>
    <row r="685" spans="1:18" x14ac:dyDescent="0.25">
      <c r="A685" s="46"/>
      <c r="B685" s="46"/>
      <c r="C685" s="46"/>
      <c r="D685" s="46"/>
      <c r="E685" s="25" t="s">
        <v>780</v>
      </c>
      <c r="F685" s="14"/>
      <c r="G685" s="14"/>
      <c r="H685" s="13"/>
      <c r="I685" s="25"/>
      <c r="J685" s="14"/>
      <c r="K685" s="14"/>
      <c r="L685" s="47">
        <v>1</v>
      </c>
      <c r="M685" s="47">
        <v>1</v>
      </c>
      <c r="N685" s="48">
        <v>1</v>
      </c>
      <c r="O685" s="39">
        <f t="shared" si="2"/>
        <v>0</v>
      </c>
      <c r="P685" s="39">
        <v>0</v>
      </c>
      <c r="Q685" s="39">
        <v>0</v>
      </c>
      <c r="R685" s="39">
        <v>0</v>
      </c>
    </row>
    <row r="686" spans="1:18" x14ac:dyDescent="0.25">
      <c r="A686" s="46"/>
      <c r="B686" s="46"/>
      <c r="C686" s="46"/>
      <c r="D686" s="46"/>
      <c r="E686" s="25" t="s">
        <v>781</v>
      </c>
      <c r="F686" s="14"/>
      <c r="G686" s="14"/>
      <c r="H686" s="13"/>
      <c r="I686" s="25"/>
      <c r="J686" s="14"/>
      <c r="K686" s="14"/>
      <c r="L686" s="47">
        <v>1</v>
      </c>
      <c r="M686" s="47">
        <v>1</v>
      </c>
      <c r="N686" s="48">
        <v>1</v>
      </c>
      <c r="O686" s="39">
        <f t="shared" si="2"/>
        <v>0</v>
      </c>
      <c r="P686" s="39">
        <v>0</v>
      </c>
      <c r="Q686" s="39">
        <v>0</v>
      </c>
      <c r="R686" s="39">
        <v>0</v>
      </c>
    </row>
    <row r="687" spans="1:18" x14ac:dyDescent="0.25">
      <c r="A687" s="46"/>
      <c r="B687" s="46"/>
      <c r="C687" s="46"/>
      <c r="D687" s="46"/>
      <c r="E687" s="25" t="s">
        <v>782</v>
      </c>
      <c r="F687" s="14"/>
      <c r="G687" s="14"/>
      <c r="H687" s="13"/>
      <c r="I687" s="25"/>
      <c r="J687" s="14"/>
      <c r="K687" s="14"/>
      <c r="L687" s="47">
        <v>1</v>
      </c>
      <c r="M687" s="47">
        <v>1</v>
      </c>
      <c r="N687" s="48">
        <v>1</v>
      </c>
      <c r="O687" s="39">
        <f t="shared" si="2"/>
        <v>0</v>
      </c>
      <c r="P687" s="39">
        <v>0</v>
      </c>
      <c r="Q687" s="39">
        <v>0</v>
      </c>
      <c r="R687" s="39">
        <v>0</v>
      </c>
    </row>
    <row r="688" spans="1:18" x14ac:dyDescent="0.25">
      <c r="A688" s="46"/>
      <c r="B688" s="46"/>
      <c r="C688" s="46"/>
      <c r="D688" s="46"/>
      <c r="E688" s="25" t="s">
        <v>744</v>
      </c>
      <c r="F688" s="14"/>
      <c r="G688" s="14"/>
      <c r="H688" s="13"/>
      <c r="I688" s="25"/>
      <c r="J688" s="14"/>
      <c r="K688" s="14"/>
      <c r="L688" s="47">
        <v>1</v>
      </c>
      <c r="M688" s="47">
        <v>1</v>
      </c>
      <c r="N688" s="48">
        <v>1</v>
      </c>
      <c r="O688" s="39">
        <f t="shared" si="2"/>
        <v>0</v>
      </c>
      <c r="P688" s="39">
        <v>0</v>
      </c>
      <c r="Q688" s="39">
        <v>0</v>
      </c>
      <c r="R688" s="39">
        <v>0</v>
      </c>
    </row>
    <row r="689" spans="1:18" x14ac:dyDescent="0.25">
      <c r="A689" s="46"/>
      <c r="B689" s="46"/>
      <c r="C689" s="46"/>
      <c r="D689" s="46"/>
      <c r="E689" s="25" t="s">
        <v>783</v>
      </c>
      <c r="F689" s="14"/>
      <c r="G689" s="14"/>
      <c r="H689" s="13"/>
      <c r="I689" s="25"/>
      <c r="J689" s="14"/>
      <c r="K689" s="14"/>
      <c r="L689" s="47">
        <v>1</v>
      </c>
      <c r="M689" s="47">
        <v>1</v>
      </c>
      <c r="N689" s="48">
        <v>1</v>
      </c>
      <c r="O689" s="39">
        <f t="shared" si="2"/>
        <v>0</v>
      </c>
      <c r="P689" s="39">
        <v>0</v>
      </c>
      <c r="Q689" s="39">
        <v>0</v>
      </c>
      <c r="R689" s="39">
        <v>0</v>
      </c>
    </row>
    <row r="690" spans="1:18" x14ac:dyDescent="0.25">
      <c r="A690" s="46"/>
      <c r="B690" s="46"/>
      <c r="C690" s="46"/>
      <c r="D690" s="46"/>
      <c r="E690" s="25" t="s">
        <v>784</v>
      </c>
      <c r="F690" s="14"/>
      <c r="G690" s="14"/>
      <c r="H690" s="13"/>
      <c r="I690" s="25"/>
      <c r="J690" s="14"/>
      <c r="K690" s="14"/>
      <c r="L690" s="47">
        <v>1</v>
      </c>
      <c r="M690" s="47">
        <v>1</v>
      </c>
      <c r="N690" s="48">
        <v>1</v>
      </c>
      <c r="O690" s="39">
        <f t="shared" si="2"/>
        <v>0</v>
      </c>
      <c r="P690" s="39">
        <v>0</v>
      </c>
      <c r="Q690" s="39">
        <v>0</v>
      </c>
      <c r="R690" s="39">
        <v>0</v>
      </c>
    </row>
    <row r="691" spans="1:18" x14ac:dyDescent="0.25">
      <c r="A691" s="46"/>
      <c r="B691" s="46"/>
      <c r="C691" s="46"/>
      <c r="D691" s="46"/>
      <c r="E691" s="25" t="s">
        <v>785</v>
      </c>
      <c r="F691" s="14"/>
      <c r="G691" s="14"/>
      <c r="H691" s="13"/>
      <c r="I691" s="25"/>
      <c r="J691" s="14"/>
      <c r="K691" s="14"/>
      <c r="L691" s="47">
        <v>1</v>
      </c>
      <c r="M691" s="47">
        <v>1</v>
      </c>
      <c r="N691" s="48">
        <v>1</v>
      </c>
      <c r="O691" s="39">
        <f t="shared" si="2"/>
        <v>0</v>
      </c>
      <c r="P691" s="39">
        <v>0</v>
      </c>
      <c r="Q691" s="39">
        <v>0</v>
      </c>
      <c r="R691" s="39">
        <v>0</v>
      </c>
    </row>
    <row r="692" spans="1:18" x14ac:dyDescent="0.25">
      <c r="A692" s="46"/>
      <c r="B692" s="46"/>
      <c r="C692" s="46"/>
      <c r="D692" s="46"/>
      <c r="E692" s="25" t="s">
        <v>786</v>
      </c>
      <c r="F692" s="14"/>
      <c r="G692" s="14"/>
      <c r="H692" s="13"/>
      <c r="I692" s="25"/>
      <c r="J692" s="14"/>
      <c r="K692" s="14"/>
      <c r="L692" s="47">
        <v>1</v>
      </c>
      <c r="M692" s="47">
        <v>1</v>
      </c>
      <c r="N692" s="48">
        <v>1</v>
      </c>
      <c r="O692" s="39">
        <f t="shared" si="2"/>
        <v>0</v>
      </c>
      <c r="P692" s="39">
        <v>0</v>
      </c>
      <c r="Q692" s="39">
        <v>0</v>
      </c>
      <c r="R692" s="39">
        <v>0</v>
      </c>
    </row>
    <row r="693" spans="1:18" x14ac:dyDescent="0.25">
      <c r="A693" s="46"/>
      <c r="B693" s="46"/>
      <c r="C693" s="46"/>
      <c r="D693" s="46"/>
      <c r="E693" s="25" t="s">
        <v>787</v>
      </c>
      <c r="F693" s="14"/>
      <c r="G693" s="14"/>
      <c r="H693" s="13"/>
      <c r="I693" s="25"/>
      <c r="J693" s="14"/>
      <c r="K693" s="14"/>
      <c r="L693" s="47">
        <v>1</v>
      </c>
      <c r="M693" s="47">
        <v>1</v>
      </c>
      <c r="N693" s="48">
        <v>1</v>
      </c>
      <c r="O693" s="39">
        <f t="shared" si="2"/>
        <v>0</v>
      </c>
      <c r="P693" s="39">
        <v>0</v>
      </c>
      <c r="Q693" s="39">
        <v>0</v>
      </c>
      <c r="R693" s="39">
        <v>0</v>
      </c>
    </row>
    <row r="694" spans="1:18" x14ac:dyDescent="0.25">
      <c r="A694" s="46"/>
      <c r="B694" s="46"/>
      <c r="C694" s="46"/>
      <c r="D694" s="46"/>
      <c r="E694" s="25" t="s">
        <v>788</v>
      </c>
      <c r="F694" s="14"/>
      <c r="G694" s="14"/>
      <c r="H694" s="13"/>
      <c r="I694" s="25"/>
      <c r="J694" s="14"/>
      <c r="K694" s="14"/>
      <c r="L694" s="47">
        <v>1</v>
      </c>
      <c r="M694" s="47">
        <v>1</v>
      </c>
      <c r="N694" s="48">
        <v>1</v>
      </c>
      <c r="O694" s="39">
        <f t="shared" si="2"/>
        <v>0</v>
      </c>
      <c r="P694" s="39">
        <v>0</v>
      </c>
      <c r="Q694" s="39">
        <v>0</v>
      </c>
      <c r="R694" s="39">
        <v>0</v>
      </c>
    </row>
    <row r="695" spans="1:18" x14ac:dyDescent="0.25">
      <c r="A695" s="46"/>
      <c r="B695" s="46"/>
      <c r="C695" s="46"/>
      <c r="D695" s="46"/>
      <c r="E695" s="25" t="s">
        <v>789</v>
      </c>
      <c r="F695" s="14"/>
      <c r="G695" s="14"/>
      <c r="H695" s="13"/>
      <c r="I695" s="25"/>
      <c r="J695" s="14"/>
      <c r="K695" s="14"/>
      <c r="L695" s="47">
        <v>1</v>
      </c>
      <c r="M695" s="47">
        <v>1</v>
      </c>
      <c r="N695" s="48">
        <v>1</v>
      </c>
      <c r="O695" s="39">
        <f t="shared" si="2"/>
        <v>0</v>
      </c>
      <c r="P695" s="39">
        <v>0</v>
      </c>
      <c r="Q695" s="39">
        <v>0</v>
      </c>
      <c r="R695" s="39">
        <v>0</v>
      </c>
    </row>
    <row r="696" spans="1:18" x14ac:dyDescent="0.25">
      <c r="A696" s="46"/>
      <c r="B696" s="46"/>
      <c r="C696" s="46"/>
      <c r="D696" s="46"/>
      <c r="E696" s="25" t="s">
        <v>790</v>
      </c>
      <c r="F696" s="14"/>
      <c r="G696" s="14"/>
      <c r="H696" s="13"/>
      <c r="I696" s="25"/>
      <c r="J696" s="14"/>
      <c r="K696" s="14"/>
      <c r="L696" s="47">
        <v>1</v>
      </c>
      <c r="M696" s="47">
        <v>1</v>
      </c>
      <c r="N696" s="48">
        <v>1</v>
      </c>
      <c r="O696" s="39">
        <f t="shared" si="2"/>
        <v>0</v>
      </c>
      <c r="P696" s="39">
        <v>0</v>
      </c>
      <c r="Q696" s="39">
        <v>0</v>
      </c>
      <c r="R696" s="39">
        <v>0</v>
      </c>
    </row>
    <row r="697" spans="1:18" x14ac:dyDescent="0.25">
      <c r="A697" s="46"/>
      <c r="B697" s="46"/>
      <c r="C697" s="46"/>
      <c r="D697" s="46"/>
      <c r="E697" s="25" t="s">
        <v>732</v>
      </c>
      <c r="F697" s="14"/>
      <c r="G697" s="14"/>
      <c r="H697" s="13"/>
      <c r="I697" s="25"/>
      <c r="J697" s="14"/>
      <c r="K697" s="14"/>
      <c r="L697" s="47">
        <v>1</v>
      </c>
      <c r="M697" s="47">
        <v>1</v>
      </c>
      <c r="N697" s="48">
        <v>1</v>
      </c>
      <c r="O697" s="39">
        <f t="shared" si="2"/>
        <v>0</v>
      </c>
      <c r="P697" s="39">
        <v>0</v>
      </c>
      <c r="Q697" s="39">
        <v>0</v>
      </c>
      <c r="R697" s="39">
        <v>0</v>
      </c>
    </row>
    <row r="698" spans="1:18" x14ac:dyDescent="0.25">
      <c r="A698" s="46"/>
      <c r="B698" s="46"/>
      <c r="C698" s="46"/>
      <c r="D698" s="46"/>
      <c r="E698" s="25" t="s">
        <v>791</v>
      </c>
      <c r="F698" s="14"/>
      <c r="G698" s="14"/>
      <c r="H698" s="13"/>
      <c r="I698" s="25"/>
      <c r="J698" s="14"/>
      <c r="K698" s="14"/>
      <c r="L698" s="47">
        <v>1</v>
      </c>
      <c r="M698" s="47">
        <v>1</v>
      </c>
      <c r="N698" s="48">
        <v>1</v>
      </c>
      <c r="O698" s="39">
        <f t="shared" si="2"/>
        <v>0</v>
      </c>
      <c r="P698" s="39">
        <v>0</v>
      </c>
      <c r="Q698" s="39">
        <v>0</v>
      </c>
      <c r="R698" s="39">
        <v>0</v>
      </c>
    </row>
    <row r="699" spans="1:18" x14ac:dyDescent="0.25">
      <c r="A699" s="46"/>
      <c r="B699" s="46"/>
      <c r="C699" s="46"/>
      <c r="D699" s="46"/>
      <c r="E699" s="25" t="s">
        <v>792</v>
      </c>
      <c r="F699" s="14"/>
      <c r="G699" s="14"/>
      <c r="H699" s="13"/>
      <c r="I699" s="25"/>
      <c r="J699" s="14"/>
      <c r="K699" s="14"/>
      <c r="L699" s="47">
        <v>1</v>
      </c>
      <c r="M699" s="47">
        <v>1</v>
      </c>
      <c r="N699" s="48">
        <v>1</v>
      </c>
      <c r="O699" s="39">
        <f t="shared" si="2"/>
        <v>0</v>
      </c>
      <c r="P699" s="39">
        <v>0</v>
      </c>
      <c r="Q699" s="39">
        <v>0</v>
      </c>
      <c r="R699" s="39">
        <v>0</v>
      </c>
    </row>
    <row r="700" spans="1:18" x14ac:dyDescent="0.25">
      <c r="A700" s="46"/>
      <c r="B700" s="46"/>
      <c r="C700" s="46"/>
      <c r="D700" s="46"/>
      <c r="E700" s="25" t="s">
        <v>793</v>
      </c>
      <c r="F700" s="14"/>
      <c r="G700" s="14"/>
      <c r="H700" s="13"/>
      <c r="I700" s="25"/>
      <c r="J700" s="14"/>
      <c r="K700" s="14"/>
      <c r="L700" s="47">
        <v>1</v>
      </c>
      <c r="M700" s="47">
        <v>1</v>
      </c>
      <c r="N700" s="48">
        <v>1</v>
      </c>
      <c r="O700" s="39">
        <f t="shared" si="2"/>
        <v>0</v>
      </c>
      <c r="P700" s="39">
        <v>0</v>
      </c>
      <c r="Q700" s="39">
        <v>0</v>
      </c>
      <c r="R700" s="39">
        <v>0</v>
      </c>
    </row>
    <row r="701" spans="1:18" x14ac:dyDescent="0.25">
      <c r="A701" s="46"/>
      <c r="B701" s="46"/>
      <c r="C701" s="46"/>
      <c r="D701" s="46"/>
      <c r="E701" s="25" t="s">
        <v>791</v>
      </c>
      <c r="F701" s="14"/>
      <c r="G701" s="14"/>
      <c r="H701" s="13"/>
      <c r="I701" s="25"/>
      <c r="J701" s="14"/>
      <c r="K701" s="14"/>
      <c r="L701" s="47">
        <v>1</v>
      </c>
      <c r="M701" s="47">
        <v>1</v>
      </c>
      <c r="N701" s="48">
        <v>1</v>
      </c>
      <c r="O701" s="39">
        <f t="shared" si="2"/>
        <v>0</v>
      </c>
      <c r="P701" s="39">
        <v>0</v>
      </c>
      <c r="Q701" s="39">
        <v>0</v>
      </c>
      <c r="R701" s="39">
        <v>0</v>
      </c>
    </row>
    <row r="702" spans="1:18" x14ac:dyDescent="0.25">
      <c r="A702" s="46"/>
      <c r="B702" s="46"/>
      <c r="C702" s="46"/>
      <c r="D702" s="46"/>
      <c r="E702" s="25" t="s">
        <v>794</v>
      </c>
      <c r="F702" s="14"/>
      <c r="G702" s="14"/>
      <c r="H702" s="13"/>
      <c r="I702" s="25"/>
      <c r="J702" s="14"/>
      <c r="K702" s="14"/>
      <c r="L702" s="47">
        <v>1</v>
      </c>
      <c r="M702" s="47">
        <v>1</v>
      </c>
      <c r="N702" s="48">
        <v>1</v>
      </c>
      <c r="O702" s="39">
        <f t="shared" si="2"/>
        <v>0</v>
      </c>
      <c r="P702" s="39">
        <v>0</v>
      </c>
      <c r="Q702" s="39">
        <v>0</v>
      </c>
      <c r="R702" s="39">
        <v>0</v>
      </c>
    </row>
    <row r="703" spans="1:18" x14ac:dyDescent="0.25">
      <c r="A703" s="46"/>
      <c r="B703" s="46"/>
      <c r="C703" s="46"/>
      <c r="D703" s="46"/>
      <c r="E703" s="25" t="s">
        <v>727</v>
      </c>
      <c r="F703" s="14"/>
      <c r="G703" s="14"/>
      <c r="H703" s="13"/>
      <c r="I703" s="25"/>
      <c r="J703" s="14"/>
      <c r="K703" s="14"/>
      <c r="L703" s="47">
        <v>1</v>
      </c>
      <c r="M703" s="47">
        <v>1</v>
      </c>
      <c r="N703" s="48">
        <v>1</v>
      </c>
      <c r="O703" s="49">
        <f t="shared" si="2"/>
        <v>0</v>
      </c>
      <c r="P703" s="49">
        <v>0</v>
      </c>
      <c r="Q703" s="49">
        <v>0</v>
      </c>
      <c r="R703" s="49">
        <v>0</v>
      </c>
    </row>
    <row r="704" spans="1:18" x14ac:dyDescent="0.25">
      <c r="A704" s="46"/>
      <c r="B704" s="46"/>
      <c r="C704" s="46"/>
      <c r="D704" s="46"/>
      <c r="E704" s="25" t="s">
        <v>795</v>
      </c>
      <c r="F704" s="14"/>
      <c r="G704" s="14"/>
      <c r="H704" s="13"/>
      <c r="I704" s="25"/>
      <c r="J704" s="14"/>
      <c r="K704" s="14"/>
      <c r="L704" s="47">
        <v>1</v>
      </c>
      <c r="M704" s="47">
        <v>1</v>
      </c>
      <c r="N704" s="48">
        <v>1</v>
      </c>
      <c r="O704" s="39">
        <f t="shared" si="2"/>
        <v>0</v>
      </c>
      <c r="P704" s="39">
        <v>0</v>
      </c>
      <c r="Q704" s="39">
        <v>0</v>
      </c>
      <c r="R704" s="39">
        <v>0</v>
      </c>
    </row>
    <row r="705" spans="1:18" x14ac:dyDescent="0.25">
      <c r="A705" s="46"/>
      <c r="B705" s="46"/>
      <c r="C705" s="46"/>
      <c r="D705" s="46"/>
      <c r="E705" s="25" t="s">
        <v>788</v>
      </c>
      <c r="F705" s="14"/>
      <c r="G705" s="14"/>
      <c r="H705" s="13"/>
      <c r="I705" s="25"/>
      <c r="J705" s="14"/>
      <c r="K705" s="14"/>
      <c r="L705" s="47">
        <v>1</v>
      </c>
      <c r="M705" s="47">
        <v>1</v>
      </c>
      <c r="N705" s="48">
        <v>1</v>
      </c>
      <c r="O705" s="49">
        <f t="shared" si="2"/>
        <v>0</v>
      </c>
      <c r="P705" s="49">
        <v>0</v>
      </c>
      <c r="Q705" s="49">
        <v>0</v>
      </c>
      <c r="R705" s="49">
        <v>0</v>
      </c>
    </row>
    <row r="706" spans="1:18" x14ac:dyDescent="0.25">
      <c r="A706" s="46"/>
      <c r="B706" s="46"/>
      <c r="C706" s="46"/>
      <c r="D706" s="46"/>
      <c r="E706" s="25" t="s">
        <v>796</v>
      </c>
      <c r="F706" s="14"/>
      <c r="G706" s="14"/>
      <c r="H706" s="13"/>
      <c r="I706" s="25"/>
      <c r="J706" s="14"/>
      <c r="K706" s="14"/>
      <c r="L706" s="47">
        <v>1</v>
      </c>
      <c r="M706" s="47">
        <v>1</v>
      </c>
      <c r="N706" s="48">
        <v>1</v>
      </c>
      <c r="O706" s="49">
        <f t="shared" si="2"/>
        <v>0</v>
      </c>
      <c r="P706" s="49">
        <v>0</v>
      </c>
      <c r="Q706" s="49">
        <v>0</v>
      </c>
      <c r="R706" s="49">
        <v>0</v>
      </c>
    </row>
    <row r="707" spans="1:18" x14ac:dyDescent="0.25">
      <c r="A707" s="46"/>
      <c r="B707" s="46"/>
      <c r="C707" s="46"/>
      <c r="D707" s="46"/>
      <c r="E707" s="25" t="s">
        <v>776</v>
      </c>
      <c r="F707" s="14"/>
      <c r="G707" s="14"/>
      <c r="H707" s="13"/>
      <c r="I707" s="25"/>
      <c r="J707" s="14"/>
      <c r="K707" s="14"/>
      <c r="L707" s="47">
        <v>1</v>
      </c>
      <c r="M707" s="47">
        <v>1</v>
      </c>
      <c r="N707" s="48">
        <v>1</v>
      </c>
      <c r="O707" s="49">
        <f t="shared" si="2"/>
        <v>0</v>
      </c>
      <c r="P707" s="49">
        <v>0</v>
      </c>
      <c r="Q707" s="49">
        <v>0</v>
      </c>
      <c r="R707" s="49">
        <v>0</v>
      </c>
    </row>
    <row r="708" spans="1:18" x14ac:dyDescent="0.25">
      <c r="A708" s="46"/>
      <c r="B708" s="46"/>
      <c r="C708" s="46"/>
      <c r="D708" s="46"/>
      <c r="E708" s="25" t="s">
        <v>732</v>
      </c>
      <c r="F708" s="14"/>
      <c r="G708" s="14"/>
      <c r="H708" s="13"/>
      <c r="I708" s="25"/>
      <c r="J708" s="14"/>
      <c r="K708" s="14"/>
      <c r="L708" s="47">
        <v>1</v>
      </c>
      <c r="M708" s="47">
        <v>1</v>
      </c>
      <c r="N708" s="48">
        <v>1</v>
      </c>
      <c r="O708" s="49">
        <f t="shared" si="2"/>
        <v>0</v>
      </c>
      <c r="P708" s="49">
        <v>0</v>
      </c>
      <c r="Q708" s="49">
        <v>0</v>
      </c>
      <c r="R708" s="49">
        <v>0</v>
      </c>
    </row>
    <row r="709" spans="1:18" x14ac:dyDescent="0.25">
      <c r="A709" s="46"/>
      <c r="B709" s="46"/>
      <c r="C709" s="46"/>
      <c r="D709" s="46"/>
      <c r="E709" s="25" t="s">
        <v>797</v>
      </c>
      <c r="F709" s="14"/>
      <c r="G709" s="14"/>
      <c r="H709" s="13"/>
      <c r="I709" s="25"/>
      <c r="J709" s="14"/>
      <c r="K709" s="14"/>
      <c r="L709" s="47">
        <v>1</v>
      </c>
      <c r="M709" s="47">
        <v>1</v>
      </c>
      <c r="N709" s="48">
        <v>1</v>
      </c>
      <c r="O709" s="49">
        <f t="shared" si="2"/>
        <v>0</v>
      </c>
      <c r="P709" s="49">
        <v>0</v>
      </c>
      <c r="Q709" s="49">
        <v>0</v>
      </c>
      <c r="R709" s="49">
        <v>0</v>
      </c>
    </row>
    <row r="710" spans="1:18" x14ac:dyDescent="0.25">
      <c r="A710" s="46"/>
      <c r="B710" s="46"/>
      <c r="C710" s="46"/>
      <c r="D710" s="46"/>
      <c r="E710" s="25" t="s">
        <v>791</v>
      </c>
      <c r="F710" s="14"/>
      <c r="G710" s="14"/>
      <c r="H710" s="13"/>
      <c r="I710" s="25"/>
      <c r="J710" s="14"/>
      <c r="K710" s="14"/>
      <c r="L710" s="47">
        <v>1</v>
      </c>
      <c r="M710" s="47">
        <v>1</v>
      </c>
      <c r="N710" s="48">
        <v>1</v>
      </c>
      <c r="O710" s="49">
        <f t="shared" si="2"/>
        <v>0</v>
      </c>
      <c r="P710" s="49">
        <v>0</v>
      </c>
      <c r="Q710" s="49">
        <v>0</v>
      </c>
      <c r="R710" s="49">
        <v>0</v>
      </c>
    </row>
    <row r="711" spans="1:18" x14ac:dyDescent="0.25">
      <c r="A711" s="46"/>
      <c r="B711" s="46"/>
      <c r="C711" s="46"/>
      <c r="D711" s="46"/>
      <c r="E711" s="25" t="s">
        <v>727</v>
      </c>
      <c r="F711" s="14"/>
      <c r="G711" s="14"/>
      <c r="H711" s="13"/>
      <c r="I711" s="25"/>
      <c r="J711" s="14"/>
      <c r="K711" s="14"/>
      <c r="L711" s="47">
        <v>1</v>
      </c>
      <c r="M711" s="47">
        <v>1</v>
      </c>
      <c r="N711" s="48">
        <v>1</v>
      </c>
      <c r="O711" s="49">
        <f t="shared" si="2"/>
        <v>0</v>
      </c>
      <c r="P711" s="49">
        <v>0</v>
      </c>
      <c r="Q711" s="49">
        <v>0</v>
      </c>
      <c r="R711" s="49">
        <v>0</v>
      </c>
    </row>
    <row r="712" spans="1:18" x14ac:dyDescent="0.25">
      <c r="A712" s="46"/>
      <c r="B712" s="46"/>
      <c r="C712" s="46"/>
      <c r="D712" s="46"/>
      <c r="E712" s="25" t="s">
        <v>798</v>
      </c>
      <c r="F712" s="14"/>
      <c r="G712" s="14"/>
      <c r="H712" s="13"/>
      <c r="I712" s="25"/>
      <c r="J712" s="14"/>
      <c r="K712" s="14"/>
      <c r="L712" s="47">
        <v>1</v>
      </c>
      <c r="M712" s="47">
        <v>1</v>
      </c>
      <c r="N712" s="48">
        <v>1</v>
      </c>
      <c r="O712" s="49">
        <f t="shared" si="2"/>
        <v>0</v>
      </c>
      <c r="P712" s="49">
        <v>0</v>
      </c>
      <c r="Q712" s="49">
        <v>0</v>
      </c>
      <c r="R712" s="49">
        <v>0</v>
      </c>
    </row>
    <row r="713" spans="1:18" x14ac:dyDescent="0.25">
      <c r="A713" s="46"/>
      <c r="B713" s="46"/>
      <c r="C713" s="46"/>
      <c r="D713" s="46"/>
      <c r="E713" s="25" t="s">
        <v>799</v>
      </c>
      <c r="F713" s="14"/>
      <c r="G713" s="14"/>
      <c r="H713" s="13"/>
      <c r="I713" s="25"/>
      <c r="J713" s="14"/>
      <c r="K713" s="14"/>
      <c r="L713" s="47">
        <v>1</v>
      </c>
      <c r="M713" s="47">
        <v>1</v>
      </c>
      <c r="N713" s="48">
        <v>1</v>
      </c>
      <c r="O713" s="49">
        <f t="shared" si="2"/>
        <v>0</v>
      </c>
      <c r="P713" s="49">
        <v>0</v>
      </c>
      <c r="Q713" s="49">
        <v>0</v>
      </c>
      <c r="R713" s="49">
        <v>0</v>
      </c>
    </row>
    <row r="714" spans="1:18" x14ac:dyDescent="0.25">
      <c r="A714" s="46"/>
      <c r="B714" s="46"/>
      <c r="C714" s="46"/>
      <c r="D714" s="46"/>
      <c r="E714" s="25" t="s">
        <v>792</v>
      </c>
      <c r="F714" s="14"/>
      <c r="G714" s="14"/>
      <c r="H714" s="13"/>
      <c r="I714" s="25"/>
      <c r="J714" s="14"/>
      <c r="K714" s="14"/>
      <c r="L714" s="47">
        <v>1</v>
      </c>
      <c r="M714" s="47">
        <v>1</v>
      </c>
      <c r="N714" s="48">
        <v>1</v>
      </c>
      <c r="O714" s="49">
        <f t="shared" ref="O714:O777" si="3">+L714-N714</f>
        <v>0</v>
      </c>
      <c r="P714" s="49">
        <v>0</v>
      </c>
      <c r="Q714" s="49">
        <v>0</v>
      </c>
      <c r="R714" s="49">
        <v>0</v>
      </c>
    </row>
    <row r="715" spans="1:18" x14ac:dyDescent="0.25">
      <c r="A715" s="46"/>
      <c r="B715" s="46"/>
      <c r="C715" s="46"/>
      <c r="D715" s="46"/>
      <c r="E715" s="25" t="s">
        <v>800</v>
      </c>
      <c r="F715" s="14"/>
      <c r="G715" s="14"/>
      <c r="H715" s="13"/>
      <c r="I715" s="25"/>
      <c r="J715" s="14"/>
      <c r="K715" s="14"/>
      <c r="L715" s="47">
        <v>1</v>
      </c>
      <c r="M715" s="47">
        <v>1</v>
      </c>
      <c r="N715" s="48">
        <v>1</v>
      </c>
      <c r="O715" s="49">
        <f t="shared" si="3"/>
        <v>0</v>
      </c>
      <c r="P715" s="49">
        <v>0</v>
      </c>
      <c r="Q715" s="49">
        <v>0</v>
      </c>
      <c r="R715" s="49">
        <v>0</v>
      </c>
    </row>
    <row r="716" spans="1:18" x14ac:dyDescent="0.25">
      <c r="A716" s="46"/>
      <c r="B716" s="46"/>
      <c r="C716" s="46"/>
      <c r="D716" s="46"/>
      <c r="E716" s="25" t="s">
        <v>801</v>
      </c>
      <c r="F716" s="14"/>
      <c r="G716" s="14"/>
      <c r="H716" s="13"/>
      <c r="I716" s="25"/>
      <c r="J716" s="14"/>
      <c r="K716" s="14"/>
      <c r="L716" s="47">
        <v>1</v>
      </c>
      <c r="M716" s="47">
        <v>1</v>
      </c>
      <c r="N716" s="48">
        <v>1</v>
      </c>
      <c r="O716" s="49">
        <f t="shared" si="3"/>
        <v>0</v>
      </c>
      <c r="P716" s="49">
        <v>0</v>
      </c>
      <c r="Q716" s="49">
        <v>0</v>
      </c>
      <c r="R716" s="49">
        <v>0</v>
      </c>
    </row>
    <row r="717" spans="1:18" x14ac:dyDescent="0.25">
      <c r="A717" s="46"/>
      <c r="B717" s="46"/>
      <c r="C717" s="46"/>
      <c r="D717" s="46"/>
      <c r="E717" s="25" t="s">
        <v>802</v>
      </c>
      <c r="F717" s="14"/>
      <c r="G717" s="14"/>
      <c r="H717" s="13"/>
      <c r="I717" s="25"/>
      <c r="J717" s="14"/>
      <c r="K717" s="14"/>
      <c r="L717" s="47">
        <v>1</v>
      </c>
      <c r="M717" s="47">
        <v>1</v>
      </c>
      <c r="N717" s="48">
        <v>1</v>
      </c>
      <c r="O717" s="49">
        <f t="shared" si="3"/>
        <v>0</v>
      </c>
      <c r="P717" s="49">
        <v>0</v>
      </c>
      <c r="Q717" s="49">
        <v>0</v>
      </c>
      <c r="R717" s="49">
        <v>0</v>
      </c>
    </row>
    <row r="718" spans="1:18" x14ac:dyDescent="0.25">
      <c r="A718" s="46"/>
      <c r="B718" s="46"/>
      <c r="C718" s="46"/>
      <c r="D718" s="46"/>
      <c r="E718" s="25" t="s">
        <v>803</v>
      </c>
      <c r="F718" s="14"/>
      <c r="G718" s="14"/>
      <c r="H718" s="13"/>
      <c r="I718" s="25"/>
      <c r="J718" s="14"/>
      <c r="K718" s="14"/>
      <c r="L718" s="47">
        <v>1</v>
      </c>
      <c r="M718" s="47">
        <v>1</v>
      </c>
      <c r="N718" s="48">
        <v>1</v>
      </c>
      <c r="O718" s="49">
        <f t="shared" si="3"/>
        <v>0</v>
      </c>
      <c r="P718" s="49">
        <v>0</v>
      </c>
      <c r="Q718" s="49">
        <v>0</v>
      </c>
      <c r="R718" s="49">
        <v>0</v>
      </c>
    </row>
    <row r="719" spans="1:18" x14ac:dyDescent="0.25">
      <c r="A719" s="46"/>
      <c r="B719" s="46"/>
      <c r="C719" s="46"/>
      <c r="D719" s="46"/>
      <c r="E719" s="25" t="s">
        <v>804</v>
      </c>
      <c r="F719" s="14"/>
      <c r="G719" s="14"/>
      <c r="H719" s="13"/>
      <c r="I719" s="25"/>
      <c r="J719" s="14"/>
      <c r="K719" s="14"/>
      <c r="L719" s="47">
        <v>1</v>
      </c>
      <c r="M719" s="47">
        <v>1</v>
      </c>
      <c r="N719" s="48">
        <v>1</v>
      </c>
      <c r="O719" s="49">
        <f t="shared" si="3"/>
        <v>0</v>
      </c>
      <c r="P719" s="49">
        <v>0</v>
      </c>
      <c r="Q719" s="49">
        <v>0</v>
      </c>
      <c r="R719" s="49">
        <v>0</v>
      </c>
    </row>
    <row r="720" spans="1:18" x14ac:dyDescent="0.25">
      <c r="A720" s="46"/>
      <c r="B720" s="46"/>
      <c r="C720" s="46"/>
      <c r="D720" s="46"/>
      <c r="E720" s="25" t="s">
        <v>800</v>
      </c>
      <c r="F720" s="14"/>
      <c r="G720" s="14"/>
      <c r="H720" s="13"/>
      <c r="I720" s="25"/>
      <c r="J720" s="14"/>
      <c r="K720" s="14"/>
      <c r="L720" s="47">
        <v>1</v>
      </c>
      <c r="M720" s="47">
        <v>1</v>
      </c>
      <c r="N720" s="48">
        <v>1</v>
      </c>
      <c r="O720" s="49">
        <f t="shared" si="3"/>
        <v>0</v>
      </c>
      <c r="P720" s="49">
        <v>0</v>
      </c>
      <c r="Q720" s="49">
        <v>0</v>
      </c>
      <c r="R720" s="49">
        <v>0</v>
      </c>
    </row>
    <row r="721" spans="1:18" x14ac:dyDescent="0.25">
      <c r="A721" s="46"/>
      <c r="B721" s="46"/>
      <c r="C721" s="46"/>
      <c r="D721" s="46"/>
      <c r="E721" s="25" t="s">
        <v>805</v>
      </c>
      <c r="F721" s="14"/>
      <c r="G721" s="14"/>
      <c r="H721" s="13"/>
      <c r="I721" s="25"/>
      <c r="J721" s="14"/>
      <c r="K721" s="14"/>
      <c r="L721" s="47">
        <v>1</v>
      </c>
      <c r="M721" s="47">
        <v>1</v>
      </c>
      <c r="N721" s="48">
        <v>1</v>
      </c>
      <c r="O721" s="49">
        <f t="shared" si="3"/>
        <v>0</v>
      </c>
      <c r="P721" s="49">
        <v>0</v>
      </c>
      <c r="Q721" s="49">
        <v>0</v>
      </c>
      <c r="R721" s="49">
        <v>0</v>
      </c>
    </row>
    <row r="722" spans="1:18" x14ac:dyDescent="0.25">
      <c r="A722" s="46"/>
      <c r="B722" s="46"/>
      <c r="C722" s="46"/>
      <c r="D722" s="46"/>
      <c r="E722" s="25" t="s">
        <v>806</v>
      </c>
      <c r="F722" s="14"/>
      <c r="G722" s="14"/>
      <c r="H722" s="13"/>
      <c r="I722" s="25"/>
      <c r="J722" s="14"/>
      <c r="K722" s="14"/>
      <c r="L722" s="47">
        <v>1</v>
      </c>
      <c r="M722" s="47">
        <v>1</v>
      </c>
      <c r="N722" s="48">
        <v>1</v>
      </c>
      <c r="O722" s="49">
        <f t="shared" si="3"/>
        <v>0</v>
      </c>
      <c r="P722" s="49">
        <v>0</v>
      </c>
      <c r="Q722" s="49">
        <v>0</v>
      </c>
      <c r="R722" s="49">
        <v>0</v>
      </c>
    </row>
    <row r="723" spans="1:18" x14ac:dyDescent="0.25">
      <c r="A723" s="46"/>
      <c r="B723" s="46"/>
      <c r="C723" s="46"/>
      <c r="D723" s="46"/>
      <c r="E723" s="25" t="s">
        <v>807</v>
      </c>
      <c r="F723" s="14"/>
      <c r="G723" s="14"/>
      <c r="H723" s="13"/>
      <c r="I723" s="25"/>
      <c r="J723" s="14"/>
      <c r="K723" s="14"/>
      <c r="L723" s="47">
        <v>1</v>
      </c>
      <c r="M723" s="47">
        <v>1</v>
      </c>
      <c r="N723" s="48">
        <v>1</v>
      </c>
      <c r="O723" s="49">
        <f t="shared" si="3"/>
        <v>0</v>
      </c>
      <c r="P723" s="49">
        <v>0</v>
      </c>
      <c r="Q723" s="49">
        <v>0</v>
      </c>
      <c r="R723" s="49">
        <v>0</v>
      </c>
    </row>
    <row r="724" spans="1:18" x14ac:dyDescent="0.25">
      <c r="A724" s="46"/>
      <c r="B724" s="46"/>
      <c r="C724" s="46"/>
      <c r="D724" s="46"/>
      <c r="E724" s="25" t="s">
        <v>808</v>
      </c>
      <c r="F724" s="14"/>
      <c r="G724" s="14"/>
      <c r="H724" s="13"/>
      <c r="I724" s="25"/>
      <c r="J724" s="14"/>
      <c r="K724" s="14"/>
      <c r="L724" s="47">
        <v>1</v>
      </c>
      <c r="M724" s="47">
        <v>1</v>
      </c>
      <c r="N724" s="48">
        <v>1</v>
      </c>
      <c r="O724" s="49">
        <f t="shared" si="3"/>
        <v>0</v>
      </c>
      <c r="P724" s="49">
        <v>0</v>
      </c>
      <c r="Q724" s="49">
        <v>0</v>
      </c>
      <c r="R724" s="49">
        <v>0</v>
      </c>
    </row>
    <row r="725" spans="1:18" x14ac:dyDescent="0.25">
      <c r="A725" s="46"/>
      <c r="B725" s="46"/>
      <c r="C725" s="46"/>
      <c r="D725" s="46"/>
      <c r="E725" s="25" t="s">
        <v>808</v>
      </c>
      <c r="F725" s="14"/>
      <c r="G725" s="14"/>
      <c r="H725" s="13"/>
      <c r="I725" s="25"/>
      <c r="J725" s="14"/>
      <c r="K725" s="14"/>
      <c r="L725" s="47">
        <v>1</v>
      </c>
      <c r="M725" s="47">
        <v>1</v>
      </c>
      <c r="N725" s="48">
        <v>1</v>
      </c>
      <c r="O725" s="49">
        <f t="shared" si="3"/>
        <v>0</v>
      </c>
      <c r="P725" s="49">
        <v>0</v>
      </c>
      <c r="Q725" s="49">
        <v>0</v>
      </c>
      <c r="R725" s="49">
        <v>0</v>
      </c>
    </row>
    <row r="726" spans="1:18" x14ac:dyDescent="0.25">
      <c r="A726" s="46"/>
      <c r="B726" s="46"/>
      <c r="C726" s="46"/>
      <c r="D726" s="46"/>
      <c r="E726" s="25" t="s">
        <v>809</v>
      </c>
      <c r="F726" s="14"/>
      <c r="G726" s="14"/>
      <c r="H726" s="13"/>
      <c r="I726" s="25"/>
      <c r="J726" s="14"/>
      <c r="K726" s="14"/>
      <c r="L726" s="47">
        <v>1</v>
      </c>
      <c r="M726" s="47">
        <v>1</v>
      </c>
      <c r="N726" s="48">
        <v>1</v>
      </c>
      <c r="O726" s="49">
        <f t="shared" si="3"/>
        <v>0</v>
      </c>
      <c r="P726" s="49">
        <v>0</v>
      </c>
      <c r="Q726" s="49">
        <v>0</v>
      </c>
      <c r="R726" s="49">
        <v>0</v>
      </c>
    </row>
    <row r="727" spans="1:18" x14ac:dyDescent="0.25">
      <c r="A727" s="46"/>
      <c r="B727" s="46"/>
      <c r="C727" s="46"/>
      <c r="D727" s="46"/>
      <c r="E727" s="25" t="s">
        <v>796</v>
      </c>
      <c r="F727" s="14"/>
      <c r="G727" s="14"/>
      <c r="H727" s="13"/>
      <c r="I727" s="25"/>
      <c r="J727" s="14"/>
      <c r="K727" s="14"/>
      <c r="L727" s="47">
        <v>1</v>
      </c>
      <c r="M727" s="47">
        <v>1</v>
      </c>
      <c r="N727" s="48">
        <v>1</v>
      </c>
      <c r="O727" s="49">
        <f t="shared" si="3"/>
        <v>0</v>
      </c>
      <c r="P727" s="49">
        <v>0</v>
      </c>
      <c r="Q727" s="49">
        <v>0</v>
      </c>
      <c r="R727" s="49">
        <v>0</v>
      </c>
    </row>
    <row r="728" spans="1:18" x14ac:dyDescent="0.25">
      <c r="A728" s="46"/>
      <c r="B728" s="46"/>
      <c r="C728" s="46"/>
      <c r="D728" s="46"/>
      <c r="E728" s="25" t="s">
        <v>810</v>
      </c>
      <c r="F728" s="14"/>
      <c r="G728" s="14"/>
      <c r="H728" s="13"/>
      <c r="I728" s="25"/>
      <c r="J728" s="14"/>
      <c r="K728" s="14"/>
      <c r="L728" s="47">
        <v>1</v>
      </c>
      <c r="M728" s="47">
        <v>1</v>
      </c>
      <c r="N728" s="48">
        <v>1</v>
      </c>
      <c r="O728" s="49">
        <f t="shared" si="3"/>
        <v>0</v>
      </c>
      <c r="P728" s="49">
        <v>0</v>
      </c>
      <c r="Q728" s="49">
        <v>0</v>
      </c>
      <c r="R728" s="49">
        <v>0</v>
      </c>
    </row>
    <row r="729" spans="1:18" x14ac:dyDescent="0.25">
      <c r="A729" s="46"/>
      <c r="B729" s="46"/>
      <c r="C729" s="46"/>
      <c r="D729" s="46"/>
      <c r="E729" s="25" t="s">
        <v>798</v>
      </c>
      <c r="F729" s="14"/>
      <c r="G729" s="14"/>
      <c r="H729" s="13"/>
      <c r="I729" s="25"/>
      <c r="J729" s="14"/>
      <c r="K729" s="14"/>
      <c r="L729" s="47">
        <v>1</v>
      </c>
      <c r="M729" s="47">
        <v>1</v>
      </c>
      <c r="N729" s="48">
        <v>1</v>
      </c>
      <c r="O729" s="49">
        <f t="shared" si="3"/>
        <v>0</v>
      </c>
      <c r="P729" s="49">
        <v>0</v>
      </c>
      <c r="Q729" s="49">
        <v>0</v>
      </c>
      <c r="R729" s="49">
        <v>0</v>
      </c>
    </row>
    <row r="730" spans="1:18" x14ac:dyDescent="0.25">
      <c r="A730" s="46"/>
      <c r="B730" s="46"/>
      <c r="C730" s="46"/>
      <c r="D730" s="46"/>
      <c r="E730" s="25" t="s">
        <v>811</v>
      </c>
      <c r="F730" s="14"/>
      <c r="G730" s="14"/>
      <c r="H730" s="13"/>
      <c r="I730" s="25"/>
      <c r="J730" s="14"/>
      <c r="K730" s="14"/>
      <c r="L730" s="47">
        <v>1</v>
      </c>
      <c r="M730" s="47">
        <v>1</v>
      </c>
      <c r="N730" s="48">
        <v>1</v>
      </c>
      <c r="O730" s="49">
        <f t="shared" si="3"/>
        <v>0</v>
      </c>
      <c r="P730" s="49">
        <v>0</v>
      </c>
      <c r="Q730" s="49">
        <v>0</v>
      </c>
      <c r="R730" s="49">
        <v>0</v>
      </c>
    </row>
    <row r="731" spans="1:18" x14ac:dyDescent="0.25">
      <c r="A731" s="46"/>
      <c r="B731" s="46"/>
      <c r="C731" s="46"/>
      <c r="D731" s="46"/>
      <c r="E731" s="25" t="s">
        <v>812</v>
      </c>
      <c r="F731" s="14"/>
      <c r="G731" s="14"/>
      <c r="H731" s="13"/>
      <c r="I731" s="25"/>
      <c r="J731" s="14"/>
      <c r="K731" s="14"/>
      <c r="L731" s="47">
        <v>1</v>
      </c>
      <c r="M731" s="47">
        <v>1</v>
      </c>
      <c r="N731" s="48">
        <v>1</v>
      </c>
      <c r="O731" s="49">
        <f t="shared" si="3"/>
        <v>0</v>
      </c>
      <c r="P731" s="49">
        <v>0</v>
      </c>
      <c r="Q731" s="49">
        <v>0</v>
      </c>
      <c r="R731" s="49">
        <v>0</v>
      </c>
    </row>
    <row r="732" spans="1:18" x14ac:dyDescent="0.25">
      <c r="A732" s="46"/>
      <c r="B732" s="46"/>
      <c r="C732" s="46"/>
      <c r="D732" s="46"/>
      <c r="E732" s="25" t="s">
        <v>812</v>
      </c>
      <c r="F732" s="14"/>
      <c r="G732" s="14"/>
      <c r="H732" s="13"/>
      <c r="I732" s="25"/>
      <c r="J732" s="14"/>
      <c r="K732" s="14"/>
      <c r="L732" s="47">
        <v>1</v>
      </c>
      <c r="M732" s="47">
        <v>1</v>
      </c>
      <c r="N732" s="48">
        <v>1</v>
      </c>
      <c r="O732" s="49">
        <f t="shared" si="3"/>
        <v>0</v>
      </c>
      <c r="P732" s="49">
        <v>0</v>
      </c>
      <c r="Q732" s="49">
        <v>0</v>
      </c>
      <c r="R732" s="49">
        <v>0</v>
      </c>
    </row>
    <row r="733" spans="1:18" x14ac:dyDescent="0.25">
      <c r="A733" s="46"/>
      <c r="B733" s="46"/>
      <c r="C733" s="46"/>
      <c r="D733" s="46"/>
      <c r="E733" s="25" t="s">
        <v>813</v>
      </c>
      <c r="F733" s="14"/>
      <c r="G733" s="14"/>
      <c r="H733" s="13"/>
      <c r="I733" s="25"/>
      <c r="J733" s="14"/>
      <c r="K733" s="14"/>
      <c r="L733" s="47">
        <v>1</v>
      </c>
      <c r="M733" s="47">
        <v>1</v>
      </c>
      <c r="N733" s="48">
        <v>1</v>
      </c>
      <c r="O733" s="49">
        <f t="shared" si="3"/>
        <v>0</v>
      </c>
      <c r="P733" s="49">
        <v>0</v>
      </c>
      <c r="Q733" s="49">
        <v>0</v>
      </c>
      <c r="R733" s="49">
        <v>0</v>
      </c>
    </row>
    <row r="734" spans="1:18" x14ac:dyDescent="0.25">
      <c r="A734" s="46"/>
      <c r="B734" s="46"/>
      <c r="C734" s="46"/>
      <c r="D734" s="46"/>
      <c r="E734" s="25" t="s">
        <v>798</v>
      </c>
      <c r="F734" s="14"/>
      <c r="G734" s="14"/>
      <c r="H734" s="13"/>
      <c r="I734" s="25"/>
      <c r="J734" s="14"/>
      <c r="K734" s="14"/>
      <c r="L734" s="47">
        <v>1</v>
      </c>
      <c r="M734" s="47">
        <v>1</v>
      </c>
      <c r="N734" s="48">
        <v>1</v>
      </c>
      <c r="O734" s="49">
        <f t="shared" si="3"/>
        <v>0</v>
      </c>
      <c r="P734" s="49">
        <v>0</v>
      </c>
      <c r="Q734" s="49">
        <v>0</v>
      </c>
      <c r="R734" s="49">
        <v>0</v>
      </c>
    </row>
    <row r="735" spans="1:18" x14ac:dyDescent="0.25">
      <c r="A735" s="46"/>
      <c r="B735" s="46"/>
      <c r="C735" s="46"/>
      <c r="D735" s="46"/>
      <c r="E735" s="25" t="s">
        <v>814</v>
      </c>
      <c r="F735" s="14"/>
      <c r="G735" s="14"/>
      <c r="H735" s="13"/>
      <c r="I735" s="25"/>
      <c r="J735" s="14"/>
      <c r="K735" s="14"/>
      <c r="L735" s="47">
        <v>1</v>
      </c>
      <c r="M735" s="47">
        <v>1</v>
      </c>
      <c r="N735" s="48">
        <v>1</v>
      </c>
      <c r="O735" s="49">
        <f t="shared" si="3"/>
        <v>0</v>
      </c>
      <c r="P735" s="49">
        <v>0</v>
      </c>
      <c r="Q735" s="49">
        <v>0</v>
      </c>
      <c r="R735" s="49">
        <v>0</v>
      </c>
    </row>
    <row r="736" spans="1:18" x14ac:dyDescent="0.25">
      <c r="A736" s="46"/>
      <c r="B736" s="46"/>
      <c r="C736" s="46"/>
      <c r="D736" s="46"/>
      <c r="E736" s="25" t="s">
        <v>815</v>
      </c>
      <c r="F736" s="14"/>
      <c r="G736" s="14"/>
      <c r="H736" s="13"/>
      <c r="I736" s="25"/>
      <c r="J736" s="14"/>
      <c r="K736" s="14"/>
      <c r="L736" s="47">
        <v>1</v>
      </c>
      <c r="M736" s="47">
        <v>1</v>
      </c>
      <c r="N736" s="48">
        <v>1</v>
      </c>
      <c r="O736" s="49">
        <f t="shared" si="3"/>
        <v>0</v>
      </c>
      <c r="P736" s="49">
        <v>0</v>
      </c>
      <c r="Q736" s="49">
        <v>0</v>
      </c>
      <c r="R736" s="49">
        <v>0</v>
      </c>
    </row>
    <row r="737" spans="1:18" x14ac:dyDescent="0.25">
      <c r="A737" s="46"/>
      <c r="B737" s="46"/>
      <c r="C737" s="46"/>
      <c r="D737" s="46"/>
      <c r="E737" s="25" t="s">
        <v>796</v>
      </c>
      <c r="F737" s="14"/>
      <c r="G737" s="14"/>
      <c r="H737" s="13"/>
      <c r="I737" s="25"/>
      <c r="J737" s="14"/>
      <c r="K737" s="14"/>
      <c r="L737" s="47">
        <v>1</v>
      </c>
      <c r="M737" s="47">
        <v>1</v>
      </c>
      <c r="N737" s="48">
        <v>1</v>
      </c>
      <c r="O737" s="49">
        <f t="shared" si="3"/>
        <v>0</v>
      </c>
      <c r="P737" s="49">
        <v>0</v>
      </c>
      <c r="Q737" s="49">
        <v>0</v>
      </c>
      <c r="R737" s="49">
        <v>0</v>
      </c>
    </row>
    <row r="738" spans="1:18" x14ac:dyDescent="0.25">
      <c r="A738" s="46"/>
      <c r="B738" s="46"/>
      <c r="C738" s="46"/>
      <c r="D738" s="46"/>
      <c r="E738" s="25" t="s">
        <v>806</v>
      </c>
      <c r="F738" s="14"/>
      <c r="G738" s="14"/>
      <c r="H738" s="13"/>
      <c r="I738" s="25"/>
      <c r="J738" s="14"/>
      <c r="K738" s="14"/>
      <c r="L738" s="47">
        <v>1</v>
      </c>
      <c r="M738" s="47">
        <v>1</v>
      </c>
      <c r="N738" s="48">
        <v>1</v>
      </c>
      <c r="O738" s="49">
        <f t="shared" si="3"/>
        <v>0</v>
      </c>
      <c r="P738" s="49">
        <v>0</v>
      </c>
      <c r="Q738" s="49">
        <v>0</v>
      </c>
      <c r="R738" s="49">
        <v>0</v>
      </c>
    </row>
    <row r="739" spans="1:18" x14ac:dyDescent="0.25">
      <c r="A739" s="46"/>
      <c r="B739" s="46"/>
      <c r="C739" s="46"/>
      <c r="D739" s="46"/>
      <c r="E739" s="25" t="s">
        <v>816</v>
      </c>
      <c r="F739" s="14"/>
      <c r="G739" s="14"/>
      <c r="H739" s="13"/>
      <c r="I739" s="25"/>
      <c r="J739" s="14"/>
      <c r="K739" s="14"/>
      <c r="L739" s="47">
        <v>1</v>
      </c>
      <c r="M739" s="47">
        <v>1</v>
      </c>
      <c r="N739" s="48">
        <v>1</v>
      </c>
      <c r="O739" s="49">
        <f t="shared" si="3"/>
        <v>0</v>
      </c>
      <c r="P739" s="49">
        <v>0</v>
      </c>
      <c r="Q739" s="49">
        <v>0</v>
      </c>
      <c r="R739" s="49">
        <v>0</v>
      </c>
    </row>
    <row r="740" spans="1:18" x14ac:dyDescent="0.25">
      <c r="A740" s="46"/>
      <c r="B740" s="46"/>
      <c r="C740" s="46"/>
      <c r="D740" s="46"/>
      <c r="E740" s="25" t="s">
        <v>817</v>
      </c>
      <c r="F740" s="14"/>
      <c r="G740" s="14"/>
      <c r="H740" s="13"/>
      <c r="I740" s="25"/>
      <c r="J740" s="14"/>
      <c r="K740" s="14"/>
      <c r="L740" s="47">
        <v>1</v>
      </c>
      <c r="M740" s="47">
        <v>1</v>
      </c>
      <c r="N740" s="48">
        <v>1</v>
      </c>
      <c r="O740" s="49">
        <f t="shared" si="3"/>
        <v>0</v>
      </c>
      <c r="P740" s="49">
        <v>0</v>
      </c>
      <c r="Q740" s="49">
        <v>0</v>
      </c>
      <c r="R740" s="49">
        <v>0</v>
      </c>
    </row>
    <row r="741" spans="1:18" x14ac:dyDescent="0.25">
      <c r="A741" s="46"/>
      <c r="B741" s="46"/>
      <c r="C741" s="46"/>
      <c r="D741" s="46"/>
      <c r="E741" s="25" t="s">
        <v>803</v>
      </c>
      <c r="F741" s="14"/>
      <c r="G741" s="14"/>
      <c r="H741" s="13"/>
      <c r="I741" s="25"/>
      <c r="J741" s="14"/>
      <c r="K741" s="14"/>
      <c r="L741" s="47">
        <v>1</v>
      </c>
      <c r="M741" s="47">
        <v>1</v>
      </c>
      <c r="N741" s="48">
        <v>1</v>
      </c>
      <c r="O741" s="49">
        <f t="shared" si="3"/>
        <v>0</v>
      </c>
      <c r="P741" s="49">
        <v>0</v>
      </c>
      <c r="Q741" s="49">
        <v>0</v>
      </c>
      <c r="R741" s="49">
        <v>0</v>
      </c>
    </row>
    <row r="742" spans="1:18" x14ac:dyDescent="0.25">
      <c r="A742" s="46"/>
      <c r="B742" s="46"/>
      <c r="C742" s="46"/>
      <c r="D742" s="46"/>
      <c r="E742" s="25" t="s">
        <v>818</v>
      </c>
      <c r="F742" s="14"/>
      <c r="G742" s="14"/>
      <c r="H742" s="13"/>
      <c r="I742" s="25"/>
      <c r="J742" s="14"/>
      <c r="K742" s="14"/>
      <c r="L742" s="47">
        <v>1</v>
      </c>
      <c r="M742" s="47">
        <v>1</v>
      </c>
      <c r="N742" s="48">
        <v>1</v>
      </c>
      <c r="O742" s="49">
        <f t="shared" si="3"/>
        <v>0</v>
      </c>
      <c r="P742" s="49">
        <v>0</v>
      </c>
      <c r="Q742" s="49">
        <v>0</v>
      </c>
      <c r="R742" s="49">
        <v>0</v>
      </c>
    </row>
    <row r="743" spans="1:18" x14ac:dyDescent="0.25">
      <c r="A743" s="46"/>
      <c r="B743" s="46"/>
      <c r="C743" s="46"/>
      <c r="D743" s="46"/>
      <c r="E743" s="25" t="s">
        <v>819</v>
      </c>
      <c r="F743" s="14"/>
      <c r="G743" s="14"/>
      <c r="H743" s="13"/>
      <c r="I743" s="25"/>
      <c r="J743" s="14"/>
      <c r="K743" s="14"/>
      <c r="L743" s="47">
        <v>1</v>
      </c>
      <c r="M743" s="47">
        <v>1</v>
      </c>
      <c r="N743" s="48">
        <v>1</v>
      </c>
      <c r="O743" s="39">
        <f t="shared" si="3"/>
        <v>0</v>
      </c>
      <c r="P743" s="39">
        <v>0</v>
      </c>
      <c r="Q743" s="39">
        <v>0</v>
      </c>
      <c r="R743" s="39">
        <v>0</v>
      </c>
    </row>
    <row r="744" spans="1:18" x14ac:dyDescent="0.25">
      <c r="A744" s="46"/>
      <c r="B744" s="46"/>
      <c r="C744" s="46"/>
      <c r="D744" s="46"/>
      <c r="E744" s="25" t="s">
        <v>820</v>
      </c>
      <c r="F744" s="14"/>
      <c r="G744" s="14"/>
      <c r="H744" s="13"/>
      <c r="I744" s="25"/>
      <c r="J744" s="14"/>
      <c r="K744" s="14"/>
      <c r="L744" s="47">
        <v>1</v>
      </c>
      <c r="M744" s="47">
        <v>1</v>
      </c>
      <c r="N744" s="48">
        <v>1</v>
      </c>
      <c r="O744" s="39">
        <f t="shared" si="3"/>
        <v>0</v>
      </c>
      <c r="P744" s="39">
        <v>0</v>
      </c>
      <c r="Q744" s="39">
        <v>0</v>
      </c>
      <c r="R744" s="39">
        <v>0</v>
      </c>
    </row>
    <row r="745" spans="1:18" x14ac:dyDescent="0.25">
      <c r="A745" s="46"/>
      <c r="B745" s="46"/>
      <c r="C745" s="46"/>
      <c r="D745" s="46"/>
      <c r="E745" s="25" t="s">
        <v>763</v>
      </c>
      <c r="F745" s="14"/>
      <c r="G745" s="14"/>
      <c r="H745" s="13"/>
      <c r="I745" s="25"/>
      <c r="J745" s="14"/>
      <c r="K745" s="14"/>
      <c r="L745" s="47">
        <v>1</v>
      </c>
      <c r="M745" s="47">
        <v>1</v>
      </c>
      <c r="N745" s="48">
        <v>1</v>
      </c>
      <c r="O745" s="39">
        <f t="shared" si="3"/>
        <v>0</v>
      </c>
      <c r="P745" s="39">
        <v>0</v>
      </c>
      <c r="Q745" s="39">
        <v>0</v>
      </c>
      <c r="R745" s="39">
        <v>0</v>
      </c>
    </row>
    <row r="746" spans="1:18" x14ac:dyDescent="0.25">
      <c r="A746" s="46"/>
      <c r="B746" s="46"/>
      <c r="C746" s="46"/>
      <c r="D746" s="46"/>
      <c r="E746" s="25" t="s">
        <v>821</v>
      </c>
      <c r="F746" s="14"/>
      <c r="G746" s="14"/>
      <c r="H746" s="13"/>
      <c r="I746" s="25"/>
      <c r="J746" s="14"/>
      <c r="K746" s="14"/>
      <c r="L746" s="47">
        <v>1</v>
      </c>
      <c r="M746" s="47">
        <v>1</v>
      </c>
      <c r="N746" s="48">
        <v>1</v>
      </c>
      <c r="O746" s="39">
        <f t="shared" si="3"/>
        <v>0</v>
      </c>
      <c r="P746" s="39">
        <v>0</v>
      </c>
      <c r="Q746" s="39">
        <v>0</v>
      </c>
      <c r="R746" s="39">
        <v>0</v>
      </c>
    </row>
    <row r="747" spans="1:18" x14ac:dyDescent="0.25">
      <c r="A747" s="46"/>
      <c r="B747" s="46"/>
      <c r="C747" s="46"/>
      <c r="D747" s="46"/>
      <c r="E747" s="25" t="s">
        <v>792</v>
      </c>
      <c r="F747" s="14"/>
      <c r="G747" s="14"/>
      <c r="H747" s="13"/>
      <c r="I747" s="25"/>
      <c r="J747" s="14"/>
      <c r="K747" s="14"/>
      <c r="L747" s="47">
        <v>1</v>
      </c>
      <c r="M747" s="47">
        <v>1</v>
      </c>
      <c r="N747" s="48">
        <v>1</v>
      </c>
      <c r="O747" s="39">
        <f t="shared" si="3"/>
        <v>0</v>
      </c>
      <c r="P747" s="39">
        <v>0</v>
      </c>
      <c r="Q747" s="39">
        <v>0</v>
      </c>
      <c r="R747" s="39">
        <v>0</v>
      </c>
    </row>
    <row r="748" spans="1:18" x14ac:dyDescent="0.25">
      <c r="A748" s="46"/>
      <c r="B748" s="46"/>
      <c r="C748" s="46"/>
      <c r="D748" s="46"/>
      <c r="E748" s="25" t="s">
        <v>821</v>
      </c>
      <c r="F748" s="14"/>
      <c r="G748" s="14"/>
      <c r="H748" s="13"/>
      <c r="I748" s="25"/>
      <c r="J748" s="14"/>
      <c r="K748" s="14"/>
      <c r="L748" s="47">
        <v>1</v>
      </c>
      <c r="M748" s="47">
        <v>1</v>
      </c>
      <c r="N748" s="48">
        <v>1</v>
      </c>
      <c r="O748" s="39">
        <f t="shared" si="3"/>
        <v>0</v>
      </c>
      <c r="P748" s="39">
        <v>0</v>
      </c>
      <c r="Q748" s="39">
        <v>0</v>
      </c>
      <c r="R748" s="39">
        <v>0</v>
      </c>
    </row>
    <row r="749" spans="1:18" x14ac:dyDescent="0.25">
      <c r="A749" s="46"/>
      <c r="B749" s="46"/>
      <c r="C749" s="46"/>
      <c r="D749" s="46"/>
      <c r="E749" s="25" t="s">
        <v>822</v>
      </c>
      <c r="F749" s="14"/>
      <c r="G749" s="14"/>
      <c r="H749" s="13"/>
      <c r="I749" s="25"/>
      <c r="J749" s="14"/>
      <c r="K749" s="14"/>
      <c r="L749" s="47">
        <v>1</v>
      </c>
      <c r="M749" s="47">
        <v>1</v>
      </c>
      <c r="N749" s="48">
        <v>1</v>
      </c>
      <c r="O749" s="39">
        <f t="shared" si="3"/>
        <v>0</v>
      </c>
      <c r="P749" s="39">
        <v>0</v>
      </c>
      <c r="Q749" s="39">
        <v>0</v>
      </c>
      <c r="R749" s="39">
        <v>0</v>
      </c>
    </row>
    <row r="750" spans="1:18" x14ac:dyDescent="0.25">
      <c r="A750" s="46"/>
      <c r="B750" s="46"/>
      <c r="C750" s="46"/>
      <c r="D750" s="46"/>
      <c r="E750" s="25" t="s">
        <v>823</v>
      </c>
      <c r="F750" s="14"/>
      <c r="G750" s="14"/>
      <c r="H750" s="13"/>
      <c r="I750" s="25"/>
      <c r="J750" s="14"/>
      <c r="K750" s="14"/>
      <c r="L750" s="47">
        <v>1</v>
      </c>
      <c r="M750" s="47">
        <v>1</v>
      </c>
      <c r="N750" s="48">
        <v>1</v>
      </c>
      <c r="O750" s="39">
        <f t="shared" si="3"/>
        <v>0</v>
      </c>
      <c r="P750" s="39">
        <v>0</v>
      </c>
      <c r="Q750" s="39">
        <v>0</v>
      </c>
      <c r="R750" s="39">
        <v>0</v>
      </c>
    </row>
    <row r="751" spans="1:18" x14ac:dyDescent="0.25">
      <c r="A751" s="46"/>
      <c r="B751" s="46"/>
      <c r="C751" s="46"/>
      <c r="D751" s="46"/>
      <c r="E751" s="25" t="s">
        <v>824</v>
      </c>
      <c r="F751" s="14"/>
      <c r="G751" s="14"/>
      <c r="H751" s="13"/>
      <c r="I751" s="25"/>
      <c r="J751" s="14"/>
      <c r="K751" s="14"/>
      <c r="L751" s="47">
        <v>1</v>
      </c>
      <c r="M751" s="47">
        <v>1</v>
      </c>
      <c r="N751" s="48">
        <v>1</v>
      </c>
      <c r="O751" s="39">
        <f t="shared" si="3"/>
        <v>0</v>
      </c>
      <c r="P751" s="39">
        <v>0</v>
      </c>
      <c r="Q751" s="39">
        <v>0</v>
      </c>
      <c r="R751" s="39">
        <v>0</v>
      </c>
    </row>
    <row r="752" spans="1:18" x14ac:dyDescent="0.25">
      <c r="A752" s="46"/>
      <c r="B752" s="46"/>
      <c r="C752" s="46"/>
      <c r="D752" s="46"/>
      <c r="E752" s="25" t="s">
        <v>715</v>
      </c>
      <c r="F752" s="14"/>
      <c r="G752" s="14"/>
      <c r="H752" s="13"/>
      <c r="I752" s="25"/>
      <c r="J752" s="14"/>
      <c r="K752" s="14"/>
      <c r="L752" s="47">
        <v>1</v>
      </c>
      <c r="M752" s="47">
        <v>1</v>
      </c>
      <c r="N752" s="48">
        <v>1</v>
      </c>
      <c r="O752" s="39">
        <f t="shared" si="3"/>
        <v>0</v>
      </c>
      <c r="P752" s="39">
        <v>0</v>
      </c>
      <c r="Q752" s="39">
        <v>0</v>
      </c>
      <c r="R752" s="39">
        <v>0</v>
      </c>
    </row>
    <row r="753" spans="1:18" x14ac:dyDescent="0.25">
      <c r="A753" s="46"/>
      <c r="B753" s="46"/>
      <c r="C753" s="46"/>
      <c r="D753" s="46"/>
      <c r="E753" s="25" t="s">
        <v>715</v>
      </c>
      <c r="F753" s="14"/>
      <c r="G753" s="14"/>
      <c r="H753" s="13"/>
      <c r="I753" s="25"/>
      <c r="J753" s="14"/>
      <c r="K753" s="14"/>
      <c r="L753" s="47">
        <v>1</v>
      </c>
      <c r="M753" s="47">
        <v>1</v>
      </c>
      <c r="N753" s="48">
        <v>1</v>
      </c>
      <c r="O753" s="39">
        <f t="shared" si="3"/>
        <v>0</v>
      </c>
      <c r="P753" s="39">
        <v>0</v>
      </c>
      <c r="Q753" s="39">
        <v>0</v>
      </c>
      <c r="R753" s="39">
        <v>0</v>
      </c>
    </row>
    <row r="754" spans="1:18" x14ac:dyDescent="0.25">
      <c r="A754" s="46"/>
      <c r="B754" s="46"/>
      <c r="C754" s="46"/>
      <c r="D754" s="46"/>
      <c r="E754" s="25" t="s">
        <v>715</v>
      </c>
      <c r="F754" s="14"/>
      <c r="G754" s="14"/>
      <c r="H754" s="13"/>
      <c r="I754" s="25"/>
      <c r="J754" s="14"/>
      <c r="K754" s="14"/>
      <c r="L754" s="47">
        <v>1</v>
      </c>
      <c r="M754" s="47">
        <v>1</v>
      </c>
      <c r="N754" s="48">
        <v>1</v>
      </c>
      <c r="O754" s="39">
        <f t="shared" si="3"/>
        <v>0</v>
      </c>
      <c r="P754" s="39">
        <v>0</v>
      </c>
      <c r="Q754" s="39">
        <v>0</v>
      </c>
      <c r="R754" s="39">
        <v>0</v>
      </c>
    </row>
    <row r="755" spans="1:18" x14ac:dyDescent="0.25">
      <c r="A755" s="46"/>
      <c r="B755" s="46"/>
      <c r="C755" s="46"/>
      <c r="D755" s="46"/>
      <c r="E755" s="25" t="s">
        <v>825</v>
      </c>
      <c r="F755" s="14"/>
      <c r="G755" s="14"/>
      <c r="H755" s="13"/>
      <c r="I755" s="25"/>
      <c r="J755" s="14"/>
      <c r="K755" s="14"/>
      <c r="L755" s="47">
        <v>1</v>
      </c>
      <c r="M755" s="47">
        <v>1</v>
      </c>
      <c r="N755" s="48">
        <v>1</v>
      </c>
      <c r="O755" s="39">
        <f t="shared" si="3"/>
        <v>0</v>
      </c>
      <c r="P755" s="39">
        <v>0</v>
      </c>
      <c r="Q755" s="39">
        <v>0</v>
      </c>
      <c r="R755" s="39">
        <v>0</v>
      </c>
    </row>
    <row r="756" spans="1:18" x14ac:dyDescent="0.25">
      <c r="A756" s="46"/>
      <c r="B756" s="46"/>
      <c r="C756" s="46"/>
      <c r="D756" s="46"/>
      <c r="E756" s="25" t="s">
        <v>792</v>
      </c>
      <c r="F756" s="14"/>
      <c r="G756" s="14"/>
      <c r="H756" s="13"/>
      <c r="I756" s="25"/>
      <c r="J756" s="14"/>
      <c r="K756" s="14"/>
      <c r="L756" s="47">
        <v>1</v>
      </c>
      <c r="M756" s="47">
        <v>1</v>
      </c>
      <c r="N756" s="48">
        <v>1</v>
      </c>
      <c r="O756" s="39">
        <f t="shared" si="3"/>
        <v>0</v>
      </c>
      <c r="P756" s="39">
        <v>0</v>
      </c>
      <c r="Q756" s="39">
        <v>0</v>
      </c>
      <c r="R756" s="39">
        <v>0</v>
      </c>
    </row>
    <row r="757" spans="1:18" x14ac:dyDescent="0.25">
      <c r="A757" s="46"/>
      <c r="B757" s="46"/>
      <c r="C757" s="46"/>
      <c r="D757" s="46"/>
      <c r="E757" s="25" t="s">
        <v>724</v>
      </c>
      <c r="F757" s="14"/>
      <c r="G757" s="14"/>
      <c r="H757" s="13"/>
      <c r="I757" s="25"/>
      <c r="J757" s="14"/>
      <c r="K757" s="14"/>
      <c r="L757" s="47">
        <v>1</v>
      </c>
      <c r="M757" s="47">
        <v>1</v>
      </c>
      <c r="N757" s="48">
        <v>1</v>
      </c>
      <c r="O757" s="39">
        <f t="shared" si="3"/>
        <v>0</v>
      </c>
      <c r="P757" s="39">
        <v>0</v>
      </c>
      <c r="Q757" s="39">
        <v>0</v>
      </c>
      <c r="R757" s="39">
        <v>0</v>
      </c>
    </row>
    <row r="758" spans="1:18" x14ac:dyDescent="0.25">
      <c r="A758" s="46"/>
      <c r="B758" s="46"/>
      <c r="C758" s="46"/>
      <c r="D758" s="46"/>
      <c r="E758" s="25" t="s">
        <v>826</v>
      </c>
      <c r="F758" s="14"/>
      <c r="G758" s="14"/>
      <c r="H758" s="13"/>
      <c r="I758" s="25"/>
      <c r="J758" s="14"/>
      <c r="K758" s="14"/>
      <c r="L758" s="47">
        <v>1</v>
      </c>
      <c r="M758" s="47">
        <v>1</v>
      </c>
      <c r="N758" s="48">
        <v>1</v>
      </c>
      <c r="O758" s="39">
        <f t="shared" si="3"/>
        <v>0</v>
      </c>
      <c r="P758" s="39">
        <v>0</v>
      </c>
      <c r="Q758" s="39">
        <v>0</v>
      </c>
      <c r="R758" s="39">
        <v>0</v>
      </c>
    </row>
    <row r="759" spans="1:18" x14ac:dyDescent="0.25">
      <c r="A759" s="46"/>
      <c r="B759" s="46"/>
      <c r="C759" s="46"/>
      <c r="D759" s="46"/>
      <c r="E759" s="25" t="s">
        <v>827</v>
      </c>
      <c r="F759" s="14"/>
      <c r="G759" s="14"/>
      <c r="H759" s="13"/>
      <c r="I759" s="25"/>
      <c r="J759" s="14"/>
      <c r="K759" s="14"/>
      <c r="L759" s="47">
        <v>1</v>
      </c>
      <c r="M759" s="47">
        <v>1</v>
      </c>
      <c r="N759" s="48">
        <v>1</v>
      </c>
      <c r="O759" s="39">
        <f t="shared" si="3"/>
        <v>0</v>
      </c>
      <c r="P759" s="39">
        <v>0</v>
      </c>
      <c r="Q759" s="39">
        <v>0</v>
      </c>
      <c r="R759" s="39">
        <v>0</v>
      </c>
    </row>
    <row r="760" spans="1:18" x14ac:dyDescent="0.25">
      <c r="A760" s="46"/>
      <c r="B760" s="46"/>
      <c r="C760" s="46"/>
      <c r="D760" s="46"/>
      <c r="E760" s="25" t="s">
        <v>828</v>
      </c>
      <c r="F760" s="14"/>
      <c r="G760" s="14"/>
      <c r="H760" s="13"/>
      <c r="I760" s="25"/>
      <c r="J760" s="14"/>
      <c r="K760" s="14"/>
      <c r="L760" s="47">
        <v>1</v>
      </c>
      <c r="M760" s="47">
        <v>1</v>
      </c>
      <c r="N760" s="48">
        <v>1</v>
      </c>
      <c r="O760" s="39">
        <f t="shared" si="3"/>
        <v>0</v>
      </c>
      <c r="P760" s="39">
        <v>0</v>
      </c>
      <c r="Q760" s="39">
        <v>0</v>
      </c>
      <c r="R760" s="39">
        <v>0</v>
      </c>
    </row>
    <row r="761" spans="1:18" x14ac:dyDescent="0.25">
      <c r="A761" s="46"/>
      <c r="B761" s="46"/>
      <c r="C761" s="46"/>
      <c r="D761" s="46"/>
      <c r="E761" s="25" t="s">
        <v>829</v>
      </c>
      <c r="F761" s="14"/>
      <c r="G761" s="14"/>
      <c r="H761" s="13"/>
      <c r="I761" s="25"/>
      <c r="J761" s="14"/>
      <c r="K761" s="14"/>
      <c r="L761" s="47">
        <v>1</v>
      </c>
      <c r="M761" s="47">
        <v>1</v>
      </c>
      <c r="N761" s="48">
        <v>1</v>
      </c>
      <c r="O761" s="39">
        <f t="shared" si="3"/>
        <v>0</v>
      </c>
      <c r="P761" s="39">
        <v>0</v>
      </c>
      <c r="Q761" s="39">
        <v>0</v>
      </c>
      <c r="R761" s="39">
        <v>0</v>
      </c>
    </row>
    <row r="762" spans="1:18" x14ac:dyDescent="0.25">
      <c r="A762" s="46"/>
      <c r="B762" s="46"/>
      <c r="C762" s="46"/>
      <c r="D762" s="46"/>
      <c r="E762" s="25" t="s">
        <v>830</v>
      </c>
      <c r="F762" s="14"/>
      <c r="G762" s="14"/>
      <c r="H762" s="13"/>
      <c r="I762" s="25"/>
      <c r="J762" s="14"/>
      <c r="K762" s="14"/>
      <c r="L762" s="47">
        <v>1</v>
      </c>
      <c r="M762" s="47">
        <v>1</v>
      </c>
      <c r="N762" s="48">
        <v>1</v>
      </c>
      <c r="O762" s="39">
        <f t="shared" si="3"/>
        <v>0</v>
      </c>
      <c r="P762" s="39">
        <v>0</v>
      </c>
      <c r="Q762" s="39">
        <v>0</v>
      </c>
      <c r="R762" s="39">
        <v>0</v>
      </c>
    </row>
    <row r="763" spans="1:18" x14ac:dyDescent="0.25">
      <c r="A763" s="46"/>
      <c r="B763" s="46"/>
      <c r="C763" s="46"/>
      <c r="D763" s="46"/>
      <c r="E763" s="25" t="s">
        <v>831</v>
      </c>
      <c r="F763" s="14"/>
      <c r="G763" s="14"/>
      <c r="H763" s="13"/>
      <c r="I763" s="25"/>
      <c r="J763" s="14"/>
      <c r="K763" s="14"/>
      <c r="L763" s="47">
        <v>1</v>
      </c>
      <c r="M763" s="47">
        <v>1</v>
      </c>
      <c r="N763" s="48">
        <v>1</v>
      </c>
      <c r="O763" s="39">
        <f t="shared" si="3"/>
        <v>0</v>
      </c>
      <c r="P763" s="39">
        <v>0</v>
      </c>
      <c r="Q763" s="39">
        <v>0</v>
      </c>
      <c r="R763" s="39">
        <v>0</v>
      </c>
    </row>
    <row r="764" spans="1:18" x14ac:dyDescent="0.25">
      <c r="A764" s="46"/>
      <c r="B764" s="46"/>
      <c r="C764" s="46"/>
      <c r="D764" s="46"/>
      <c r="E764" s="25" t="s">
        <v>832</v>
      </c>
      <c r="F764" s="14"/>
      <c r="G764" s="14"/>
      <c r="H764" s="13"/>
      <c r="I764" s="25"/>
      <c r="J764" s="14"/>
      <c r="K764" s="14"/>
      <c r="L764" s="47">
        <v>1</v>
      </c>
      <c r="M764" s="47">
        <v>1</v>
      </c>
      <c r="N764" s="48">
        <v>1</v>
      </c>
      <c r="O764" s="39">
        <f t="shared" si="3"/>
        <v>0</v>
      </c>
      <c r="P764" s="39">
        <v>0</v>
      </c>
      <c r="Q764" s="39">
        <v>0</v>
      </c>
      <c r="R764" s="39">
        <v>0</v>
      </c>
    </row>
    <row r="765" spans="1:18" x14ac:dyDescent="0.25">
      <c r="A765" s="46"/>
      <c r="B765" s="46"/>
      <c r="C765" s="46"/>
      <c r="D765" s="46"/>
      <c r="E765" s="25" t="s">
        <v>832</v>
      </c>
      <c r="F765" s="14"/>
      <c r="G765" s="14"/>
      <c r="H765" s="13"/>
      <c r="I765" s="25"/>
      <c r="J765" s="14"/>
      <c r="K765" s="14"/>
      <c r="L765" s="47">
        <v>1</v>
      </c>
      <c r="M765" s="47">
        <v>1</v>
      </c>
      <c r="N765" s="48">
        <v>1</v>
      </c>
      <c r="O765" s="39">
        <f t="shared" si="3"/>
        <v>0</v>
      </c>
      <c r="P765" s="39">
        <v>0</v>
      </c>
      <c r="Q765" s="39">
        <v>0</v>
      </c>
      <c r="R765" s="39">
        <v>0</v>
      </c>
    </row>
    <row r="766" spans="1:18" x14ac:dyDescent="0.25">
      <c r="A766" s="46"/>
      <c r="B766" s="46"/>
      <c r="C766" s="46"/>
      <c r="D766" s="46"/>
      <c r="E766" s="25" t="s">
        <v>832</v>
      </c>
      <c r="F766" s="14"/>
      <c r="G766" s="14"/>
      <c r="H766" s="13"/>
      <c r="I766" s="25"/>
      <c r="J766" s="14"/>
      <c r="K766" s="14"/>
      <c r="L766" s="47">
        <v>1</v>
      </c>
      <c r="M766" s="47">
        <v>1</v>
      </c>
      <c r="N766" s="48">
        <v>1</v>
      </c>
      <c r="O766" s="39">
        <f t="shared" si="3"/>
        <v>0</v>
      </c>
      <c r="P766" s="39">
        <v>0</v>
      </c>
      <c r="Q766" s="39">
        <v>0</v>
      </c>
      <c r="R766" s="39">
        <v>0</v>
      </c>
    </row>
    <row r="767" spans="1:18" x14ac:dyDescent="0.25">
      <c r="A767" s="46"/>
      <c r="B767" s="46"/>
      <c r="C767" s="46"/>
      <c r="D767" s="46"/>
      <c r="E767" s="25" t="s">
        <v>832</v>
      </c>
      <c r="F767" s="14"/>
      <c r="G767" s="14"/>
      <c r="H767" s="13"/>
      <c r="I767" s="25"/>
      <c r="J767" s="14"/>
      <c r="K767" s="14"/>
      <c r="L767" s="47">
        <v>1</v>
      </c>
      <c r="M767" s="47">
        <v>1</v>
      </c>
      <c r="N767" s="48">
        <v>1</v>
      </c>
      <c r="O767" s="39">
        <f t="shared" si="3"/>
        <v>0</v>
      </c>
      <c r="P767" s="39">
        <v>0</v>
      </c>
      <c r="Q767" s="39">
        <v>0</v>
      </c>
      <c r="R767" s="39">
        <v>0</v>
      </c>
    </row>
    <row r="768" spans="1:18" x14ac:dyDescent="0.25">
      <c r="A768" s="46"/>
      <c r="B768" s="46"/>
      <c r="C768" s="46"/>
      <c r="D768" s="46"/>
      <c r="E768" s="25" t="s">
        <v>832</v>
      </c>
      <c r="F768" s="14"/>
      <c r="G768" s="14"/>
      <c r="H768" s="13"/>
      <c r="I768" s="25"/>
      <c r="J768" s="14"/>
      <c r="K768" s="14"/>
      <c r="L768" s="47">
        <v>1</v>
      </c>
      <c r="M768" s="47">
        <v>1</v>
      </c>
      <c r="N768" s="48">
        <v>1</v>
      </c>
      <c r="O768" s="39">
        <f t="shared" si="3"/>
        <v>0</v>
      </c>
      <c r="P768" s="39">
        <v>0</v>
      </c>
      <c r="Q768" s="39">
        <v>0</v>
      </c>
      <c r="R768" s="39">
        <v>0</v>
      </c>
    </row>
    <row r="769" spans="1:18" x14ac:dyDescent="0.25">
      <c r="A769" s="46"/>
      <c r="B769" s="46"/>
      <c r="C769" s="46"/>
      <c r="D769" s="46"/>
      <c r="E769" s="25" t="s">
        <v>832</v>
      </c>
      <c r="F769" s="14"/>
      <c r="G769" s="14"/>
      <c r="H769" s="13"/>
      <c r="I769" s="25"/>
      <c r="J769" s="14"/>
      <c r="K769" s="14"/>
      <c r="L769" s="47">
        <v>1</v>
      </c>
      <c r="M769" s="47">
        <v>1</v>
      </c>
      <c r="N769" s="48">
        <v>1</v>
      </c>
      <c r="O769" s="39">
        <f t="shared" si="3"/>
        <v>0</v>
      </c>
      <c r="P769" s="39">
        <v>0</v>
      </c>
      <c r="Q769" s="39">
        <v>0</v>
      </c>
      <c r="R769" s="39">
        <v>0</v>
      </c>
    </row>
    <row r="770" spans="1:18" x14ac:dyDescent="0.25">
      <c r="A770" s="46"/>
      <c r="B770" s="46"/>
      <c r="C770" s="46"/>
      <c r="D770" s="46"/>
      <c r="E770" s="25" t="s">
        <v>833</v>
      </c>
      <c r="F770" s="14"/>
      <c r="G770" s="14"/>
      <c r="H770" s="13"/>
      <c r="I770" s="25"/>
      <c r="J770" s="14"/>
      <c r="K770" s="14"/>
      <c r="L770" s="47">
        <v>1</v>
      </c>
      <c r="M770" s="47">
        <v>1</v>
      </c>
      <c r="N770" s="48">
        <v>1</v>
      </c>
      <c r="O770" s="39">
        <f t="shared" si="3"/>
        <v>0</v>
      </c>
      <c r="P770" s="39">
        <v>0</v>
      </c>
      <c r="Q770" s="39">
        <v>0</v>
      </c>
      <c r="R770" s="39">
        <v>0</v>
      </c>
    </row>
    <row r="771" spans="1:18" x14ac:dyDescent="0.25">
      <c r="A771" s="46"/>
      <c r="B771" s="46"/>
      <c r="C771" s="46"/>
      <c r="D771" s="46"/>
      <c r="E771" s="25" t="s">
        <v>834</v>
      </c>
      <c r="F771" s="14"/>
      <c r="G771" s="14"/>
      <c r="H771" s="13"/>
      <c r="I771" s="25"/>
      <c r="J771" s="14"/>
      <c r="K771" s="14"/>
      <c r="L771" s="47">
        <v>1</v>
      </c>
      <c r="M771" s="47">
        <v>1</v>
      </c>
      <c r="N771" s="48">
        <v>1</v>
      </c>
      <c r="O771" s="39">
        <f t="shared" si="3"/>
        <v>0</v>
      </c>
      <c r="P771" s="39">
        <v>0</v>
      </c>
      <c r="Q771" s="39">
        <v>0</v>
      </c>
      <c r="R771" s="39">
        <v>0</v>
      </c>
    </row>
    <row r="772" spans="1:18" x14ac:dyDescent="0.25">
      <c r="A772" s="46"/>
      <c r="B772" s="46"/>
      <c r="C772" s="46"/>
      <c r="D772" s="46"/>
      <c r="E772" s="25" t="s">
        <v>732</v>
      </c>
      <c r="F772" s="14"/>
      <c r="G772" s="14"/>
      <c r="H772" s="13"/>
      <c r="I772" s="25"/>
      <c r="J772" s="14"/>
      <c r="K772" s="14"/>
      <c r="L772" s="47">
        <v>1</v>
      </c>
      <c r="M772" s="47">
        <v>1</v>
      </c>
      <c r="N772" s="48">
        <v>1</v>
      </c>
      <c r="O772" s="39">
        <f t="shared" si="3"/>
        <v>0</v>
      </c>
      <c r="P772" s="39">
        <v>0</v>
      </c>
      <c r="Q772" s="39">
        <v>0</v>
      </c>
      <c r="R772" s="39">
        <v>0</v>
      </c>
    </row>
    <row r="773" spans="1:18" x14ac:dyDescent="0.25">
      <c r="A773" s="46"/>
      <c r="B773" s="46"/>
      <c r="C773" s="46"/>
      <c r="D773" s="46"/>
      <c r="E773" s="25" t="s">
        <v>835</v>
      </c>
      <c r="F773" s="14"/>
      <c r="G773" s="14"/>
      <c r="H773" s="13"/>
      <c r="I773" s="25"/>
      <c r="J773" s="14"/>
      <c r="K773" s="14"/>
      <c r="L773" s="47">
        <v>1</v>
      </c>
      <c r="M773" s="47">
        <v>1</v>
      </c>
      <c r="N773" s="48">
        <v>1</v>
      </c>
      <c r="O773" s="49">
        <f t="shared" si="3"/>
        <v>0</v>
      </c>
      <c r="P773" s="49">
        <v>0</v>
      </c>
      <c r="Q773" s="49">
        <v>0</v>
      </c>
      <c r="R773" s="49">
        <v>0</v>
      </c>
    </row>
    <row r="774" spans="1:18" x14ac:dyDescent="0.25">
      <c r="A774" s="46"/>
      <c r="B774" s="46"/>
      <c r="C774" s="46"/>
      <c r="D774" s="46"/>
      <c r="E774" s="25" t="s">
        <v>797</v>
      </c>
      <c r="F774" s="14"/>
      <c r="G774" s="14"/>
      <c r="H774" s="13"/>
      <c r="I774" s="25"/>
      <c r="J774" s="14"/>
      <c r="K774" s="14"/>
      <c r="L774" s="47">
        <v>1</v>
      </c>
      <c r="M774" s="47">
        <v>1</v>
      </c>
      <c r="N774" s="48">
        <v>1</v>
      </c>
      <c r="O774" s="49">
        <f t="shared" si="3"/>
        <v>0</v>
      </c>
      <c r="P774" s="49">
        <v>0</v>
      </c>
      <c r="Q774" s="49">
        <v>0</v>
      </c>
      <c r="R774" s="49">
        <v>0</v>
      </c>
    </row>
    <row r="775" spans="1:18" x14ac:dyDescent="0.25">
      <c r="A775" s="46"/>
      <c r="B775" s="46"/>
      <c r="C775" s="46"/>
      <c r="D775" s="46"/>
      <c r="E775" s="25" t="s">
        <v>836</v>
      </c>
      <c r="F775" s="14"/>
      <c r="G775" s="14"/>
      <c r="H775" s="13"/>
      <c r="I775" s="25"/>
      <c r="J775" s="14"/>
      <c r="K775" s="14"/>
      <c r="L775" s="47">
        <v>1</v>
      </c>
      <c r="M775" s="47">
        <v>1</v>
      </c>
      <c r="N775" s="48">
        <v>1</v>
      </c>
      <c r="O775" s="49">
        <f t="shared" si="3"/>
        <v>0</v>
      </c>
      <c r="P775" s="49">
        <v>0</v>
      </c>
      <c r="Q775" s="49">
        <v>0</v>
      </c>
      <c r="R775" s="49">
        <v>0</v>
      </c>
    </row>
    <row r="776" spans="1:18" x14ac:dyDescent="0.25">
      <c r="A776" s="46"/>
      <c r="B776" s="46"/>
      <c r="C776" s="46"/>
      <c r="D776" s="46"/>
      <c r="E776" s="25" t="s">
        <v>837</v>
      </c>
      <c r="F776" s="14"/>
      <c r="G776" s="14"/>
      <c r="H776" s="13"/>
      <c r="I776" s="25"/>
      <c r="J776" s="14"/>
      <c r="K776" s="14"/>
      <c r="L776" s="47">
        <v>1</v>
      </c>
      <c r="M776" s="47">
        <v>1</v>
      </c>
      <c r="N776" s="48">
        <v>1</v>
      </c>
      <c r="O776" s="49">
        <f t="shared" si="3"/>
        <v>0</v>
      </c>
      <c r="P776" s="49">
        <v>0</v>
      </c>
      <c r="Q776" s="49">
        <v>0</v>
      </c>
      <c r="R776" s="49">
        <v>0</v>
      </c>
    </row>
    <row r="777" spans="1:18" x14ac:dyDescent="0.25">
      <c r="A777" s="46"/>
      <c r="B777" s="46"/>
      <c r="C777" s="46"/>
      <c r="D777" s="46"/>
      <c r="E777" s="25" t="s">
        <v>838</v>
      </c>
      <c r="F777" s="14"/>
      <c r="G777" s="14"/>
      <c r="H777" s="13"/>
      <c r="I777" s="25"/>
      <c r="J777" s="14"/>
      <c r="K777" s="14"/>
      <c r="L777" s="47">
        <v>1</v>
      </c>
      <c r="M777" s="47">
        <v>1</v>
      </c>
      <c r="N777" s="48">
        <v>1</v>
      </c>
      <c r="O777" s="49">
        <f t="shared" si="3"/>
        <v>0</v>
      </c>
      <c r="P777" s="49">
        <v>0</v>
      </c>
      <c r="Q777" s="49">
        <v>0</v>
      </c>
      <c r="R777" s="49">
        <v>0</v>
      </c>
    </row>
    <row r="778" spans="1:18" x14ac:dyDescent="0.25">
      <c r="A778" s="46"/>
      <c r="B778" s="46"/>
      <c r="C778" s="46"/>
      <c r="D778" s="46"/>
      <c r="E778" s="25" t="s">
        <v>792</v>
      </c>
      <c r="F778" s="14"/>
      <c r="G778" s="14"/>
      <c r="H778" s="13"/>
      <c r="I778" s="25"/>
      <c r="J778" s="14"/>
      <c r="K778" s="14"/>
      <c r="L778" s="47">
        <v>1</v>
      </c>
      <c r="M778" s="47">
        <v>1</v>
      </c>
      <c r="N778" s="48">
        <v>1</v>
      </c>
      <c r="O778" s="49">
        <f t="shared" ref="O778:O841" si="4">+L778-N778</f>
        <v>0</v>
      </c>
      <c r="P778" s="49">
        <v>0</v>
      </c>
      <c r="Q778" s="49">
        <v>0</v>
      </c>
      <c r="R778" s="49">
        <v>0</v>
      </c>
    </row>
    <row r="779" spans="1:18" x14ac:dyDescent="0.25">
      <c r="A779" s="46"/>
      <c r="B779" s="46"/>
      <c r="C779" s="46"/>
      <c r="D779" s="46"/>
      <c r="E779" s="25" t="s">
        <v>839</v>
      </c>
      <c r="F779" s="14"/>
      <c r="G779" s="14"/>
      <c r="H779" s="13"/>
      <c r="I779" s="25"/>
      <c r="J779" s="14"/>
      <c r="K779" s="14"/>
      <c r="L779" s="47">
        <v>1</v>
      </c>
      <c r="M779" s="47">
        <v>1</v>
      </c>
      <c r="N779" s="48">
        <v>1</v>
      </c>
      <c r="O779" s="49">
        <f t="shared" si="4"/>
        <v>0</v>
      </c>
      <c r="P779" s="49">
        <v>0</v>
      </c>
      <c r="Q779" s="49">
        <v>0</v>
      </c>
      <c r="R779" s="49">
        <v>0</v>
      </c>
    </row>
    <row r="780" spans="1:18" x14ac:dyDescent="0.25">
      <c r="A780" s="46"/>
      <c r="B780" s="46"/>
      <c r="C780" s="46"/>
      <c r="D780" s="46"/>
      <c r="E780" s="25" t="s">
        <v>840</v>
      </c>
      <c r="F780" s="14"/>
      <c r="G780" s="14"/>
      <c r="H780" s="13"/>
      <c r="I780" s="25"/>
      <c r="J780" s="14"/>
      <c r="K780" s="14"/>
      <c r="L780" s="47">
        <v>1</v>
      </c>
      <c r="M780" s="47">
        <v>1</v>
      </c>
      <c r="N780" s="48">
        <v>1</v>
      </c>
      <c r="O780" s="49">
        <f t="shared" si="4"/>
        <v>0</v>
      </c>
      <c r="P780" s="49">
        <v>0</v>
      </c>
      <c r="Q780" s="49">
        <v>0</v>
      </c>
      <c r="R780" s="49">
        <v>0</v>
      </c>
    </row>
    <row r="781" spans="1:18" x14ac:dyDescent="0.25">
      <c r="A781" s="46"/>
      <c r="B781" s="46"/>
      <c r="C781" s="46"/>
      <c r="D781" s="46"/>
      <c r="E781" s="25" t="s">
        <v>841</v>
      </c>
      <c r="F781" s="14"/>
      <c r="G781" s="14"/>
      <c r="H781" s="13"/>
      <c r="I781" s="25"/>
      <c r="J781" s="14"/>
      <c r="K781" s="14"/>
      <c r="L781" s="47">
        <v>1</v>
      </c>
      <c r="M781" s="47">
        <v>1</v>
      </c>
      <c r="N781" s="48">
        <v>1</v>
      </c>
      <c r="O781" s="49">
        <f t="shared" si="4"/>
        <v>0</v>
      </c>
      <c r="P781" s="49">
        <v>0</v>
      </c>
      <c r="Q781" s="49">
        <v>0</v>
      </c>
      <c r="R781" s="49">
        <v>0</v>
      </c>
    </row>
    <row r="782" spans="1:18" x14ac:dyDescent="0.25">
      <c r="A782" s="46"/>
      <c r="B782" s="46"/>
      <c r="C782" s="46"/>
      <c r="D782" s="46"/>
      <c r="E782" s="25" t="s">
        <v>727</v>
      </c>
      <c r="F782" s="14"/>
      <c r="G782" s="14"/>
      <c r="H782" s="13"/>
      <c r="I782" s="25"/>
      <c r="J782" s="14"/>
      <c r="K782" s="14"/>
      <c r="L782" s="47">
        <v>1</v>
      </c>
      <c r="M782" s="47">
        <v>1</v>
      </c>
      <c r="N782" s="48">
        <v>1</v>
      </c>
      <c r="O782" s="49">
        <f t="shared" si="4"/>
        <v>0</v>
      </c>
      <c r="P782" s="49">
        <v>0</v>
      </c>
      <c r="Q782" s="49">
        <v>0</v>
      </c>
      <c r="R782" s="49">
        <v>0</v>
      </c>
    </row>
    <row r="783" spans="1:18" x14ac:dyDescent="0.25">
      <c r="A783" s="46"/>
      <c r="B783" s="46"/>
      <c r="C783" s="46"/>
      <c r="D783" s="46"/>
      <c r="E783" s="25" t="s">
        <v>842</v>
      </c>
      <c r="F783" s="14"/>
      <c r="G783" s="14"/>
      <c r="H783" s="13"/>
      <c r="I783" s="25"/>
      <c r="J783" s="14"/>
      <c r="K783" s="14"/>
      <c r="L783" s="47">
        <v>1</v>
      </c>
      <c r="M783" s="47">
        <v>1</v>
      </c>
      <c r="N783" s="48">
        <v>1</v>
      </c>
      <c r="O783" s="49">
        <f t="shared" si="4"/>
        <v>0</v>
      </c>
      <c r="P783" s="49">
        <v>0</v>
      </c>
      <c r="Q783" s="49">
        <v>0</v>
      </c>
      <c r="R783" s="49">
        <v>0</v>
      </c>
    </row>
    <row r="784" spans="1:18" x14ac:dyDescent="0.25">
      <c r="A784" s="46"/>
      <c r="B784" s="46"/>
      <c r="C784" s="46"/>
      <c r="D784" s="46"/>
      <c r="E784" s="25" t="s">
        <v>843</v>
      </c>
      <c r="F784" s="14"/>
      <c r="G784" s="14"/>
      <c r="H784" s="13"/>
      <c r="I784" s="25"/>
      <c r="J784" s="14"/>
      <c r="K784" s="14"/>
      <c r="L784" s="47">
        <v>1</v>
      </c>
      <c r="M784" s="47">
        <v>1</v>
      </c>
      <c r="N784" s="48">
        <v>1</v>
      </c>
      <c r="O784" s="49">
        <f t="shared" si="4"/>
        <v>0</v>
      </c>
      <c r="P784" s="49">
        <v>0</v>
      </c>
      <c r="Q784" s="49">
        <v>0</v>
      </c>
      <c r="R784" s="49">
        <v>0</v>
      </c>
    </row>
    <row r="785" spans="1:18" x14ac:dyDescent="0.25">
      <c r="A785" s="46"/>
      <c r="B785" s="46"/>
      <c r="C785" s="46"/>
      <c r="D785" s="46"/>
      <c r="E785" s="25" t="s">
        <v>844</v>
      </c>
      <c r="F785" s="14"/>
      <c r="G785" s="14"/>
      <c r="H785" s="13"/>
      <c r="I785" s="25"/>
      <c r="J785" s="14"/>
      <c r="K785" s="14"/>
      <c r="L785" s="47">
        <v>1</v>
      </c>
      <c r="M785" s="47">
        <v>1</v>
      </c>
      <c r="N785" s="48">
        <v>1</v>
      </c>
      <c r="O785" s="49">
        <f t="shared" si="4"/>
        <v>0</v>
      </c>
      <c r="P785" s="49">
        <v>0</v>
      </c>
      <c r="Q785" s="49">
        <v>0</v>
      </c>
      <c r="R785" s="49">
        <v>0</v>
      </c>
    </row>
    <row r="786" spans="1:18" x14ac:dyDescent="0.25">
      <c r="A786" s="46"/>
      <c r="B786" s="46"/>
      <c r="C786" s="46"/>
      <c r="D786" s="46"/>
      <c r="E786" s="25" t="s">
        <v>845</v>
      </c>
      <c r="F786" s="14"/>
      <c r="G786" s="14"/>
      <c r="H786" s="13"/>
      <c r="I786" s="25"/>
      <c r="J786" s="14"/>
      <c r="K786" s="14"/>
      <c r="L786" s="47">
        <v>1</v>
      </c>
      <c r="M786" s="47">
        <v>1</v>
      </c>
      <c r="N786" s="48">
        <v>1</v>
      </c>
      <c r="O786" s="49">
        <f t="shared" si="4"/>
        <v>0</v>
      </c>
      <c r="P786" s="49">
        <v>0</v>
      </c>
      <c r="Q786" s="49">
        <v>0</v>
      </c>
      <c r="R786" s="49">
        <v>0</v>
      </c>
    </row>
    <row r="787" spans="1:18" x14ac:dyDescent="0.25">
      <c r="A787" s="46"/>
      <c r="B787" s="46"/>
      <c r="C787" s="46"/>
      <c r="D787" s="46"/>
      <c r="E787" s="25" t="s">
        <v>846</v>
      </c>
      <c r="F787" s="14"/>
      <c r="G787" s="14"/>
      <c r="H787" s="13"/>
      <c r="I787" s="25"/>
      <c r="J787" s="14"/>
      <c r="K787" s="14"/>
      <c r="L787" s="47">
        <v>1</v>
      </c>
      <c r="M787" s="47">
        <v>1</v>
      </c>
      <c r="N787" s="48">
        <v>1</v>
      </c>
      <c r="O787" s="49">
        <f t="shared" si="4"/>
        <v>0</v>
      </c>
      <c r="P787" s="49">
        <v>0</v>
      </c>
      <c r="Q787" s="49">
        <v>0</v>
      </c>
      <c r="R787" s="49">
        <v>0</v>
      </c>
    </row>
    <row r="788" spans="1:18" x14ac:dyDescent="0.25">
      <c r="A788" s="46"/>
      <c r="B788" s="46"/>
      <c r="C788" s="46"/>
      <c r="D788" s="46"/>
      <c r="E788" s="25" t="s">
        <v>847</v>
      </c>
      <c r="F788" s="14"/>
      <c r="G788" s="14"/>
      <c r="H788" s="13"/>
      <c r="I788" s="25"/>
      <c r="J788" s="14"/>
      <c r="K788" s="14"/>
      <c r="L788" s="47">
        <v>1</v>
      </c>
      <c r="M788" s="47">
        <v>1</v>
      </c>
      <c r="N788" s="48">
        <v>1</v>
      </c>
      <c r="O788" s="49">
        <f t="shared" si="4"/>
        <v>0</v>
      </c>
      <c r="P788" s="49">
        <v>0</v>
      </c>
      <c r="Q788" s="49">
        <v>0</v>
      </c>
      <c r="R788" s="49">
        <v>0</v>
      </c>
    </row>
    <row r="789" spans="1:18" x14ac:dyDescent="0.25">
      <c r="A789" s="46"/>
      <c r="B789" s="46"/>
      <c r="C789" s="46"/>
      <c r="D789" s="46"/>
      <c r="E789" s="25" t="s">
        <v>848</v>
      </c>
      <c r="F789" s="14"/>
      <c r="G789" s="14"/>
      <c r="H789" s="13"/>
      <c r="I789" s="25"/>
      <c r="J789" s="14"/>
      <c r="K789" s="14"/>
      <c r="L789" s="47">
        <v>1</v>
      </c>
      <c r="M789" s="47">
        <v>1</v>
      </c>
      <c r="N789" s="48">
        <v>1</v>
      </c>
      <c r="O789" s="49">
        <f t="shared" si="4"/>
        <v>0</v>
      </c>
      <c r="P789" s="49">
        <v>0</v>
      </c>
      <c r="Q789" s="49">
        <v>0</v>
      </c>
      <c r="R789" s="49">
        <v>0</v>
      </c>
    </row>
    <row r="790" spans="1:18" x14ac:dyDescent="0.25">
      <c r="A790" s="46"/>
      <c r="B790" s="46"/>
      <c r="C790" s="46"/>
      <c r="D790" s="46"/>
      <c r="E790" s="25" t="s">
        <v>849</v>
      </c>
      <c r="F790" s="14"/>
      <c r="G790" s="14"/>
      <c r="H790" s="13"/>
      <c r="I790" s="25"/>
      <c r="J790" s="14"/>
      <c r="K790" s="14"/>
      <c r="L790" s="47">
        <v>1</v>
      </c>
      <c r="M790" s="47">
        <v>1</v>
      </c>
      <c r="N790" s="48">
        <v>1</v>
      </c>
      <c r="O790" s="49">
        <f t="shared" si="4"/>
        <v>0</v>
      </c>
      <c r="P790" s="49">
        <v>0</v>
      </c>
      <c r="Q790" s="49">
        <v>0</v>
      </c>
      <c r="R790" s="49">
        <v>0</v>
      </c>
    </row>
    <row r="791" spans="1:18" x14ac:dyDescent="0.25">
      <c r="A791" s="46"/>
      <c r="B791" s="46"/>
      <c r="C791" s="46"/>
      <c r="D791" s="46"/>
      <c r="E791" s="25" t="s">
        <v>850</v>
      </c>
      <c r="F791" s="14"/>
      <c r="G791" s="14"/>
      <c r="H791" s="13"/>
      <c r="I791" s="25"/>
      <c r="J791" s="14"/>
      <c r="K791" s="14"/>
      <c r="L791" s="47">
        <v>1</v>
      </c>
      <c r="M791" s="47">
        <v>1</v>
      </c>
      <c r="N791" s="48">
        <v>1</v>
      </c>
      <c r="O791" s="49">
        <f t="shared" si="4"/>
        <v>0</v>
      </c>
      <c r="P791" s="49">
        <v>0</v>
      </c>
      <c r="Q791" s="49">
        <v>0</v>
      </c>
      <c r="R791" s="49">
        <v>0</v>
      </c>
    </row>
    <row r="792" spans="1:18" x14ac:dyDescent="0.25">
      <c r="A792" s="46"/>
      <c r="B792" s="46"/>
      <c r="C792" s="46"/>
      <c r="D792" s="46"/>
      <c r="E792" s="25" t="s">
        <v>850</v>
      </c>
      <c r="F792" s="14"/>
      <c r="G792" s="14"/>
      <c r="H792" s="13"/>
      <c r="I792" s="25"/>
      <c r="J792" s="14"/>
      <c r="K792" s="14"/>
      <c r="L792" s="47">
        <v>1</v>
      </c>
      <c r="M792" s="47">
        <v>1</v>
      </c>
      <c r="N792" s="48">
        <v>1</v>
      </c>
      <c r="O792" s="49">
        <f t="shared" si="4"/>
        <v>0</v>
      </c>
      <c r="P792" s="49">
        <v>0</v>
      </c>
      <c r="Q792" s="49">
        <v>0</v>
      </c>
      <c r="R792" s="49">
        <v>0</v>
      </c>
    </row>
    <row r="793" spans="1:18" x14ac:dyDescent="0.25">
      <c r="A793" s="46"/>
      <c r="B793" s="46"/>
      <c r="C793" s="46"/>
      <c r="D793" s="46"/>
      <c r="E793" s="25" t="s">
        <v>850</v>
      </c>
      <c r="F793" s="14"/>
      <c r="G793" s="14"/>
      <c r="H793" s="13"/>
      <c r="I793" s="25"/>
      <c r="J793" s="14"/>
      <c r="K793" s="14"/>
      <c r="L793" s="47">
        <v>1</v>
      </c>
      <c r="M793" s="47">
        <v>1</v>
      </c>
      <c r="N793" s="48">
        <v>1</v>
      </c>
      <c r="O793" s="49">
        <f t="shared" si="4"/>
        <v>0</v>
      </c>
      <c r="P793" s="49">
        <v>0</v>
      </c>
      <c r="Q793" s="49">
        <v>0</v>
      </c>
      <c r="R793" s="49">
        <v>0</v>
      </c>
    </row>
    <row r="794" spans="1:18" x14ac:dyDescent="0.25">
      <c r="A794" s="46"/>
      <c r="B794" s="46"/>
      <c r="C794" s="46"/>
      <c r="D794" s="46"/>
      <c r="E794" s="25" t="s">
        <v>851</v>
      </c>
      <c r="F794" s="14"/>
      <c r="G794" s="14"/>
      <c r="H794" s="13"/>
      <c r="I794" s="25"/>
      <c r="J794" s="14"/>
      <c r="K794" s="14"/>
      <c r="L794" s="47">
        <v>1</v>
      </c>
      <c r="M794" s="47">
        <v>1</v>
      </c>
      <c r="N794" s="48">
        <v>1</v>
      </c>
      <c r="O794" s="49">
        <f t="shared" si="4"/>
        <v>0</v>
      </c>
      <c r="P794" s="49">
        <v>0</v>
      </c>
      <c r="Q794" s="49">
        <v>0</v>
      </c>
      <c r="R794" s="49">
        <v>0</v>
      </c>
    </row>
    <row r="795" spans="1:18" x14ac:dyDescent="0.25">
      <c r="A795" s="46"/>
      <c r="B795" s="46"/>
      <c r="C795" s="46"/>
      <c r="D795" s="46"/>
      <c r="E795" s="25" t="s">
        <v>852</v>
      </c>
      <c r="F795" s="14"/>
      <c r="G795" s="14"/>
      <c r="H795" s="13"/>
      <c r="I795" s="25"/>
      <c r="J795" s="14"/>
      <c r="K795" s="14"/>
      <c r="L795" s="47">
        <v>1</v>
      </c>
      <c r="M795" s="47">
        <v>1</v>
      </c>
      <c r="N795" s="48">
        <v>1</v>
      </c>
      <c r="O795" s="49">
        <f t="shared" si="4"/>
        <v>0</v>
      </c>
      <c r="P795" s="49">
        <v>0</v>
      </c>
      <c r="Q795" s="49">
        <v>0</v>
      </c>
      <c r="R795" s="49">
        <v>0</v>
      </c>
    </row>
    <row r="796" spans="1:18" x14ac:dyDescent="0.25">
      <c r="A796" s="46"/>
      <c r="B796" s="46"/>
      <c r="C796" s="46"/>
      <c r="D796" s="46"/>
      <c r="E796" s="25" t="s">
        <v>853</v>
      </c>
      <c r="F796" s="14"/>
      <c r="G796" s="14"/>
      <c r="H796" s="13"/>
      <c r="I796" s="25"/>
      <c r="J796" s="14"/>
      <c r="K796" s="14"/>
      <c r="L796" s="47">
        <v>1</v>
      </c>
      <c r="M796" s="47">
        <v>1</v>
      </c>
      <c r="N796" s="48">
        <v>1</v>
      </c>
      <c r="O796" s="49">
        <f t="shared" si="4"/>
        <v>0</v>
      </c>
      <c r="P796" s="49">
        <v>0</v>
      </c>
      <c r="Q796" s="49">
        <v>0</v>
      </c>
      <c r="R796" s="49">
        <v>0</v>
      </c>
    </row>
    <row r="797" spans="1:18" x14ac:dyDescent="0.25">
      <c r="A797" s="46"/>
      <c r="B797" s="46"/>
      <c r="C797" s="46"/>
      <c r="D797" s="46"/>
      <c r="E797" s="25" t="s">
        <v>854</v>
      </c>
      <c r="F797" s="14"/>
      <c r="G797" s="14"/>
      <c r="H797" s="13"/>
      <c r="I797" s="25"/>
      <c r="J797" s="14"/>
      <c r="K797" s="14"/>
      <c r="L797" s="47">
        <v>1</v>
      </c>
      <c r="M797" s="47">
        <v>1</v>
      </c>
      <c r="N797" s="48">
        <v>1</v>
      </c>
      <c r="O797" s="49">
        <f t="shared" si="4"/>
        <v>0</v>
      </c>
      <c r="P797" s="49">
        <v>0</v>
      </c>
      <c r="Q797" s="49">
        <v>0</v>
      </c>
      <c r="R797" s="49">
        <v>0</v>
      </c>
    </row>
    <row r="798" spans="1:18" x14ac:dyDescent="0.25">
      <c r="A798" s="46"/>
      <c r="B798" s="46"/>
      <c r="C798" s="46"/>
      <c r="D798" s="46"/>
      <c r="E798" s="25" t="s">
        <v>855</v>
      </c>
      <c r="F798" s="14"/>
      <c r="G798" s="14"/>
      <c r="H798" s="13"/>
      <c r="I798" s="25"/>
      <c r="J798" s="14"/>
      <c r="K798" s="14"/>
      <c r="L798" s="47">
        <v>1</v>
      </c>
      <c r="M798" s="47">
        <v>1</v>
      </c>
      <c r="N798" s="48">
        <v>1</v>
      </c>
      <c r="O798" s="49">
        <f t="shared" si="4"/>
        <v>0</v>
      </c>
      <c r="P798" s="49">
        <v>0</v>
      </c>
      <c r="Q798" s="49">
        <v>0</v>
      </c>
      <c r="R798" s="49">
        <v>0</v>
      </c>
    </row>
    <row r="799" spans="1:18" x14ac:dyDescent="0.25">
      <c r="A799" s="46"/>
      <c r="B799" s="46"/>
      <c r="C799" s="46"/>
      <c r="D799" s="46"/>
      <c r="E799" s="25" t="s">
        <v>856</v>
      </c>
      <c r="F799" s="14"/>
      <c r="G799" s="14"/>
      <c r="H799" s="13"/>
      <c r="I799" s="25"/>
      <c r="J799" s="14"/>
      <c r="K799" s="14"/>
      <c r="L799" s="47">
        <v>1</v>
      </c>
      <c r="M799" s="47">
        <v>1</v>
      </c>
      <c r="N799" s="48">
        <v>1</v>
      </c>
      <c r="O799" s="49">
        <f t="shared" si="4"/>
        <v>0</v>
      </c>
      <c r="P799" s="49">
        <v>0</v>
      </c>
      <c r="Q799" s="49">
        <v>0</v>
      </c>
      <c r="R799" s="49">
        <v>0</v>
      </c>
    </row>
    <row r="800" spans="1:18" x14ac:dyDescent="0.25">
      <c r="A800" s="46"/>
      <c r="B800" s="46"/>
      <c r="C800" s="46"/>
      <c r="D800" s="46"/>
      <c r="E800" s="25" t="s">
        <v>857</v>
      </c>
      <c r="F800" s="14"/>
      <c r="G800" s="14"/>
      <c r="H800" s="13"/>
      <c r="I800" s="25"/>
      <c r="J800" s="14"/>
      <c r="K800" s="14"/>
      <c r="L800" s="47">
        <v>1</v>
      </c>
      <c r="M800" s="47">
        <v>1</v>
      </c>
      <c r="N800" s="48">
        <v>1</v>
      </c>
      <c r="O800" s="49">
        <f t="shared" si="4"/>
        <v>0</v>
      </c>
      <c r="P800" s="49">
        <v>0</v>
      </c>
      <c r="Q800" s="49">
        <v>0</v>
      </c>
      <c r="R800" s="49">
        <v>0</v>
      </c>
    </row>
    <row r="801" spans="1:18" x14ac:dyDescent="0.25">
      <c r="A801" s="46"/>
      <c r="B801" s="46"/>
      <c r="C801" s="46"/>
      <c r="D801" s="46"/>
      <c r="E801" s="25" t="s">
        <v>491</v>
      </c>
      <c r="F801" s="14"/>
      <c r="G801" s="14"/>
      <c r="H801" s="13"/>
      <c r="I801" s="25"/>
      <c r="J801" s="14"/>
      <c r="K801" s="14"/>
      <c r="L801" s="47">
        <v>1</v>
      </c>
      <c r="M801" s="47">
        <v>1</v>
      </c>
      <c r="N801" s="48">
        <v>1</v>
      </c>
      <c r="O801" s="49">
        <f t="shared" si="4"/>
        <v>0</v>
      </c>
      <c r="P801" s="49">
        <v>0</v>
      </c>
      <c r="Q801" s="49">
        <v>0</v>
      </c>
      <c r="R801" s="49">
        <v>0</v>
      </c>
    </row>
    <row r="802" spans="1:18" x14ac:dyDescent="0.25">
      <c r="A802" s="46"/>
      <c r="B802" s="46"/>
      <c r="C802" s="46"/>
      <c r="D802" s="46"/>
      <c r="E802" s="25" t="s">
        <v>858</v>
      </c>
      <c r="F802" s="14"/>
      <c r="G802" s="14"/>
      <c r="H802" s="13"/>
      <c r="I802" s="25"/>
      <c r="J802" s="14"/>
      <c r="K802" s="14"/>
      <c r="L802" s="47">
        <v>1</v>
      </c>
      <c r="M802" s="47">
        <v>1</v>
      </c>
      <c r="N802" s="48">
        <v>1</v>
      </c>
      <c r="O802" s="49">
        <f t="shared" si="4"/>
        <v>0</v>
      </c>
      <c r="P802" s="49">
        <v>0</v>
      </c>
      <c r="Q802" s="49">
        <v>0</v>
      </c>
      <c r="R802" s="49">
        <v>0</v>
      </c>
    </row>
    <row r="803" spans="1:18" x14ac:dyDescent="0.25">
      <c r="A803" s="46"/>
      <c r="B803" s="46"/>
      <c r="C803" s="46"/>
      <c r="D803" s="46"/>
      <c r="E803" s="25" t="s">
        <v>859</v>
      </c>
      <c r="F803" s="14"/>
      <c r="G803" s="14"/>
      <c r="H803" s="13"/>
      <c r="I803" s="25"/>
      <c r="J803" s="14"/>
      <c r="K803" s="14"/>
      <c r="L803" s="47">
        <v>1</v>
      </c>
      <c r="M803" s="47">
        <v>1</v>
      </c>
      <c r="N803" s="48">
        <v>1</v>
      </c>
      <c r="O803" s="49">
        <f t="shared" si="4"/>
        <v>0</v>
      </c>
      <c r="P803" s="49">
        <v>0</v>
      </c>
      <c r="Q803" s="49">
        <v>0</v>
      </c>
      <c r="R803" s="49">
        <v>0</v>
      </c>
    </row>
    <row r="804" spans="1:18" x14ac:dyDescent="0.25">
      <c r="A804" s="46"/>
      <c r="B804" s="46"/>
      <c r="C804" s="46"/>
      <c r="D804" s="46"/>
      <c r="E804" s="25" t="s">
        <v>860</v>
      </c>
      <c r="F804" s="14"/>
      <c r="G804" s="14"/>
      <c r="H804" s="13"/>
      <c r="I804" s="25"/>
      <c r="J804" s="14"/>
      <c r="K804" s="14"/>
      <c r="L804" s="47">
        <v>1</v>
      </c>
      <c r="M804" s="47">
        <v>1</v>
      </c>
      <c r="N804" s="48">
        <v>1</v>
      </c>
      <c r="O804" s="49">
        <f t="shared" si="4"/>
        <v>0</v>
      </c>
      <c r="P804" s="49">
        <v>0</v>
      </c>
      <c r="Q804" s="49">
        <v>0</v>
      </c>
      <c r="R804" s="49">
        <v>0</v>
      </c>
    </row>
    <row r="805" spans="1:18" x14ac:dyDescent="0.25">
      <c r="A805" s="46"/>
      <c r="B805" s="46"/>
      <c r="C805" s="46"/>
      <c r="D805" s="46"/>
      <c r="E805" s="25" t="s">
        <v>861</v>
      </c>
      <c r="F805" s="14"/>
      <c r="G805" s="14"/>
      <c r="H805" s="13"/>
      <c r="I805" s="25"/>
      <c r="J805" s="14"/>
      <c r="K805" s="14"/>
      <c r="L805" s="47">
        <v>1</v>
      </c>
      <c r="M805" s="47">
        <v>1</v>
      </c>
      <c r="N805" s="48">
        <v>1</v>
      </c>
      <c r="O805" s="49">
        <f t="shared" si="4"/>
        <v>0</v>
      </c>
      <c r="P805" s="49">
        <v>0</v>
      </c>
      <c r="Q805" s="49">
        <v>0</v>
      </c>
      <c r="R805" s="49">
        <v>0</v>
      </c>
    </row>
    <row r="806" spans="1:18" x14ac:dyDescent="0.25">
      <c r="A806" s="46"/>
      <c r="B806" s="46"/>
      <c r="C806" s="46"/>
      <c r="D806" s="46"/>
      <c r="E806" s="25" t="s">
        <v>862</v>
      </c>
      <c r="F806" s="14"/>
      <c r="G806" s="14"/>
      <c r="H806" s="13"/>
      <c r="I806" s="25"/>
      <c r="J806" s="14"/>
      <c r="K806" s="14"/>
      <c r="L806" s="47">
        <v>1</v>
      </c>
      <c r="M806" s="47">
        <v>1</v>
      </c>
      <c r="N806" s="48">
        <v>1</v>
      </c>
      <c r="O806" s="49">
        <f t="shared" si="4"/>
        <v>0</v>
      </c>
      <c r="P806" s="49">
        <v>0</v>
      </c>
      <c r="Q806" s="49">
        <v>0</v>
      </c>
      <c r="R806" s="49">
        <v>0</v>
      </c>
    </row>
    <row r="807" spans="1:18" x14ac:dyDescent="0.25">
      <c r="A807" s="46"/>
      <c r="B807" s="46"/>
      <c r="C807" s="46"/>
      <c r="D807" s="46"/>
      <c r="E807" s="25" t="s">
        <v>863</v>
      </c>
      <c r="F807" s="14"/>
      <c r="G807" s="14"/>
      <c r="H807" s="13"/>
      <c r="I807" s="25"/>
      <c r="J807" s="14"/>
      <c r="K807" s="14"/>
      <c r="L807" s="47">
        <v>1</v>
      </c>
      <c r="M807" s="47">
        <v>1</v>
      </c>
      <c r="N807" s="48">
        <v>1</v>
      </c>
      <c r="O807" s="49">
        <f t="shared" si="4"/>
        <v>0</v>
      </c>
      <c r="P807" s="49">
        <v>0</v>
      </c>
      <c r="Q807" s="49">
        <v>0</v>
      </c>
      <c r="R807" s="49">
        <v>0</v>
      </c>
    </row>
    <row r="808" spans="1:18" x14ac:dyDescent="0.25">
      <c r="A808" s="46"/>
      <c r="B808" s="46"/>
      <c r="C808" s="46"/>
      <c r="D808" s="46"/>
      <c r="E808" s="25" t="s">
        <v>864</v>
      </c>
      <c r="F808" s="14"/>
      <c r="G808" s="14"/>
      <c r="H808" s="13"/>
      <c r="I808" s="25"/>
      <c r="J808" s="14"/>
      <c r="K808" s="14"/>
      <c r="L808" s="47">
        <v>1</v>
      </c>
      <c r="M808" s="47">
        <v>1</v>
      </c>
      <c r="N808" s="48">
        <v>1</v>
      </c>
      <c r="O808" s="49">
        <f t="shared" si="4"/>
        <v>0</v>
      </c>
      <c r="P808" s="49">
        <v>0</v>
      </c>
      <c r="Q808" s="49">
        <v>0</v>
      </c>
      <c r="R808" s="49">
        <v>0</v>
      </c>
    </row>
    <row r="809" spans="1:18" x14ac:dyDescent="0.25">
      <c r="A809" s="46"/>
      <c r="B809" s="46"/>
      <c r="C809" s="46"/>
      <c r="D809" s="46"/>
      <c r="E809" s="25" t="s">
        <v>865</v>
      </c>
      <c r="F809" s="14"/>
      <c r="G809" s="14"/>
      <c r="H809" s="13"/>
      <c r="I809" s="25"/>
      <c r="J809" s="14"/>
      <c r="K809" s="14"/>
      <c r="L809" s="47">
        <v>1</v>
      </c>
      <c r="M809" s="47">
        <v>1</v>
      </c>
      <c r="N809" s="48">
        <v>1</v>
      </c>
      <c r="O809" s="49">
        <f t="shared" si="4"/>
        <v>0</v>
      </c>
      <c r="P809" s="49">
        <v>0</v>
      </c>
      <c r="Q809" s="49">
        <v>0</v>
      </c>
      <c r="R809" s="49">
        <v>0</v>
      </c>
    </row>
    <row r="810" spans="1:18" x14ac:dyDescent="0.25">
      <c r="A810" s="46"/>
      <c r="B810" s="46"/>
      <c r="C810" s="46"/>
      <c r="D810" s="46"/>
      <c r="E810" s="25" t="s">
        <v>866</v>
      </c>
      <c r="F810" s="14"/>
      <c r="G810" s="14"/>
      <c r="H810" s="13"/>
      <c r="I810" s="25"/>
      <c r="J810" s="14"/>
      <c r="K810" s="14"/>
      <c r="L810" s="47">
        <v>1</v>
      </c>
      <c r="M810" s="47">
        <v>1</v>
      </c>
      <c r="N810" s="48">
        <v>1</v>
      </c>
      <c r="O810" s="49">
        <f t="shared" si="4"/>
        <v>0</v>
      </c>
      <c r="P810" s="49">
        <v>0</v>
      </c>
      <c r="Q810" s="49">
        <v>0</v>
      </c>
      <c r="R810" s="49">
        <v>0</v>
      </c>
    </row>
    <row r="811" spans="1:18" x14ac:dyDescent="0.25">
      <c r="A811" s="46"/>
      <c r="B811" s="46"/>
      <c r="C811" s="46"/>
      <c r="D811" s="46"/>
      <c r="E811" s="25" t="s">
        <v>843</v>
      </c>
      <c r="F811" s="14"/>
      <c r="G811" s="14"/>
      <c r="H811" s="13"/>
      <c r="I811" s="25"/>
      <c r="J811" s="14"/>
      <c r="K811" s="14"/>
      <c r="L811" s="47">
        <v>1</v>
      </c>
      <c r="M811" s="47">
        <v>1</v>
      </c>
      <c r="N811" s="48">
        <v>1</v>
      </c>
      <c r="O811" s="49">
        <f t="shared" si="4"/>
        <v>0</v>
      </c>
      <c r="P811" s="49">
        <v>0</v>
      </c>
      <c r="Q811" s="49">
        <v>0</v>
      </c>
      <c r="R811" s="49">
        <v>0</v>
      </c>
    </row>
    <row r="812" spans="1:18" x14ac:dyDescent="0.25">
      <c r="A812" s="46"/>
      <c r="B812" s="46"/>
      <c r="C812" s="46"/>
      <c r="D812" s="46"/>
      <c r="E812" s="25" t="s">
        <v>867</v>
      </c>
      <c r="F812" s="14"/>
      <c r="G812" s="14"/>
      <c r="H812" s="13"/>
      <c r="I812" s="25"/>
      <c r="J812" s="14"/>
      <c r="K812" s="14"/>
      <c r="L812" s="47">
        <v>1</v>
      </c>
      <c r="M812" s="47">
        <v>1</v>
      </c>
      <c r="N812" s="48">
        <v>1</v>
      </c>
      <c r="O812" s="49">
        <f t="shared" si="4"/>
        <v>0</v>
      </c>
      <c r="P812" s="49">
        <v>0</v>
      </c>
      <c r="Q812" s="49">
        <v>0</v>
      </c>
      <c r="R812" s="49">
        <v>0</v>
      </c>
    </row>
    <row r="813" spans="1:18" x14ac:dyDescent="0.25">
      <c r="A813" s="46"/>
      <c r="B813" s="46"/>
      <c r="C813" s="46"/>
      <c r="D813" s="46"/>
      <c r="E813" s="25" t="s">
        <v>868</v>
      </c>
      <c r="F813" s="14"/>
      <c r="G813" s="14"/>
      <c r="H813" s="13"/>
      <c r="I813" s="25"/>
      <c r="J813" s="14"/>
      <c r="K813" s="14"/>
      <c r="L813" s="47">
        <v>1</v>
      </c>
      <c r="M813" s="47">
        <v>1</v>
      </c>
      <c r="N813" s="48">
        <v>1</v>
      </c>
      <c r="O813" s="49">
        <f t="shared" si="4"/>
        <v>0</v>
      </c>
      <c r="P813" s="49">
        <v>0</v>
      </c>
      <c r="Q813" s="49">
        <v>0</v>
      </c>
      <c r="R813" s="49">
        <v>0</v>
      </c>
    </row>
    <row r="814" spans="1:18" x14ac:dyDescent="0.25">
      <c r="A814" s="46"/>
      <c r="B814" s="46"/>
      <c r="C814" s="46"/>
      <c r="D814" s="46"/>
      <c r="E814" s="25" t="s">
        <v>869</v>
      </c>
      <c r="F814" s="14"/>
      <c r="G814" s="14"/>
      <c r="H814" s="13"/>
      <c r="I814" s="25"/>
      <c r="J814" s="14"/>
      <c r="K814" s="14"/>
      <c r="L814" s="47">
        <v>1</v>
      </c>
      <c r="M814" s="47">
        <v>1</v>
      </c>
      <c r="N814" s="48">
        <v>1</v>
      </c>
      <c r="O814" s="49">
        <f t="shared" si="4"/>
        <v>0</v>
      </c>
      <c r="P814" s="49">
        <v>0</v>
      </c>
      <c r="Q814" s="49">
        <v>0</v>
      </c>
      <c r="R814" s="49">
        <v>0</v>
      </c>
    </row>
    <row r="815" spans="1:18" x14ac:dyDescent="0.25">
      <c r="A815" s="46"/>
      <c r="B815" s="46"/>
      <c r="C815" s="46"/>
      <c r="D815" s="46"/>
      <c r="E815" s="25" t="s">
        <v>763</v>
      </c>
      <c r="F815" s="14"/>
      <c r="G815" s="14"/>
      <c r="H815" s="13"/>
      <c r="I815" s="25"/>
      <c r="J815" s="14"/>
      <c r="K815" s="14"/>
      <c r="L815" s="47">
        <v>1</v>
      </c>
      <c r="M815" s="47">
        <v>1</v>
      </c>
      <c r="N815" s="48">
        <v>1</v>
      </c>
      <c r="O815" s="49">
        <f t="shared" si="4"/>
        <v>0</v>
      </c>
      <c r="P815" s="49">
        <v>0</v>
      </c>
      <c r="Q815" s="49">
        <v>0</v>
      </c>
      <c r="R815" s="49">
        <v>0</v>
      </c>
    </row>
    <row r="816" spans="1:18" x14ac:dyDescent="0.25">
      <c r="A816" s="46"/>
      <c r="B816" s="46"/>
      <c r="C816" s="46"/>
      <c r="D816" s="46"/>
      <c r="E816" s="25" t="s">
        <v>870</v>
      </c>
      <c r="F816" s="14"/>
      <c r="G816" s="14"/>
      <c r="H816" s="13"/>
      <c r="I816" s="25"/>
      <c r="J816" s="14"/>
      <c r="K816" s="14"/>
      <c r="L816" s="47">
        <v>1</v>
      </c>
      <c r="M816" s="47">
        <v>1</v>
      </c>
      <c r="N816" s="48">
        <v>1</v>
      </c>
      <c r="O816" s="49">
        <f t="shared" si="4"/>
        <v>0</v>
      </c>
      <c r="P816" s="49">
        <v>0</v>
      </c>
      <c r="Q816" s="49">
        <v>0</v>
      </c>
      <c r="R816" s="49">
        <v>0</v>
      </c>
    </row>
    <row r="817" spans="1:18" x14ac:dyDescent="0.25">
      <c r="A817" s="46"/>
      <c r="B817" s="46"/>
      <c r="C817" s="46"/>
      <c r="D817" s="46"/>
      <c r="E817" s="25" t="s">
        <v>871</v>
      </c>
      <c r="F817" s="14"/>
      <c r="G817" s="14"/>
      <c r="H817" s="13"/>
      <c r="I817" s="25"/>
      <c r="J817" s="14"/>
      <c r="K817" s="14"/>
      <c r="L817" s="47">
        <v>1</v>
      </c>
      <c r="M817" s="47">
        <v>1</v>
      </c>
      <c r="N817" s="48">
        <v>1</v>
      </c>
      <c r="O817" s="49">
        <f t="shared" si="4"/>
        <v>0</v>
      </c>
      <c r="P817" s="49">
        <v>0</v>
      </c>
      <c r="Q817" s="49">
        <v>0</v>
      </c>
      <c r="R817" s="49">
        <v>0</v>
      </c>
    </row>
    <row r="818" spans="1:18" x14ac:dyDescent="0.25">
      <c r="A818" s="46"/>
      <c r="B818" s="46"/>
      <c r="C818" s="46"/>
      <c r="D818" s="46"/>
      <c r="E818" s="25" t="s">
        <v>763</v>
      </c>
      <c r="F818" s="14"/>
      <c r="G818" s="14"/>
      <c r="H818" s="13"/>
      <c r="I818" s="25"/>
      <c r="J818" s="14"/>
      <c r="K818" s="14"/>
      <c r="L818" s="47">
        <v>1</v>
      </c>
      <c r="M818" s="47">
        <v>1</v>
      </c>
      <c r="N818" s="48">
        <v>1</v>
      </c>
      <c r="O818" s="49">
        <f t="shared" si="4"/>
        <v>0</v>
      </c>
      <c r="P818" s="49">
        <v>0</v>
      </c>
      <c r="Q818" s="49">
        <v>0</v>
      </c>
      <c r="R818" s="49">
        <v>0</v>
      </c>
    </row>
    <row r="819" spans="1:18" x14ac:dyDescent="0.25">
      <c r="A819" s="46"/>
      <c r="B819" s="46"/>
      <c r="C819" s="46"/>
      <c r="D819" s="46"/>
      <c r="E819" s="25" t="s">
        <v>33</v>
      </c>
      <c r="F819" s="14"/>
      <c r="G819" s="14"/>
      <c r="H819" s="13"/>
      <c r="I819" s="25"/>
      <c r="J819" s="14"/>
      <c r="K819" s="14"/>
      <c r="L819" s="47">
        <v>1</v>
      </c>
      <c r="M819" s="47">
        <v>1</v>
      </c>
      <c r="N819" s="48">
        <v>1</v>
      </c>
      <c r="O819" s="49">
        <f t="shared" si="4"/>
        <v>0</v>
      </c>
      <c r="P819" s="49">
        <v>0</v>
      </c>
      <c r="Q819" s="49">
        <v>0</v>
      </c>
      <c r="R819" s="49">
        <v>0</v>
      </c>
    </row>
    <row r="820" spans="1:18" x14ac:dyDescent="0.25">
      <c r="A820" s="46"/>
      <c r="B820" s="46"/>
      <c r="C820" s="46"/>
      <c r="D820" s="46"/>
      <c r="E820" s="25" t="s">
        <v>872</v>
      </c>
      <c r="F820" s="14"/>
      <c r="G820" s="14"/>
      <c r="H820" s="13"/>
      <c r="I820" s="25"/>
      <c r="J820" s="14"/>
      <c r="K820" s="14"/>
      <c r="L820" s="47">
        <v>1</v>
      </c>
      <c r="M820" s="47">
        <v>1</v>
      </c>
      <c r="N820" s="48">
        <v>1</v>
      </c>
      <c r="O820" s="49">
        <f t="shared" si="4"/>
        <v>0</v>
      </c>
      <c r="P820" s="49">
        <v>0</v>
      </c>
      <c r="Q820" s="49">
        <v>0</v>
      </c>
      <c r="R820" s="49">
        <v>0</v>
      </c>
    </row>
    <row r="821" spans="1:18" x14ac:dyDescent="0.25">
      <c r="A821" s="46"/>
      <c r="B821" s="46"/>
      <c r="C821" s="46"/>
      <c r="D821" s="46"/>
      <c r="E821" s="25" t="s">
        <v>763</v>
      </c>
      <c r="F821" s="14"/>
      <c r="G821" s="14"/>
      <c r="H821" s="13"/>
      <c r="I821" s="25"/>
      <c r="J821" s="14"/>
      <c r="K821" s="14"/>
      <c r="L821" s="47">
        <v>1</v>
      </c>
      <c r="M821" s="47">
        <v>1</v>
      </c>
      <c r="N821" s="48">
        <v>1</v>
      </c>
      <c r="O821" s="49">
        <f t="shared" si="4"/>
        <v>0</v>
      </c>
      <c r="P821" s="49">
        <v>0</v>
      </c>
      <c r="Q821" s="49">
        <v>0</v>
      </c>
      <c r="R821" s="49">
        <v>0</v>
      </c>
    </row>
    <row r="822" spans="1:18" x14ac:dyDescent="0.25">
      <c r="A822" s="46"/>
      <c r="B822" s="46"/>
      <c r="C822" s="46"/>
      <c r="D822" s="46"/>
      <c r="E822" s="25" t="s">
        <v>763</v>
      </c>
      <c r="F822" s="14"/>
      <c r="G822" s="14"/>
      <c r="H822" s="13"/>
      <c r="I822" s="25"/>
      <c r="J822" s="14"/>
      <c r="K822" s="14"/>
      <c r="L822" s="47">
        <v>1</v>
      </c>
      <c r="M822" s="47">
        <v>1</v>
      </c>
      <c r="N822" s="48">
        <v>1</v>
      </c>
      <c r="O822" s="49">
        <f t="shared" si="4"/>
        <v>0</v>
      </c>
      <c r="P822" s="49">
        <v>0</v>
      </c>
      <c r="Q822" s="49">
        <v>0</v>
      </c>
      <c r="R822" s="49">
        <v>0</v>
      </c>
    </row>
    <row r="823" spans="1:18" x14ac:dyDescent="0.25">
      <c r="A823" s="46"/>
      <c r="B823" s="46"/>
      <c r="C823" s="46"/>
      <c r="D823" s="46"/>
      <c r="E823" s="25" t="s">
        <v>872</v>
      </c>
      <c r="F823" s="14"/>
      <c r="G823" s="14"/>
      <c r="H823" s="13"/>
      <c r="I823" s="25"/>
      <c r="J823" s="14"/>
      <c r="K823" s="14"/>
      <c r="L823" s="47">
        <v>1</v>
      </c>
      <c r="M823" s="47">
        <v>1</v>
      </c>
      <c r="N823" s="48">
        <v>1</v>
      </c>
      <c r="O823" s="49">
        <f t="shared" si="4"/>
        <v>0</v>
      </c>
      <c r="P823" s="49">
        <v>0</v>
      </c>
      <c r="Q823" s="49">
        <v>0</v>
      </c>
      <c r="R823" s="49">
        <v>0</v>
      </c>
    </row>
    <row r="824" spans="1:18" x14ac:dyDescent="0.25">
      <c r="A824" s="46"/>
      <c r="B824" s="46"/>
      <c r="C824" s="46"/>
      <c r="D824" s="46"/>
      <c r="E824" s="25" t="s">
        <v>873</v>
      </c>
      <c r="F824" s="14"/>
      <c r="G824" s="14"/>
      <c r="H824" s="13"/>
      <c r="I824" s="25"/>
      <c r="J824" s="14"/>
      <c r="K824" s="14"/>
      <c r="L824" s="47">
        <v>1</v>
      </c>
      <c r="M824" s="47">
        <v>1</v>
      </c>
      <c r="N824" s="48">
        <v>1</v>
      </c>
      <c r="O824" s="49">
        <f t="shared" si="4"/>
        <v>0</v>
      </c>
      <c r="P824" s="49">
        <v>0</v>
      </c>
      <c r="Q824" s="49">
        <v>0</v>
      </c>
      <c r="R824" s="49">
        <v>0</v>
      </c>
    </row>
    <row r="825" spans="1:18" x14ac:dyDescent="0.25">
      <c r="A825" s="46"/>
      <c r="B825" s="46"/>
      <c r="C825" s="46"/>
      <c r="D825" s="46"/>
      <c r="E825" s="25" t="s">
        <v>797</v>
      </c>
      <c r="F825" s="14"/>
      <c r="G825" s="14"/>
      <c r="H825" s="13"/>
      <c r="I825" s="25"/>
      <c r="J825" s="14"/>
      <c r="K825" s="14"/>
      <c r="L825" s="47">
        <v>1</v>
      </c>
      <c r="M825" s="47">
        <v>1</v>
      </c>
      <c r="N825" s="48">
        <v>1</v>
      </c>
      <c r="O825" s="49">
        <f t="shared" si="4"/>
        <v>0</v>
      </c>
      <c r="P825" s="49">
        <v>0</v>
      </c>
      <c r="Q825" s="49">
        <v>0</v>
      </c>
      <c r="R825" s="49">
        <v>0</v>
      </c>
    </row>
    <row r="826" spans="1:18" x14ac:dyDescent="0.25">
      <c r="A826" s="46"/>
      <c r="B826" s="46"/>
      <c r="C826" s="46"/>
      <c r="D826" s="46"/>
      <c r="E826" s="25" t="s">
        <v>763</v>
      </c>
      <c r="F826" s="14"/>
      <c r="G826" s="14"/>
      <c r="H826" s="13"/>
      <c r="I826" s="25"/>
      <c r="J826" s="14"/>
      <c r="K826" s="14"/>
      <c r="L826" s="47">
        <v>1</v>
      </c>
      <c r="M826" s="47">
        <v>1</v>
      </c>
      <c r="N826" s="48">
        <v>1</v>
      </c>
      <c r="O826" s="49">
        <f t="shared" si="4"/>
        <v>0</v>
      </c>
      <c r="P826" s="49">
        <v>0</v>
      </c>
      <c r="Q826" s="49">
        <v>0</v>
      </c>
      <c r="R826" s="49">
        <v>0</v>
      </c>
    </row>
    <row r="827" spans="1:18" x14ac:dyDescent="0.25">
      <c r="A827" s="46"/>
      <c r="B827" s="46"/>
      <c r="C827" s="46"/>
      <c r="D827" s="46"/>
      <c r="E827" s="25" t="s">
        <v>732</v>
      </c>
      <c r="F827" s="14"/>
      <c r="G827" s="14"/>
      <c r="H827" s="13"/>
      <c r="I827" s="25"/>
      <c r="J827" s="14"/>
      <c r="K827" s="14"/>
      <c r="L827" s="47">
        <v>1</v>
      </c>
      <c r="M827" s="47">
        <v>1</v>
      </c>
      <c r="N827" s="48">
        <v>1</v>
      </c>
      <c r="O827" s="49">
        <f t="shared" si="4"/>
        <v>0</v>
      </c>
      <c r="P827" s="49">
        <v>0</v>
      </c>
      <c r="Q827" s="49">
        <v>0</v>
      </c>
      <c r="R827" s="49">
        <v>0</v>
      </c>
    </row>
    <row r="828" spans="1:18" x14ac:dyDescent="0.25">
      <c r="A828" s="46"/>
      <c r="B828" s="46"/>
      <c r="C828" s="46"/>
      <c r="D828" s="46"/>
      <c r="E828" s="25" t="s">
        <v>874</v>
      </c>
      <c r="F828" s="14"/>
      <c r="G828" s="14"/>
      <c r="H828" s="13"/>
      <c r="I828" s="25"/>
      <c r="J828" s="14"/>
      <c r="K828" s="14"/>
      <c r="L828" s="47">
        <v>1</v>
      </c>
      <c r="M828" s="47">
        <v>1</v>
      </c>
      <c r="N828" s="48">
        <v>1</v>
      </c>
      <c r="O828" s="49">
        <f t="shared" si="4"/>
        <v>0</v>
      </c>
      <c r="P828" s="49">
        <v>0</v>
      </c>
      <c r="Q828" s="49">
        <v>0</v>
      </c>
      <c r="R828" s="49">
        <v>0</v>
      </c>
    </row>
    <row r="829" spans="1:18" x14ac:dyDescent="0.25">
      <c r="A829" s="46"/>
      <c r="B829" s="46"/>
      <c r="C829" s="46"/>
      <c r="D829" s="46"/>
      <c r="E829" s="25" t="s">
        <v>732</v>
      </c>
      <c r="F829" s="14"/>
      <c r="G829" s="14"/>
      <c r="H829" s="13"/>
      <c r="I829" s="25"/>
      <c r="J829" s="14"/>
      <c r="K829" s="14"/>
      <c r="L829" s="47">
        <v>1</v>
      </c>
      <c r="M829" s="47">
        <v>1</v>
      </c>
      <c r="N829" s="48">
        <v>1</v>
      </c>
      <c r="O829" s="49">
        <f t="shared" si="4"/>
        <v>0</v>
      </c>
      <c r="P829" s="49">
        <v>0</v>
      </c>
      <c r="Q829" s="49">
        <v>0</v>
      </c>
      <c r="R829" s="49">
        <v>0</v>
      </c>
    </row>
    <row r="830" spans="1:18" x14ac:dyDescent="0.25">
      <c r="A830" s="46"/>
      <c r="B830" s="46"/>
      <c r="C830" s="46"/>
      <c r="D830" s="46"/>
      <c r="E830" s="25" t="s">
        <v>727</v>
      </c>
      <c r="F830" s="14"/>
      <c r="G830" s="14"/>
      <c r="H830" s="13"/>
      <c r="I830" s="25"/>
      <c r="J830" s="14"/>
      <c r="K830" s="14"/>
      <c r="L830" s="47">
        <v>1</v>
      </c>
      <c r="M830" s="47">
        <v>1</v>
      </c>
      <c r="N830" s="48">
        <v>1</v>
      </c>
      <c r="O830" s="49">
        <f t="shared" si="4"/>
        <v>0</v>
      </c>
      <c r="P830" s="49">
        <v>0</v>
      </c>
      <c r="Q830" s="49">
        <v>0</v>
      </c>
      <c r="R830" s="49">
        <v>0</v>
      </c>
    </row>
    <row r="831" spans="1:18" x14ac:dyDescent="0.25">
      <c r="A831" s="46"/>
      <c r="B831" s="46"/>
      <c r="C831" s="46"/>
      <c r="D831" s="46"/>
      <c r="E831" s="25" t="s">
        <v>727</v>
      </c>
      <c r="F831" s="14"/>
      <c r="G831" s="14"/>
      <c r="H831" s="13"/>
      <c r="I831" s="25"/>
      <c r="J831" s="14"/>
      <c r="K831" s="14"/>
      <c r="L831" s="47">
        <v>1</v>
      </c>
      <c r="M831" s="47">
        <v>1</v>
      </c>
      <c r="N831" s="48">
        <v>1</v>
      </c>
      <c r="O831" s="49">
        <f t="shared" si="4"/>
        <v>0</v>
      </c>
      <c r="P831" s="49">
        <v>0</v>
      </c>
      <c r="Q831" s="49">
        <v>0</v>
      </c>
      <c r="R831" s="49">
        <v>0</v>
      </c>
    </row>
    <row r="832" spans="1:18" x14ac:dyDescent="0.25">
      <c r="A832" s="46"/>
      <c r="B832" s="46"/>
      <c r="C832" s="46"/>
      <c r="D832" s="46"/>
      <c r="E832" s="25" t="s">
        <v>875</v>
      </c>
      <c r="F832" s="14"/>
      <c r="G832" s="14"/>
      <c r="H832" s="13"/>
      <c r="I832" s="25"/>
      <c r="J832" s="14"/>
      <c r="K832" s="14"/>
      <c r="L832" s="47">
        <v>1</v>
      </c>
      <c r="M832" s="47">
        <v>1</v>
      </c>
      <c r="N832" s="48">
        <v>1</v>
      </c>
      <c r="O832" s="49">
        <f t="shared" si="4"/>
        <v>0</v>
      </c>
      <c r="P832" s="49">
        <v>0</v>
      </c>
      <c r="Q832" s="49">
        <v>0</v>
      </c>
      <c r="R832" s="49">
        <v>0</v>
      </c>
    </row>
    <row r="833" spans="1:18" x14ac:dyDescent="0.25">
      <c r="A833" s="46"/>
      <c r="B833" s="46"/>
      <c r="C833" s="46"/>
      <c r="D833" s="46"/>
      <c r="E833" s="25" t="s">
        <v>876</v>
      </c>
      <c r="F833" s="14"/>
      <c r="G833" s="14"/>
      <c r="H833" s="13"/>
      <c r="I833" s="25"/>
      <c r="J833" s="14"/>
      <c r="K833" s="14"/>
      <c r="L833" s="47">
        <v>1</v>
      </c>
      <c r="M833" s="47">
        <v>1</v>
      </c>
      <c r="N833" s="48">
        <v>1</v>
      </c>
      <c r="O833" s="49">
        <f t="shared" si="4"/>
        <v>0</v>
      </c>
      <c r="P833" s="49">
        <v>0</v>
      </c>
      <c r="Q833" s="49">
        <v>0</v>
      </c>
      <c r="R833" s="49">
        <v>0</v>
      </c>
    </row>
    <row r="834" spans="1:18" x14ac:dyDescent="0.25">
      <c r="A834" s="46"/>
      <c r="B834" s="46"/>
      <c r="C834" s="46"/>
      <c r="D834" s="46"/>
      <c r="E834" s="25" t="s">
        <v>823</v>
      </c>
      <c r="F834" s="14"/>
      <c r="G834" s="14"/>
      <c r="H834" s="13"/>
      <c r="I834" s="25"/>
      <c r="J834" s="14"/>
      <c r="K834" s="14"/>
      <c r="L834" s="47">
        <v>1</v>
      </c>
      <c r="M834" s="47">
        <v>1</v>
      </c>
      <c r="N834" s="48">
        <v>1</v>
      </c>
      <c r="O834" s="49">
        <f t="shared" si="4"/>
        <v>0</v>
      </c>
      <c r="P834" s="49">
        <v>0</v>
      </c>
      <c r="Q834" s="49">
        <v>0</v>
      </c>
      <c r="R834" s="49">
        <v>0</v>
      </c>
    </row>
    <row r="835" spans="1:18" x14ac:dyDescent="0.25">
      <c r="A835" s="46"/>
      <c r="B835" s="46"/>
      <c r="C835" s="46"/>
      <c r="D835" s="46"/>
      <c r="E835" s="25" t="s">
        <v>823</v>
      </c>
      <c r="F835" s="14"/>
      <c r="G835" s="14"/>
      <c r="H835" s="13"/>
      <c r="I835" s="25"/>
      <c r="J835" s="14"/>
      <c r="K835" s="14"/>
      <c r="L835" s="47">
        <v>1</v>
      </c>
      <c r="M835" s="47">
        <v>1</v>
      </c>
      <c r="N835" s="48">
        <v>1</v>
      </c>
      <c r="O835" s="49">
        <f t="shared" si="4"/>
        <v>0</v>
      </c>
      <c r="P835" s="49">
        <v>0</v>
      </c>
      <c r="Q835" s="49">
        <v>0</v>
      </c>
      <c r="R835" s="49">
        <v>0</v>
      </c>
    </row>
    <row r="836" spans="1:18" x14ac:dyDescent="0.25">
      <c r="A836" s="46"/>
      <c r="B836" s="46"/>
      <c r="C836" s="46"/>
      <c r="D836" s="46"/>
      <c r="E836" s="25" t="s">
        <v>877</v>
      </c>
      <c r="F836" s="14"/>
      <c r="G836" s="14"/>
      <c r="H836" s="13"/>
      <c r="I836" s="25"/>
      <c r="J836" s="14"/>
      <c r="K836" s="14"/>
      <c r="L836" s="47">
        <v>1</v>
      </c>
      <c r="M836" s="47">
        <v>1</v>
      </c>
      <c r="N836" s="48">
        <v>1</v>
      </c>
      <c r="O836" s="49">
        <f t="shared" si="4"/>
        <v>0</v>
      </c>
      <c r="P836" s="49">
        <v>0</v>
      </c>
      <c r="Q836" s="49">
        <v>0</v>
      </c>
      <c r="R836" s="49">
        <v>0</v>
      </c>
    </row>
    <row r="837" spans="1:18" x14ac:dyDescent="0.25">
      <c r="A837" s="46"/>
      <c r="B837" s="46"/>
      <c r="C837" s="46"/>
      <c r="D837" s="46"/>
      <c r="E837" s="25" t="s">
        <v>878</v>
      </c>
      <c r="F837" s="14"/>
      <c r="G837" s="14"/>
      <c r="H837" s="13"/>
      <c r="I837" s="25"/>
      <c r="J837" s="14"/>
      <c r="K837" s="14"/>
      <c r="L837" s="47">
        <v>1</v>
      </c>
      <c r="M837" s="47">
        <v>1</v>
      </c>
      <c r="N837" s="48">
        <v>1</v>
      </c>
      <c r="O837" s="49">
        <f t="shared" si="4"/>
        <v>0</v>
      </c>
      <c r="P837" s="49">
        <v>0</v>
      </c>
      <c r="Q837" s="49">
        <v>0</v>
      </c>
      <c r="R837" s="49">
        <v>0</v>
      </c>
    </row>
    <row r="838" spans="1:18" x14ac:dyDescent="0.25">
      <c r="A838" s="46"/>
      <c r="B838" s="46"/>
      <c r="C838" s="46"/>
      <c r="D838" s="46"/>
      <c r="E838" s="25" t="s">
        <v>879</v>
      </c>
      <c r="F838" s="14"/>
      <c r="G838" s="14"/>
      <c r="H838" s="13"/>
      <c r="I838" s="25"/>
      <c r="J838" s="14"/>
      <c r="K838" s="14"/>
      <c r="L838" s="47">
        <v>1</v>
      </c>
      <c r="M838" s="47">
        <v>1</v>
      </c>
      <c r="N838" s="48">
        <v>1</v>
      </c>
      <c r="O838" s="49">
        <f t="shared" si="4"/>
        <v>0</v>
      </c>
      <c r="P838" s="49">
        <v>0</v>
      </c>
      <c r="Q838" s="49">
        <v>0</v>
      </c>
      <c r="R838" s="49">
        <v>0</v>
      </c>
    </row>
    <row r="839" spans="1:18" x14ac:dyDescent="0.25">
      <c r="A839" s="46"/>
      <c r="B839" s="46"/>
      <c r="C839" s="46"/>
      <c r="D839" s="46"/>
      <c r="E839" s="25" t="s">
        <v>825</v>
      </c>
      <c r="F839" s="14"/>
      <c r="G839" s="14"/>
      <c r="H839" s="13"/>
      <c r="I839" s="25"/>
      <c r="J839" s="14"/>
      <c r="K839" s="14"/>
      <c r="L839" s="47">
        <v>1</v>
      </c>
      <c r="M839" s="47">
        <v>1</v>
      </c>
      <c r="N839" s="48">
        <v>1</v>
      </c>
      <c r="O839" s="49">
        <f t="shared" si="4"/>
        <v>0</v>
      </c>
      <c r="P839" s="49">
        <v>0</v>
      </c>
      <c r="Q839" s="49">
        <v>0</v>
      </c>
      <c r="R839" s="49">
        <v>0</v>
      </c>
    </row>
    <row r="840" spans="1:18" x14ac:dyDescent="0.25">
      <c r="A840" s="46"/>
      <c r="B840" s="46"/>
      <c r="C840" s="46"/>
      <c r="D840" s="46"/>
      <c r="E840" s="25" t="s">
        <v>730</v>
      </c>
      <c r="F840" s="14"/>
      <c r="G840" s="14"/>
      <c r="H840" s="13"/>
      <c r="I840" s="25"/>
      <c r="J840" s="14"/>
      <c r="K840" s="14"/>
      <c r="L840" s="47">
        <v>1</v>
      </c>
      <c r="M840" s="47">
        <v>1</v>
      </c>
      <c r="N840" s="48">
        <v>1</v>
      </c>
      <c r="O840" s="49">
        <f t="shared" si="4"/>
        <v>0</v>
      </c>
      <c r="P840" s="49">
        <v>0</v>
      </c>
      <c r="Q840" s="49">
        <v>0</v>
      </c>
      <c r="R840" s="49">
        <v>0</v>
      </c>
    </row>
    <row r="841" spans="1:18" x14ac:dyDescent="0.25">
      <c r="A841" s="46"/>
      <c r="B841" s="46"/>
      <c r="C841" s="46"/>
      <c r="D841" s="46"/>
      <c r="E841" s="25" t="s">
        <v>880</v>
      </c>
      <c r="F841" s="14"/>
      <c r="G841" s="14"/>
      <c r="H841" s="13"/>
      <c r="I841" s="25"/>
      <c r="J841" s="14"/>
      <c r="K841" s="14"/>
      <c r="L841" s="47">
        <v>1</v>
      </c>
      <c r="M841" s="47">
        <v>1</v>
      </c>
      <c r="N841" s="48">
        <v>1</v>
      </c>
      <c r="O841" s="49">
        <f t="shared" si="4"/>
        <v>0</v>
      </c>
      <c r="P841" s="49">
        <v>0</v>
      </c>
      <c r="Q841" s="49">
        <v>0</v>
      </c>
      <c r="R841" s="49">
        <v>0</v>
      </c>
    </row>
    <row r="842" spans="1:18" x14ac:dyDescent="0.25">
      <c r="A842" s="46"/>
      <c r="B842" s="46"/>
      <c r="C842" s="46"/>
      <c r="D842" s="46"/>
      <c r="E842" s="25" t="s">
        <v>881</v>
      </c>
      <c r="F842" s="14"/>
      <c r="G842" s="14"/>
      <c r="H842" s="13"/>
      <c r="I842" s="25"/>
      <c r="J842" s="14"/>
      <c r="K842" s="14"/>
      <c r="L842" s="47">
        <v>1</v>
      </c>
      <c r="M842" s="47">
        <v>1</v>
      </c>
      <c r="N842" s="48">
        <v>1</v>
      </c>
      <c r="O842" s="49">
        <f t="shared" ref="O842:O862" si="5">+L842-N842</f>
        <v>0</v>
      </c>
      <c r="P842" s="49">
        <v>0</v>
      </c>
      <c r="Q842" s="49">
        <v>0</v>
      </c>
      <c r="R842" s="49">
        <v>0</v>
      </c>
    </row>
    <row r="843" spans="1:18" x14ac:dyDescent="0.25">
      <c r="A843" s="46"/>
      <c r="B843" s="46"/>
      <c r="C843" s="46"/>
      <c r="D843" s="46"/>
      <c r="E843" s="25" t="s">
        <v>882</v>
      </c>
      <c r="F843" s="14"/>
      <c r="G843" s="14"/>
      <c r="H843" s="13"/>
      <c r="I843" s="25"/>
      <c r="J843" s="14"/>
      <c r="K843" s="14"/>
      <c r="L843" s="47">
        <v>1</v>
      </c>
      <c r="M843" s="47">
        <v>1</v>
      </c>
      <c r="N843" s="48">
        <v>1</v>
      </c>
      <c r="O843" s="49">
        <f t="shared" si="5"/>
        <v>0</v>
      </c>
      <c r="P843" s="49">
        <v>0</v>
      </c>
      <c r="Q843" s="49">
        <v>0</v>
      </c>
      <c r="R843" s="49">
        <v>0</v>
      </c>
    </row>
    <row r="844" spans="1:18" x14ac:dyDescent="0.25">
      <c r="A844" s="46"/>
      <c r="B844" s="46"/>
      <c r="C844" s="46"/>
      <c r="D844" s="46"/>
      <c r="E844" s="25" t="s">
        <v>883</v>
      </c>
      <c r="F844" s="14"/>
      <c r="G844" s="14"/>
      <c r="H844" s="13"/>
      <c r="I844" s="25"/>
      <c r="J844" s="14"/>
      <c r="K844" s="14"/>
      <c r="L844" s="47">
        <v>1</v>
      </c>
      <c r="M844" s="47">
        <v>1</v>
      </c>
      <c r="N844" s="48">
        <v>1</v>
      </c>
      <c r="O844" s="49">
        <f t="shared" si="5"/>
        <v>0</v>
      </c>
      <c r="P844" s="49">
        <v>0</v>
      </c>
      <c r="Q844" s="49">
        <v>0</v>
      </c>
      <c r="R844" s="49">
        <v>0</v>
      </c>
    </row>
    <row r="845" spans="1:18" x14ac:dyDescent="0.25">
      <c r="A845" s="46"/>
      <c r="B845" s="46"/>
      <c r="C845" s="46"/>
      <c r="D845" s="46"/>
      <c r="E845" s="25" t="s">
        <v>884</v>
      </c>
      <c r="F845" s="14"/>
      <c r="G845" s="14"/>
      <c r="H845" s="13"/>
      <c r="I845" s="25"/>
      <c r="J845" s="14"/>
      <c r="K845" s="14"/>
      <c r="L845" s="47">
        <v>1</v>
      </c>
      <c r="M845" s="47">
        <v>1</v>
      </c>
      <c r="N845" s="48">
        <v>1</v>
      </c>
      <c r="O845" s="49">
        <f t="shared" si="5"/>
        <v>0</v>
      </c>
      <c r="P845" s="49">
        <v>0</v>
      </c>
      <c r="Q845" s="49">
        <v>0</v>
      </c>
      <c r="R845" s="49">
        <v>0</v>
      </c>
    </row>
    <row r="846" spans="1:18" x14ac:dyDescent="0.25">
      <c r="A846" s="46"/>
      <c r="B846" s="46"/>
      <c r="C846" s="46"/>
      <c r="D846" s="46"/>
      <c r="E846" s="25" t="s">
        <v>885</v>
      </c>
      <c r="F846" s="14"/>
      <c r="G846" s="14"/>
      <c r="H846" s="13"/>
      <c r="I846" s="25"/>
      <c r="J846" s="14"/>
      <c r="K846" s="14"/>
      <c r="L846" s="47">
        <v>1</v>
      </c>
      <c r="M846" s="47">
        <v>1</v>
      </c>
      <c r="N846" s="48">
        <v>1</v>
      </c>
      <c r="O846" s="49">
        <f t="shared" si="5"/>
        <v>0</v>
      </c>
      <c r="P846" s="49">
        <v>0</v>
      </c>
      <c r="Q846" s="49">
        <v>0</v>
      </c>
      <c r="R846" s="49">
        <v>0</v>
      </c>
    </row>
    <row r="847" spans="1:18" x14ac:dyDescent="0.25">
      <c r="A847" s="46"/>
      <c r="B847" s="46"/>
      <c r="C847" s="46"/>
      <c r="D847" s="46"/>
      <c r="E847" s="25" t="s">
        <v>886</v>
      </c>
      <c r="F847" s="14"/>
      <c r="G847" s="14"/>
      <c r="H847" s="13"/>
      <c r="I847" s="25"/>
      <c r="J847" s="14"/>
      <c r="K847" s="14"/>
      <c r="L847" s="47">
        <v>1</v>
      </c>
      <c r="M847" s="47">
        <v>1</v>
      </c>
      <c r="N847" s="48">
        <v>1</v>
      </c>
      <c r="O847" s="49">
        <f t="shared" si="5"/>
        <v>0</v>
      </c>
      <c r="P847" s="49">
        <v>0</v>
      </c>
      <c r="Q847" s="49">
        <v>0</v>
      </c>
      <c r="R847" s="49">
        <v>0</v>
      </c>
    </row>
    <row r="848" spans="1:18" x14ac:dyDescent="0.25">
      <c r="A848" s="46"/>
      <c r="B848" s="46"/>
      <c r="C848" s="46"/>
      <c r="D848" s="46"/>
      <c r="E848" s="25" t="s">
        <v>887</v>
      </c>
      <c r="F848" s="14"/>
      <c r="G848" s="14"/>
      <c r="H848" s="13"/>
      <c r="I848" s="25"/>
      <c r="J848" s="14"/>
      <c r="K848" s="14"/>
      <c r="L848" s="47">
        <v>1</v>
      </c>
      <c r="M848" s="47">
        <v>1</v>
      </c>
      <c r="N848" s="48">
        <v>1</v>
      </c>
      <c r="O848" s="49">
        <f t="shared" si="5"/>
        <v>0</v>
      </c>
      <c r="P848" s="49">
        <v>0</v>
      </c>
      <c r="Q848" s="49">
        <v>0</v>
      </c>
      <c r="R848" s="49">
        <v>0</v>
      </c>
    </row>
    <row r="849" spans="1:18" x14ac:dyDescent="0.25">
      <c r="A849" s="46"/>
      <c r="B849" s="46"/>
      <c r="C849" s="46"/>
      <c r="D849" s="46"/>
      <c r="E849" s="25" t="s">
        <v>888</v>
      </c>
      <c r="F849" s="14"/>
      <c r="G849" s="14"/>
      <c r="H849" s="13"/>
      <c r="I849" s="25"/>
      <c r="J849" s="14"/>
      <c r="K849" s="14"/>
      <c r="L849" s="47">
        <v>1</v>
      </c>
      <c r="M849" s="47">
        <v>1</v>
      </c>
      <c r="N849" s="48">
        <v>1</v>
      </c>
      <c r="O849" s="49">
        <f t="shared" si="5"/>
        <v>0</v>
      </c>
      <c r="P849" s="49">
        <v>0</v>
      </c>
      <c r="Q849" s="49">
        <v>0</v>
      </c>
      <c r="R849" s="49">
        <v>0</v>
      </c>
    </row>
    <row r="850" spans="1:18" x14ac:dyDescent="0.25">
      <c r="A850" s="46"/>
      <c r="B850" s="46"/>
      <c r="C850" s="46"/>
      <c r="D850" s="46"/>
      <c r="E850" s="25" t="s">
        <v>875</v>
      </c>
      <c r="F850" s="14"/>
      <c r="G850" s="14"/>
      <c r="H850" s="13"/>
      <c r="I850" s="25"/>
      <c r="J850" s="14"/>
      <c r="K850" s="14"/>
      <c r="L850" s="47">
        <v>1</v>
      </c>
      <c r="M850" s="47">
        <v>1</v>
      </c>
      <c r="N850" s="48">
        <v>1</v>
      </c>
      <c r="O850" s="49">
        <f t="shared" si="5"/>
        <v>0</v>
      </c>
      <c r="P850" s="49">
        <v>0</v>
      </c>
      <c r="Q850" s="49">
        <v>0</v>
      </c>
      <c r="R850" s="49">
        <v>0</v>
      </c>
    </row>
    <row r="851" spans="1:18" x14ac:dyDescent="0.25">
      <c r="A851" s="46"/>
      <c r="B851" s="46"/>
      <c r="C851" s="46"/>
      <c r="D851" s="46"/>
      <c r="E851" s="25" t="s">
        <v>889</v>
      </c>
      <c r="F851" s="14"/>
      <c r="G851" s="14"/>
      <c r="H851" s="13"/>
      <c r="I851" s="25"/>
      <c r="J851" s="14"/>
      <c r="K851" s="14"/>
      <c r="L851" s="47">
        <v>1</v>
      </c>
      <c r="M851" s="47">
        <v>1</v>
      </c>
      <c r="N851" s="48">
        <v>1</v>
      </c>
      <c r="O851" s="49">
        <f t="shared" si="5"/>
        <v>0</v>
      </c>
      <c r="P851" s="49">
        <v>0</v>
      </c>
      <c r="Q851" s="49">
        <v>0</v>
      </c>
      <c r="R851" s="49">
        <v>0</v>
      </c>
    </row>
    <row r="852" spans="1:18" x14ac:dyDescent="0.25">
      <c r="A852" s="46"/>
      <c r="B852" s="46"/>
      <c r="C852" s="46"/>
      <c r="D852" s="46"/>
      <c r="E852" s="25" t="s">
        <v>890</v>
      </c>
      <c r="F852" s="14"/>
      <c r="G852" s="14"/>
      <c r="H852" s="13"/>
      <c r="I852" s="25"/>
      <c r="J852" s="14"/>
      <c r="K852" s="14"/>
      <c r="L852" s="47">
        <v>1</v>
      </c>
      <c r="M852" s="47">
        <v>1</v>
      </c>
      <c r="N852" s="48">
        <v>1</v>
      </c>
      <c r="O852" s="49">
        <f t="shared" si="5"/>
        <v>0</v>
      </c>
      <c r="P852" s="49">
        <v>0</v>
      </c>
      <c r="Q852" s="49">
        <v>0</v>
      </c>
      <c r="R852" s="49">
        <v>0</v>
      </c>
    </row>
    <row r="853" spans="1:18" x14ac:dyDescent="0.25">
      <c r="A853" s="46"/>
      <c r="B853" s="46"/>
      <c r="C853" s="46"/>
      <c r="D853" s="46"/>
      <c r="E853" s="25" t="s">
        <v>891</v>
      </c>
      <c r="F853" s="14"/>
      <c r="G853" s="14"/>
      <c r="H853" s="13"/>
      <c r="I853" s="25"/>
      <c r="J853" s="14"/>
      <c r="K853" s="14"/>
      <c r="L853" s="47">
        <v>1</v>
      </c>
      <c r="M853" s="47">
        <v>1</v>
      </c>
      <c r="N853" s="48">
        <v>1</v>
      </c>
      <c r="O853" s="49">
        <f t="shared" si="5"/>
        <v>0</v>
      </c>
      <c r="P853" s="49">
        <v>0</v>
      </c>
      <c r="Q853" s="49">
        <v>0</v>
      </c>
      <c r="R853" s="49">
        <v>0</v>
      </c>
    </row>
    <row r="854" spans="1:18" x14ac:dyDescent="0.25">
      <c r="A854" s="46"/>
      <c r="B854" s="46"/>
      <c r="C854" s="46"/>
      <c r="D854" s="46"/>
      <c r="E854" s="25" t="s">
        <v>892</v>
      </c>
      <c r="F854" s="14"/>
      <c r="G854" s="14"/>
      <c r="H854" s="13"/>
      <c r="I854" s="25"/>
      <c r="J854" s="14"/>
      <c r="K854" s="14"/>
      <c r="L854" s="47">
        <v>1</v>
      </c>
      <c r="M854" s="47">
        <v>1</v>
      </c>
      <c r="N854" s="48">
        <v>1</v>
      </c>
      <c r="O854" s="49">
        <f t="shared" si="5"/>
        <v>0</v>
      </c>
      <c r="P854" s="49">
        <v>0</v>
      </c>
      <c r="Q854" s="49">
        <v>0</v>
      </c>
      <c r="R854" s="49">
        <v>0</v>
      </c>
    </row>
    <row r="855" spans="1:18" x14ac:dyDescent="0.25">
      <c r="A855" s="46"/>
      <c r="B855" s="46"/>
      <c r="C855" s="46"/>
      <c r="D855" s="46"/>
      <c r="E855" s="25" t="s">
        <v>893</v>
      </c>
      <c r="F855" s="14"/>
      <c r="G855" s="14"/>
      <c r="H855" s="13"/>
      <c r="I855" s="25"/>
      <c r="J855" s="14"/>
      <c r="K855" s="14"/>
      <c r="L855" s="47">
        <v>1</v>
      </c>
      <c r="M855" s="47">
        <v>1</v>
      </c>
      <c r="N855" s="48">
        <v>1</v>
      </c>
      <c r="O855" s="49">
        <f t="shared" si="5"/>
        <v>0</v>
      </c>
      <c r="P855" s="49">
        <v>0</v>
      </c>
      <c r="Q855" s="49">
        <v>0</v>
      </c>
      <c r="R855" s="49">
        <v>0</v>
      </c>
    </row>
    <row r="856" spans="1:18" x14ac:dyDescent="0.25">
      <c r="A856" s="46"/>
      <c r="B856" s="46"/>
      <c r="C856" s="46"/>
      <c r="D856" s="46"/>
      <c r="E856" s="25" t="s">
        <v>894</v>
      </c>
      <c r="F856" s="14"/>
      <c r="G856" s="14"/>
      <c r="H856" s="13"/>
      <c r="I856" s="25"/>
      <c r="J856" s="14"/>
      <c r="K856" s="14"/>
      <c r="L856" s="47">
        <v>1</v>
      </c>
      <c r="M856" s="47">
        <v>1</v>
      </c>
      <c r="N856" s="48">
        <v>1</v>
      </c>
      <c r="O856" s="49">
        <f t="shared" si="5"/>
        <v>0</v>
      </c>
      <c r="P856" s="49">
        <v>0</v>
      </c>
      <c r="Q856" s="49">
        <v>0</v>
      </c>
      <c r="R856" s="49">
        <v>0</v>
      </c>
    </row>
    <row r="857" spans="1:18" x14ac:dyDescent="0.25">
      <c r="A857" s="46"/>
      <c r="B857" s="46"/>
      <c r="C857" s="46"/>
      <c r="D857" s="46"/>
      <c r="E857" s="25" t="s">
        <v>894</v>
      </c>
      <c r="F857" s="14"/>
      <c r="G857" s="14"/>
      <c r="H857" s="13"/>
      <c r="I857" s="25"/>
      <c r="J857" s="14"/>
      <c r="K857" s="14"/>
      <c r="L857" s="47">
        <v>1</v>
      </c>
      <c r="M857" s="47">
        <v>1</v>
      </c>
      <c r="N857" s="48">
        <v>1</v>
      </c>
      <c r="O857" s="49">
        <f t="shared" si="5"/>
        <v>0</v>
      </c>
      <c r="P857" s="49">
        <v>0</v>
      </c>
      <c r="Q857" s="49">
        <v>0</v>
      </c>
      <c r="R857" s="49">
        <v>0</v>
      </c>
    </row>
    <row r="858" spans="1:18" x14ac:dyDescent="0.25">
      <c r="A858" s="46"/>
      <c r="B858" s="46"/>
      <c r="C858" s="46"/>
      <c r="D858" s="46"/>
      <c r="E858" s="25" t="s">
        <v>894</v>
      </c>
      <c r="F858" s="14"/>
      <c r="G858" s="14"/>
      <c r="H858" s="13"/>
      <c r="I858" s="25"/>
      <c r="J858" s="14"/>
      <c r="K858" s="14"/>
      <c r="L858" s="47">
        <v>1</v>
      </c>
      <c r="M858" s="47">
        <v>1</v>
      </c>
      <c r="N858" s="48">
        <v>1</v>
      </c>
      <c r="O858" s="49">
        <f t="shared" si="5"/>
        <v>0</v>
      </c>
      <c r="P858" s="49">
        <v>0</v>
      </c>
      <c r="Q858" s="49">
        <v>0</v>
      </c>
      <c r="R858" s="49">
        <v>0</v>
      </c>
    </row>
    <row r="859" spans="1:18" x14ac:dyDescent="0.25">
      <c r="A859" s="46"/>
      <c r="B859" s="46"/>
      <c r="C859" s="46"/>
      <c r="D859" s="46"/>
      <c r="E859" s="25" t="s">
        <v>895</v>
      </c>
      <c r="F859" s="14"/>
      <c r="G859" s="14"/>
      <c r="H859" s="13"/>
      <c r="I859" s="25"/>
      <c r="J859" s="14"/>
      <c r="K859" s="14"/>
      <c r="L859" s="47">
        <v>1</v>
      </c>
      <c r="M859" s="47">
        <v>1</v>
      </c>
      <c r="N859" s="48">
        <v>1</v>
      </c>
      <c r="O859" s="49">
        <f t="shared" si="5"/>
        <v>0</v>
      </c>
      <c r="P859" s="49">
        <v>0</v>
      </c>
      <c r="Q859" s="49">
        <v>0</v>
      </c>
      <c r="R859" s="49">
        <v>0</v>
      </c>
    </row>
    <row r="860" spans="1:18" x14ac:dyDescent="0.25">
      <c r="A860" s="46"/>
      <c r="B860" s="46"/>
      <c r="C860" s="46"/>
      <c r="D860" s="46"/>
      <c r="E860" s="25" t="s">
        <v>896</v>
      </c>
      <c r="F860" s="14"/>
      <c r="G860" s="14"/>
      <c r="H860" s="13"/>
      <c r="I860" s="25"/>
      <c r="J860" s="14"/>
      <c r="K860" s="14"/>
      <c r="L860" s="47">
        <v>1</v>
      </c>
      <c r="M860" s="47">
        <v>1</v>
      </c>
      <c r="N860" s="48">
        <v>1</v>
      </c>
      <c r="O860" s="49">
        <f t="shared" si="5"/>
        <v>0</v>
      </c>
      <c r="P860" s="49">
        <v>0</v>
      </c>
      <c r="Q860" s="49">
        <v>0</v>
      </c>
      <c r="R860" s="49">
        <v>0</v>
      </c>
    </row>
    <row r="861" spans="1:18" x14ac:dyDescent="0.25">
      <c r="A861" s="46"/>
      <c r="B861" s="46"/>
      <c r="C861" s="46"/>
      <c r="D861" s="46"/>
      <c r="E861" s="25" t="s">
        <v>897</v>
      </c>
      <c r="F861" s="14"/>
      <c r="G861" s="14"/>
      <c r="H861" s="13"/>
      <c r="I861" s="25"/>
      <c r="J861" s="14"/>
      <c r="K861" s="14"/>
      <c r="L861" s="47">
        <v>1</v>
      </c>
      <c r="M861" s="47">
        <v>1</v>
      </c>
      <c r="N861" s="48">
        <v>1</v>
      </c>
      <c r="O861" s="49">
        <f t="shared" si="5"/>
        <v>0</v>
      </c>
      <c r="P861" s="49">
        <v>0</v>
      </c>
      <c r="Q861" s="49">
        <v>0</v>
      </c>
      <c r="R861" s="49">
        <v>0</v>
      </c>
    </row>
    <row r="862" spans="1:18" x14ac:dyDescent="0.25">
      <c r="A862" s="46"/>
      <c r="B862" s="46"/>
      <c r="C862" s="46"/>
      <c r="D862" s="46"/>
      <c r="E862" s="25" t="s">
        <v>727</v>
      </c>
      <c r="F862" s="14"/>
      <c r="G862" s="14"/>
      <c r="H862" s="13"/>
      <c r="I862" s="25"/>
      <c r="J862" s="14"/>
      <c r="K862" s="14"/>
      <c r="L862" s="47">
        <v>1</v>
      </c>
      <c r="M862" s="47">
        <v>1</v>
      </c>
      <c r="N862" s="48">
        <v>1</v>
      </c>
      <c r="O862" s="49">
        <f t="shared" si="5"/>
        <v>0</v>
      </c>
      <c r="P862" s="49">
        <v>0</v>
      </c>
      <c r="Q862" s="49">
        <v>0</v>
      </c>
      <c r="R862" s="49">
        <v>0</v>
      </c>
    </row>
    <row r="863" spans="1:18" x14ac:dyDescent="0.25">
      <c r="A863" s="46"/>
      <c r="B863" s="46"/>
      <c r="C863" s="46"/>
      <c r="D863" s="46"/>
      <c r="E863" s="25" t="s">
        <v>898</v>
      </c>
      <c r="F863" s="14"/>
      <c r="G863" s="14"/>
      <c r="H863" s="13"/>
      <c r="I863" s="25"/>
      <c r="J863" s="14"/>
      <c r="K863" s="14"/>
      <c r="L863" s="47">
        <v>1</v>
      </c>
      <c r="M863" s="47">
        <v>1</v>
      </c>
      <c r="N863" s="48">
        <v>1</v>
      </c>
      <c r="O863" s="49">
        <v>0</v>
      </c>
      <c r="P863" s="49">
        <v>0</v>
      </c>
      <c r="Q863" s="49">
        <v>0</v>
      </c>
      <c r="R863" s="49">
        <v>0</v>
      </c>
    </row>
    <row r="864" spans="1:18" x14ac:dyDescent="0.25">
      <c r="A864" s="46"/>
      <c r="B864" s="46"/>
      <c r="C864" s="46"/>
      <c r="D864" s="46"/>
      <c r="E864" s="25" t="s">
        <v>732</v>
      </c>
      <c r="F864" s="14"/>
      <c r="G864" s="14"/>
      <c r="H864" s="13"/>
      <c r="I864" s="25"/>
      <c r="J864" s="14"/>
      <c r="K864" s="14"/>
      <c r="L864" s="47">
        <v>1</v>
      </c>
      <c r="M864" s="47">
        <v>1</v>
      </c>
      <c r="N864" s="48">
        <v>1</v>
      </c>
      <c r="O864" s="49">
        <v>0</v>
      </c>
      <c r="P864" s="49">
        <v>0</v>
      </c>
      <c r="Q864" s="49">
        <v>0</v>
      </c>
      <c r="R864" s="49">
        <v>0</v>
      </c>
    </row>
    <row r="865" spans="1:18" x14ac:dyDescent="0.25">
      <c r="A865" s="46"/>
      <c r="B865" s="46"/>
      <c r="C865" s="46"/>
      <c r="D865" s="46"/>
      <c r="E865" s="25" t="s">
        <v>730</v>
      </c>
      <c r="F865" s="14"/>
      <c r="G865" s="14"/>
      <c r="H865" s="13"/>
      <c r="I865" s="25"/>
      <c r="J865" s="14"/>
      <c r="K865" s="14"/>
      <c r="L865" s="47">
        <v>1</v>
      </c>
      <c r="M865" s="47">
        <v>1</v>
      </c>
      <c r="N865" s="48">
        <v>1</v>
      </c>
      <c r="O865" s="49">
        <v>0</v>
      </c>
      <c r="P865" s="49">
        <v>0</v>
      </c>
      <c r="Q865" s="49">
        <v>0</v>
      </c>
      <c r="R865" s="49">
        <v>0</v>
      </c>
    </row>
    <row r="866" spans="1:18" x14ac:dyDescent="0.25">
      <c r="A866" s="46"/>
      <c r="B866" s="46"/>
      <c r="C866" s="46"/>
      <c r="D866" s="46"/>
      <c r="E866" s="25" t="s">
        <v>843</v>
      </c>
      <c r="F866" s="14"/>
      <c r="G866" s="14"/>
      <c r="H866" s="13"/>
      <c r="I866" s="25"/>
      <c r="J866" s="14"/>
      <c r="K866" s="14"/>
      <c r="L866" s="47">
        <v>1</v>
      </c>
      <c r="M866" s="47">
        <v>1</v>
      </c>
      <c r="N866" s="48">
        <v>1</v>
      </c>
      <c r="O866" s="49">
        <v>0</v>
      </c>
      <c r="P866" s="49">
        <v>0</v>
      </c>
      <c r="Q866" s="49">
        <v>0</v>
      </c>
      <c r="R866" s="49">
        <v>0</v>
      </c>
    </row>
    <row r="867" spans="1:18" x14ac:dyDescent="0.25">
      <c r="A867" s="46"/>
      <c r="B867" s="46"/>
      <c r="C867" s="46"/>
      <c r="D867" s="46"/>
      <c r="E867" s="25" t="s">
        <v>899</v>
      </c>
      <c r="F867" s="14"/>
      <c r="G867" s="14"/>
      <c r="H867" s="13"/>
      <c r="I867" s="25"/>
      <c r="J867" s="14"/>
      <c r="K867" s="14"/>
      <c r="L867" s="47">
        <v>1</v>
      </c>
      <c r="M867" s="47">
        <v>1</v>
      </c>
      <c r="N867" s="48">
        <v>1</v>
      </c>
      <c r="O867" s="49">
        <v>0</v>
      </c>
      <c r="P867" s="49">
        <v>0</v>
      </c>
      <c r="Q867" s="49">
        <v>0</v>
      </c>
      <c r="R867" s="49">
        <v>0</v>
      </c>
    </row>
    <row r="868" spans="1:18" x14ac:dyDescent="0.25">
      <c r="A868" s="46"/>
      <c r="B868" s="46"/>
      <c r="C868" s="46"/>
      <c r="D868" s="46"/>
      <c r="E868" s="25" t="s">
        <v>729</v>
      </c>
      <c r="F868" s="14"/>
      <c r="G868" s="14"/>
      <c r="H868" s="13"/>
      <c r="I868" s="25"/>
      <c r="J868" s="14"/>
      <c r="K868" s="14"/>
      <c r="L868" s="47">
        <v>1</v>
      </c>
      <c r="M868" s="47">
        <v>1</v>
      </c>
      <c r="N868" s="48">
        <v>1</v>
      </c>
      <c r="O868" s="49">
        <v>0</v>
      </c>
      <c r="P868" s="49">
        <v>0</v>
      </c>
      <c r="Q868" s="49">
        <v>0</v>
      </c>
      <c r="R868" s="49">
        <v>0</v>
      </c>
    </row>
    <row r="869" spans="1:18" x14ac:dyDescent="0.25">
      <c r="A869" s="46"/>
      <c r="B869" s="46"/>
      <c r="C869" s="46"/>
      <c r="D869" s="46"/>
      <c r="E869" s="25" t="s">
        <v>729</v>
      </c>
      <c r="F869" s="14"/>
      <c r="G869" s="14"/>
      <c r="H869" s="13"/>
      <c r="I869" s="25"/>
      <c r="J869" s="14"/>
      <c r="K869" s="14"/>
      <c r="L869" s="47">
        <v>1</v>
      </c>
      <c r="M869" s="47">
        <v>1</v>
      </c>
      <c r="N869" s="48">
        <v>1</v>
      </c>
      <c r="O869" s="49">
        <v>0</v>
      </c>
      <c r="P869" s="49">
        <v>0</v>
      </c>
      <c r="Q869" s="49">
        <v>0</v>
      </c>
      <c r="R869" s="49">
        <v>0</v>
      </c>
    </row>
    <row r="870" spans="1:18" x14ac:dyDescent="0.25">
      <c r="A870" s="46"/>
      <c r="B870" s="46"/>
      <c r="C870" s="46"/>
      <c r="D870" s="46"/>
      <c r="E870" s="25" t="s">
        <v>900</v>
      </c>
      <c r="F870" s="14"/>
      <c r="G870" s="14"/>
      <c r="H870" s="13"/>
      <c r="I870" s="25"/>
      <c r="J870" s="14"/>
      <c r="K870" s="14"/>
      <c r="L870" s="47">
        <v>1</v>
      </c>
      <c r="M870" s="47">
        <v>1</v>
      </c>
      <c r="N870" s="48">
        <v>1</v>
      </c>
      <c r="O870" s="49">
        <v>0</v>
      </c>
      <c r="P870" s="49">
        <v>0</v>
      </c>
      <c r="Q870" s="49">
        <v>0</v>
      </c>
      <c r="R870" s="49">
        <v>0</v>
      </c>
    </row>
    <row r="871" spans="1:18" x14ac:dyDescent="0.25">
      <c r="A871" s="46"/>
      <c r="B871" s="46"/>
      <c r="C871" s="46"/>
      <c r="D871" s="46"/>
      <c r="E871" s="25" t="s">
        <v>713</v>
      </c>
      <c r="F871" s="14"/>
      <c r="G871" s="14"/>
      <c r="H871" s="13"/>
      <c r="I871" s="25"/>
      <c r="J871" s="14"/>
      <c r="K871" s="14"/>
      <c r="L871" s="47">
        <v>1</v>
      </c>
      <c r="M871" s="47">
        <v>1</v>
      </c>
      <c r="N871" s="48">
        <v>1</v>
      </c>
      <c r="O871" s="49">
        <v>0</v>
      </c>
      <c r="P871" s="49">
        <v>0</v>
      </c>
      <c r="Q871" s="49">
        <v>0</v>
      </c>
      <c r="R871" s="49">
        <v>0</v>
      </c>
    </row>
    <row r="872" spans="1:18" x14ac:dyDescent="0.25">
      <c r="A872" s="46"/>
      <c r="B872" s="46"/>
      <c r="C872" s="46"/>
      <c r="D872" s="46"/>
      <c r="E872" s="25" t="s">
        <v>901</v>
      </c>
      <c r="F872" s="14"/>
      <c r="G872" s="14"/>
      <c r="H872" s="13"/>
      <c r="I872" s="25"/>
      <c r="J872" s="14"/>
      <c r="K872" s="14"/>
      <c r="L872" s="47">
        <v>1</v>
      </c>
      <c r="M872" s="47">
        <v>1</v>
      </c>
      <c r="N872" s="48">
        <v>1</v>
      </c>
      <c r="O872" s="49">
        <v>0</v>
      </c>
      <c r="P872" s="49">
        <v>0</v>
      </c>
      <c r="Q872" s="49">
        <v>0</v>
      </c>
      <c r="R872" s="49">
        <v>0</v>
      </c>
    </row>
    <row r="873" spans="1:18" x14ac:dyDescent="0.25">
      <c r="A873" s="46"/>
      <c r="B873" s="46"/>
      <c r="C873" s="46"/>
      <c r="D873" s="46"/>
      <c r="E873" s="25" t="s">
        <v>772</v>
      </c>
      <c r="F873" s="14"/>
      <c r="G873" s="14"/>
      <c r="H873" s="13"/>
      <c r="I873" s="25"/>
      <c r="J873" s="14"/>
      <c r="K873" s="14"/>
      <c r="L873" s="47">
        <v>1</v>
      </c>
      <c r="M873" s="47">
        <v>1</v>
      </c>
      <c r="N873" s="48">
        <v>1</v>
      </c>
      <c r="O873" s="49">
        <v>0</v>
      </c>
      <c r="P873" s="49">
        <v>0</v>
      </c>
      <c r="Q873" s="49">
        <v>0</v>
      </c>
      <c r="R873" s="49">
        <v>0</v>
      </c>
    </row>
    <row r="874" spans="1:18" x14ac:dyDescent="0.25">
      <c r="A874" s="46"/>
      <c r="B874" s="46"/>
      <c r="C874" s="46"/>
      <c r="D874" s="46"/>
      <c r="E874" s="25" t="s">
        <v>902</v>
      </c>
      <c r="F874" s="14"/>
      <c r="G874" s="14"/>
      <c r="H874" s="13"/>
      <c r="I874" s="25"/>
      <c r="J874" s="14"/>
      <c r="K874" s="14"/>
      <c r="L874" s="47">
        <v>1</v>
      </c>
      <c r="M874" s="47">
        <v>1</v>
      </c>
      <c r="N874" s="48">
        <v>1</v>
      </c>
      <c r="O874" s="49">
        <v>0</v>
      </c>
      <c r="P874" s="49">
        <v>0</v>
      </c>
      <c r="Q874" s="49">
        <v>0</v>
      </c>
      <c r="R874" s="49">
        <v>0</v>
      </c>
    </row>
    <row r="875" spans="1:18" x14ac:dyDescent="0.25">
      <c r="A875" s="46"/>
      <c r="B875" s="46"/>
      <c r="C875" s="46"/>
      <c r="D875" s="46"/>
      <c r="E875" s="25" t="s">
        <v>843</v>
      </c>
      <c r="F875" s="14"/>
      <c r="G875" s="14"/>
      <c r="H875" s="13"/>
      <c r="I875" s="25"/>
      <c r="J875" s="14"/>
      <c r="K875" s="14"/>
      <c r="L875" s="47">
        <v>1</v>
      </c>
      <c r="M875" s="47">
        <v>1</v>
      </c>
      <c r="N875" s="48">
        <v>1</v>
      </c>
      <c r="O875" s="49">
        <v>0</v>
      </c>
      <c r="P875" s="49">
        <v>0</v>
      </c>
      <c r="Q875" s="49">
        <v>0</v>
      </c>
      <c r="R875" s="49">
        <v>0</v>
      </c>
    </row>
    <row r="876" spans="1:18" x14ac:dyDescent="0.25">
      <c r="A876" s="46"/>
      <c r="B876" s="46"/>
      <c r="C876" s="46"/>
      <c r="D876" s="46"/>
      <c r="E876" s="25" t="s">
        <v>903</v>
      </c>
      <c r="F876" s="14"/>
      <c r="G876" s="14"/>
      <c r="H876" s="13"/>
      <c r="I876" s="25"/>
      <c r="J876" s="14"/>
      <c r="K876" s="14"/>
      <c r="L876" s="47">
        <v>1</v>
      </c>
      <c r="M876" s="47">
        <v>1</v>
      </c>
      <c r="N876" s="48">
        <v>1</v>
      </c>
      <c r="O876" s="49">
        <v>0</v>
      </c>
      <c r="P876" s="49">
        <v>0</v>
      </c>
      <c r="Q876" s="49">
        <v>0</v>
      </c>
      <c r="R876" s="49">
        <v>0</v>
      </c>
    </row>
    <row r="877" spans="1:18" x14ac:dyDescent="0.25">
      <c r="A877" s="46"/>
      <c r="B877" s="46"/>
      <c r="C877" s="46"/>
      <c r="D877" s="46"/>
      <c r="E877" s="25" t="s">
        <v>904</v>
      </c>
      <c r="F877" s="14"/>
      <c r="G877" s="14"/>
      <c r="H877" s="13"/>
      <c r="I877" s="25"/>
      <c r="J877" s="14"/>
      <c r="K877" s="14"/>
      <c r="L877" s="47">
        <v>1</v>
      </c>
      <c r="M877" s="47">
        <v>1</v>
      </c>
      <c r="N877" s="48">
        <v>1</v>
      </c>
      <c r="O877" s="49">
        <v>0</v>
      </c>
      <c r="P877" s="49">
        <v>0</v>
      </c>
      <c r="Q877" s="49">
        <v>0</v>
      </c>
      <c r="R877" s="49">
        <v>0</v>
      </c>
    </row>
    <row r="878" spans="1:18" x14ac:dyDescent="0.25">
      <c r="A878" s="46"/>
      <c r="B878" s="46"/>
      <c r="C878" s="46"/>
      <c r="D878" s="46"/>
      <c r="E878" s="25" t="s">
        <v>905</v>
      </c>
      <c r="F878" s="14"/>
      <c r="G878" s="14"/>
      <c r="H878" s="13"/>
      <c r="I878" s="25"/>
      <c r="J878" s="14"/>
      <c r="K878" s="14"/>
      <c r="L878" s="47">
        <v>1</v>
      </c>
      <c r="M878" s="47">
        <v>1</v>
      </c>
      <c r="N878" s="48">
        <v>1</v>
      </c>
      <c r="O878" s="49">
        <v>0</v>
      </c>
      <c r="P878" s="49">
        <v>0</v>
      </c>
      <c r="Q878" s="49">
        <v>0</v>
      </c>
      <c r="R878" s="49">
        <v>0</v>
      </c>
    </row>
    <row r="879" spans="1:18" x14ac:dyDescent="0.25">
      <c r="A879" s="46"/>
      <c r="B879" s="46"/>
      <c r="C879" s="46"/>
      <c r="D879" s="46"/>
      <c r="E879" s="25" t="s">
        <v>732</v>
      </c>
      <c r="F879" s="14"/>
      <c r="G879" s="14"/>
      <c r="H879" s="13"/>
      <c r="I879" s="25"/>
      <c r="J879" s="14"/>
      <c r="K879" s="14"/>
      <c r="L879" s="47">
        <v>1</v>
      </c>
      <c r="M879" s="47">
        <v>1</v>
      </c>
      <c r="N879" s="48">
        <v>1</v>
      </c>
      <c r="O879" s="49">
        <v>0</v>
      </c>
      <c r="P879" s="49">
        <v>0</v>
      </c>
      <c r="Q879" s="49">
        <v>0</v>
      </c>
      <c r="R879" s="49">
        <v>0</v>
      </c>
    </row>
    <row r="880" spans="1:18" x14ac:dyDescent="0.25">
      <c r="A880" s="46"/>
      <c r="B880" s="46"/>
      <c r="C880" s="46"/>
      <c r="D880" s="46"/>
      <c r="E880" s="25" t="s">
        <v>732</v>
      </c>
      <c r="F880" s="14"/>
      <c r="G880" s="14"/>
      <c r="H880" s="13"/>
      <c r="I880" s="25"/>
      <c r="J880" s="14"/>
      <c r="K880" s="14"/>
      <c r="L880" s="47">
        <v>1</v>
      </c>
      <c r="M880" s="47">
        <v>1</v>
      </c>
      <c r="N880" s="48">
        <v>1</v>
      </c>
      <c r="O880" s="49">
        <v>0</v>
      </c>
      <c r="P880" s="49">
        <v>0</v>
      </c>
      <c r="Q880" s="49">
        <v>0</v>
      </c>
      <c r="R880" s="49">
        <v>0</v>
      </c>
    </row>
    <row r="881" spans="1:18" x14ac:dyDescent="0.25">
      <c r="A881" s="46"/>
      <c r="B881" s="46"/>
      <c r="C881" s="46"/>
      <c r="D881" s="46"/>
      <c r="E881" s="25" t="s">
        <v>718</v>
      </c>
      <c r="F881" s="14"/>
      <c r="G881" s="14"/>
      <c r="H881" s="13"/>
      <c r="I881" s="25"/>
      <c r="J881" s="14"/>
      <c r="K881" s="14"/>
      <c r="L881" s="47">
        <v>1</v>
      </c>
      <c r="M881" s="47">
        <v>1</v>
      </c>
      <c r="N881" s="48">
        <v>1</v>
      </c>
      <c r="O881" s="49">
        <v>0</v>
      </c>
      <c r="P881" s="49">
        <v>0</v>
      </c>
      <c r="Q881" s="49">
        <v>0</v>
      </c>
      <c r="R881" s="49">
        <v>0</v>
      </c>
    </row>
    <row r="882" spans="1:18" x14ac:dyDescent="0.25">
      <c r="A882" s="46"/>
      <c r="B882" s="46"/>
      <c r="C882" s="46"/>
      <c r="D882" s="46"/>
      <c r="E882" s="25" t="s">
        <v>33</v>
      </c>
      <c r="F882" s="14"/>
      <c r="G882" s="14"/>
      <c r="H882" s="13"/>
      <c r="I882" s="25"/>
      <c r="J882" s="14"/>
      <c r="K882" s="14"/>
      <c r="L882" s="47">
        <v>1</v>
      </c>
      <c r="M882" s="47">
        <v>1</v>
      </c>
      <c r="N882" s="48">
        <v>1</v>
      </c>
      <c r="O882" s="49">
        <v>0</v>
      </c>
      <c r="P882" s="49">
        <v>0</v>
      </c>
      <c r="Q882" s="49">
        <v>0</v>
      </c>
      <c r="R882" s="49">
        <v>0</v>
      </c>
    </row>
    <row r="883" spans="1:18" x14ac:dyDescent="0.25">
      <c r="A883" s="46"/>
      <c r="B883" s="46"/>
      <c r="C883" s="46"/>
      <c r="D883" s="46"/>
      <c r="E883" s="25" t="s">
        <v>906</v>
      </c>
      <c r="F883" s="14"/>
      <c r="G883" s="14"/>
      <c r="H883" s="13"/>
      <c r="I883" s="25"/>
      <c r="J883" s="14"/>
      <c r="K883" s="14"/>
      <c r="L883" s="47">
        <v>1</v>
      </c>
      <c r="M883" s="47">
        <v>1</v>
      </c>
      <c r="N883" s="48">
        <v>1</v>
      </c>
      <c r="O883" s="49">
        <v>0</v>
      </c>
      <c r="P883" s="49">
        <v>0</v>
      </c>
      <c r="Q883" s="49">
        <v>0</v>
      </c>
      <c r="R883" s="49">
        <v>0</v>
      </c>
    </row>
    <row r="884" spans="1:18" x14ac:dyDescent="0.25">
      <c r="A884" s="46"/>
      <c r="B884" s="46"/>
      <c r="C884" s="46"/>
      <c r="D884" s="46"/>
      <c r="E884" s="25" t="s">
        <v>823</v>
      </c>
      <c r="F884" s="14"/>
      <c r="G884" s="14"/>
      <c r="H884" s="13"/>
      <c r="I884" s="25"/>
      <c r="J884" s="14"/>
      <c r="K884" s="14"/>
      <c r="L884" s="47">
        <v>1</v>
      </c>
      <c r="M884" s="47">
        <v>1</v>
      </c>
      <c r="N884" s="48">
        <v>1</v>
      </c>
      <c r="O884" s="49">
        <v>0</v>
      </c>
      <c r="P884" s="49">
        <v>0</v>
      </c>
      <c r="Q884" s="49">
        <v>0</v>
      </c>
      <c r="R884" s="49">
        <v>0</v>
      </c>
    </row>
    <row r="885" spans="1:18" x14ac:dyDescent="0.25">
      <c r="A885" s="46"/>
      <c r="B885" s="46"/>
      <c r="C885" s="46"/>
      <c r="D885" s="46"/>
      <c r="E885" s="25" t="s">
        <v>907</v>
      </c>
      <c r="F885" s="14"/>
      <c r="G885" s="14"/>
      <c r="H885" s="13"/>
      <c r="I885" s="25"/>
      <c r="J885" s="14"/>
      <c r="K885" s="14"/>
      <c r="L885" s="47">
        <v>1</v>
      </c>
      <c r="M885" s="47">
        <v>1</v>
      </c>
      <c r="N885" s="48">
        <v>1</v>
      </c>
      <c r="O885" s="49">
        <v>0</v>
      </c>
      <c r="P885" s="49">
        <v>0</v>
      </c>
      <c r="Q885" s="49">
        <v>0</v>
      </c>
      <c r="R885" s="49">
        <v>0</v>
      </c>
    </row>
    <row r="886" spans="1:18" x14ac:dyDescent="0.25">
      <c r="A886" s="46"/>
      <c r="B886" s="46"/>
      <c r="C886" s="46"/>
      <c r="D886" s="46"/>
      <c r="E886" s="25" t="s">
        <v>908</v>
      </c>
      <c r="F886" s="14"/>
      <c r="G886" s="14"/>
      <c r="H886" s="13"/>
      <c r="I886" s="25"/>
      <c r="J886" s="14"/>
      <c r="K886" s="14"/>
      <c r="L886" s="47">
        <v>1</v>
      </c>
      <c r="M886" s="47">
        <v>1</v>
      </c>
      <c r="N886" s="48">
        <v>1</v>
      </c>
      <c r="O886" s="49">
        <v>0</v>
      </c>
      <c r="P886" s="49">
        <v>0</v>
      </c>
      <c r="Q886" s="49">
        <v>0</v>
      </c>
      <c r="R886" s="49">
        <v>0</v>
      </c>
    </row>
    <row r="887" spans="1:18" x14ac:dyDescent="0.25">
      <c r="A887" s="46"/>
      <c r="B887" s="46"/>
      <c r="C887" s="46"/>
      <c r="D887" s="46"/>
      <c r="E887" s="25" t="s">
        <v>836</v>
      </c>
      <c r="F887" s="14"/>
      <c r="G887" s="14"/>
      <c r="H887" s="13"/>
      <c r="I887" s="25"/>
      <c r="J887" s="14"/>
      <c r="K887" s="14"/>
      <c r="L887" s="47">
        <v>1</v>
      </c>
      <c r="M887" s="47">
        <v>1</v>
      </c>
      <c r="N887" s="48">
        <v>1</v>
      </c>
      <c r="O887" s="49">
        <v>0</v>
      </c>
      <c r="P887" s="49">
        <v>0</v>
      </c>
      <c r="Q887" s="49">
        <v>0</v>
      </c>
      <c r="R887" s="49">
        <v>0</v>
      </c>
    </row>
    <row r="888" spans="1:18" x14ac:dyDescent="0.25">
      <c r="A888" s="46"/>
      <c r="B888" s="46"/>
      <c r="C888" s="46"/>
      <c r="D888" s="46"/>
      <c r="E888" s="25" t="s">
        <v>768</v>
      </c>
      <c r="F888" s="14"/>
      <c r="G888" s="14"/>
      <c r="H888" s="13"/>
      <c r="I888" s="25"/>
      <c r="J888" s="14"/>
      <c r="K888" s="14"/>
      <c r="L888" s="47">
        <v>1</v>
      </c>
      <c r="M888" s="47">
        <v>1</v>
      </c>
      <c r="N888" s="48">
        <v>1</v>
      </c>
      <c r="O888" s="49">
        <v>0</v>
      </c>
      <c r="P888" s="49">
        <v>0</v>
      </c>
      <c r="Q888" s="49">
        <v>0</v>
      </c>
      <c r="R888" s="49">
        <v>0</v>
      </c>
    </row>
    <row r="889" spans="1:18" x14ac:dyDescent="0.25">
      <c r="A889" s="46"/>
      <c r="B889" s="46"/>
      <c r="C889" s="46"/>
      <c r="D889" s="46"/>
      <c r="E889" s="25" t="s">
        <v>732</v>
      </c>
      <c r="F889" s="14"/>
      <c r="G889" s="14"/>
      <c r="H889" s="13"/>
      <c r="I889" s="25"/>
      <c r="J889" s="14"/>
      <c r="K889" s="14"/>
      <c r="L889" s="47">
        <v>1</v>
      </c>
      <c r="M889" s="47">
        <v>1</v>
      </c>
      <c r="N889" s="48">
        <v>1</v>
      </c>
      <c r="O889" s="49">
        <v>0</v>
      </c>
      <c r="P889" s="49">
        <v>0</v>
      </c>
      <c r="Q889" s="49">
        <v>0</v>
      </c>
      <c r="R889" s="49">
        <v>0</v>
      </c>
    </row>
    <row r="890" spans="1:18" x14ac:dyDescent="0.25">
      <c r="A890" s="46"/>
      <c r="B890" s="46"/>
      <c r="C890" s="46"/>
      <c r="D890" s="46"/>
      <c r="E890" s="25" t="s">
        <v>909</v>
      </c>
      <c r="F890" s="14"/>
      <c r="G890" s="14"/>
      <c r="H890" s="13"/>
      <c r="I890" s="25"/>
      <c r="J890" s="14"/>
      <c r="K890" s="14"/>
      <c r="L890" s="47">
        <v>1</v>
      </c>
      <c r="M890" s="47">
        <v>1</v>
      </c>
      <c r="N890" s="48">
        <v>1</v>
      </c>
      <c r="O890" s="49">
        <v>0</v>
      </c>
      <c r="P890" s="49">
        <v>0</v>
      </c>
      <c r="Q890" s="49">
        <v>0</v>
      </c>
      <c r="R890" s="49">
        <v>0</v>
      </c>
    </row>
    <row r="891" spans="1:18" x14ac:dyDescent="0.25">
      <c r="A891" s="46"/>
      <c r="B891" s="46"/>
      <c r="C891" s="46"/>
      <c r="D891" s="46"/>
      <c r="E891" s="25" t="s">
        <v>734</v>
      </c>
      <c r="F891" s="14"/>
      <c r="G891" s="14"/>
      <c r="H891" s="13"/>
      <c r="I891" s="25"/>
      <c r="J891" s="14"/>
      <c r="K891" s="14"/>
      <c r="L891" s="47">
        <v>1</v>
      </c>
      <c r="M891" s="47">
        <v>1</v>
      </c>
      <c r="N891" s="48">
        <v>1</v>
      </c>
      <c r="O891" s="49">
        <v>0</v>
      </c>
      <c r="P891" s="49">
        <v>0</v>
      </c>
      <c r="Q891" s="49">
        <v>0</v>
      </c>
      <c r="R891" s="49">
        <v>0</v>
      </c>
    </row>
    <row r="892" spans="1:18" x14ac:dyDescent="0.25">
      <c r="A892" s="46"/>
      <c r="B892" s="46"/>
      <c r="C892" s="46"/>
      <c r="D892" s="46"/>
      <c r="E892" s="25" t="s">
        <v>734</v>
      </c>
      <c r="F892" s="14"/>
      <c r="G892" s="14"/>
      <c r="H892" s="13"/>
      <c r="I892" s="25"/>
      <c r="J892" s="14"/>
      <c r="K892" s="14"/>
      <c r="L892" s="47">
        <v>1</v>
      </c>
      <c r="M892" s="47">
        <v>1</v>
      </c>
      <c r="N892" s="48">
        <v>1</v>
      </c>
      <c r="O892" s="49">
        <v>0</v>
      </c>
      <c r="P892" s="49">
        <v>0</v>
      </c>
      <c r="Q892" s="49">
        <v>0</v>
      </c>
      <c r="R892" s="49">
        <v>0</v>
      </c>
    </row>
    <row r="893" spans="1:18" x14ac:dyDescent="0.25">
      <c r="A893" s="46"/>
      <c r="B893" s="46"/>
      <c r="C893" s="46"/>
      <c r="D893" s="46"/>
      <c r="E893" s="25" t="s">
        <v>910</v>
      </c>
      <c r="F893" s="14"/>
      <c r="G893" s="14"/>
      <c r="H893" s="13"/>
      <c r="I893" s="25"/>
      <c r="J893" s="14"/>
      <c r="K893" s="14"/>
      <c r="L893" s="47">
        <v>1</v>
      </c>
      <c r="M893" s="47">
        <v>1</v>
      </c>
      <c r="N893" s="48">
        <v>1</v>
      </c>
      <c r="O893" s="49">
        <v>0</v>
      </c>
      <c r="P893" s="49">
        <v>0</v>
      </c>
      <c r="Q893" s="49">
        <v>0</v>
      </c>
      <c r="R893" s="49">
        <v>0</v>
      </c>
    </row>
    <row r="894" spans="1:18" x14ac:dyDescent="0.25">
      <c r="A894" s="46"/>
      <c r="B894" s="46"/>
      <c r="C894" s="46"/>
      <c r="D894" s="46"/>
      <c r="E894" s="25" t="s">
        <v>911</v>
      </c>
      <c r="F894" s="14"/>
      <c r="G894" s="14"/>
      <c r="H894" s="13"/>
      <c r="I894" s="25"/>
      <c r="J894" s="14"/>
      <c r="K894" s="14"/>
      <c r="L894" s="47">
        <v>1</v>
      </c>
      <c r="M894" s="47">
        <v>1</v>
      </c>
      <c r="N894" s="48">
        <v>1</v>
      </c>
      <c r="O894" s="49">
        <v>0</v>
      </c>
      <c r="P894" s="49">
        <v>0</v>
      </c>
      <c r="Q894" s="49">
        <v>0</v>
      </c>
      <c r="R894" s="49">
        <v>0</v>
      </c>
    </row>
    <row r="895" spans="1:18" x14ac:dyDescent="0.25">
      <c r="A895" s="46"/>
      <c r="B895" s="46"/>
      <c r="C895" s="46"/>
      <c r="D895" s="46"/>
      <c r="E895" s="25" t="s">
        <v>843</v>
      </c>
      <c r="F895" s="14"/>
      <c r="G895" s="14"/>
      <c r="H895" s="13"/>
      <c r="I895" s="25"/>
      <c r="J895" s="14"/>
      <c r="K895" s="14"/>
      <c r="L895" s="47">
        <v>1</v>
      </c>
      <c r="M895" s="47">
        <v>1</v>
      </c>
      <c r="N895" s="48">
        <v>1</v>
      </c>
      <c r="O895" s="49">
        <v>0</v>
      </c>
      <c r="P895" s="49">
        <v>0</v>
      </c>
      <c r="Q895" s="49">
        <v>0</v>
      </c>
      <c r="R895" s="49">
        <v>0</v>
      </c>
    </row>
    <row r="896" spans="1:18" x14ac:dyDescent="0.25">
      <c r="A896" s="46"/>
      <c r="B896" s="46"/>
      <c r="C896" s="46"/>
      <c r="D896" s="46"/>
      <c r="E896" s="25" t="s">
        <v>912</v>
      </c>
      <c r="F896" s="14"/>
      <c r="G896" s="14"/>
      <c r="H896" s="13"/>
      <c r="I896" s="25"/>
      <c r="J896" s="14"/>
      <c r="K896" s="14"/>
      <c r="L896" s="47">
        <v>1</v>
      </c>
      <c r="M896" s="47">
        <v>1</v>
      </c>
      <c r="N896" s="48">
        <v>1</v>
      </c>
      <c r="O896" s="49">
        <v>0</v>
      </c>
      <c r="P896" s="49">
        <v>0</v>
      </c>
      <c r="Q896" s="49">
        <v>0</v>
      </c>
      <c r="R896" s="49">
        <v>0</v>
      </c>
    </row>
    <row r="897" spans="1:18" x14ac:dyDescent="0.25">
      <c r="A897" s="46"/>
      <c r="B897" s="46"/>
      <c r="C897" s="46"/>
      <c r="D897" s="46"/>
      <c r="E897" s="25" t="s">
        <v>803</v>
      </c>
      <c r="F897" s="14"/>
      <c r="G897" s="14"/>
      <c r="H897" s="13"/>
      <c r="I897" s="25"/>
      <c r="J897" s="14"/>
      <c r="K897" s="14"/>
      <c r="L897" s="47">
        <v>1</v>
      </c>
      <c r="M897" s="47">
        <v>1</v>
      </c>
      <c r="N897" s="48">
        <v>1</v>
      </c>
      <c r="O897" s="49">
        <v>0</v>
      </c>
      <c r="P897" s="49">
        <v>0</v>
      </c>
      <c r="Q897" s="49">
        <v>0</v>
      </c>
      <c r="R897" s="49">
        <v>0</v>
      </c>
    </row>
    <row r="898" spans="1:18" x14ac:dyDescent="0.25">
      <c r="A898" s="46"/>
      <c r="B898" s="46"/>
      <c r="C898" s="46"/>
      <c r="D898" s="46"/>
      <c r="E898" s="25" t="s">
        <v>913</v>
      </c>
      <c r="F898" s="14"/>
      <c r="G898" s="14"/>
      <c r="H898" s="13"/>
      <c r="I898" s="25"/>
      <c r="J898" s="14"/>
      <c r="K898" s="14"/>
      <c r="L898" s="47">
        <v>1</v>
      </c>
      <c r="M898" s="47">
        <v>1</v>
      </c>
      <c r="N898" s="48">
        <v>1</v>
      </c>
      <c r="O898" s="49">
        <v>0</v>
      </c>
      <c r="P898" s="49">
        <v>0</v>
      </c>
      <c r="Q898" s="49">
        <v>0</v>
      </c>
      <c r="R898" s="49">
        <v>0</v>
      </c>
    </row>
    <row r="899" spans="1:18" x14ac:dyDescent="0.25">
      <c r="A899" s="46"/>
      <c r="B899" s="46"/>
      <c r="C899" s="46"/>
      <c r="D899" s="46"/>
      <c r="E899" s="25" t="s">
        <v>798</v>
      </c>
      <c r="F899" s="14"/>
      <c r="G899" s="14"/>
      <c r="H899" s="13"/>
      <c r="I899" s="25"/>
      <c r="J899" s="14"/>
      <c r="K899" s="14"/>
      <c r="L899" s="47">
        <v>1</v>
      </c>
      <c r="M899" s="47">
        <v>1</v>
      </c>
      <c r="N899" s="48">
        <v>1</v>
      </c>
      <c r="O899" s="49">
        <v>0</v>
      </c>
      <c r="P899" s="49">
        <v>0</v>
      </c>
      <c r="Q899" s="49">
        <v>0</v>
      </c>
      <c r="R899" s="49">
        <v>0</v>
      </c>
    </row>
    <row r="900" spans="1:18" x14ac:dyDescent="0.25">
      <c r="A900" s="46"/>
      <c r="B900" s="46"/>
      <c r="C900" s="46"/>
      <c r="D900" s="46"/>
      <c r="E900" s="25" t="s">
        <v>727</v>
      </c>
      <c r="F900" s="14"/>
      <c r="G900" s="14"/>
      <c r="H900" s="13"/>
      <c r="I900" s="25"/>
      <c r="J900" s="14"/>
      <c r="K900" s="14"/>
      <c r="L900" s="47">
        <v>1</v>
      </c>
      <c r="M900" s="47">
        <v>1</v>
      </c>
      <c r="N900" s="48">
        <v>1</v>
      </c>
      <c r="O900" s="49">
        <v>0</v>
      </c>
      <c r="P900" s="49">
        <v>0</v>
      </c>
      <c r="Q900" s="49">
        <v>0</v>
      </c>
      <c r="R900" s="49">
        <v>0</v>
      </c>
    </row>
    <row r="901" spans="1:18" x14ac:dyDescent="0.25">
      <c r="A901" s="46"/>
      <c r="B901" s="46"/>
      <c r="C901" s="46"/>
      <c r="D901" s="46"/>
      <c r="E901" s="25" t="s">
        <v>914</v>
      </c>
      <c r="F901" s="14"/>
      <c r="G901" s="14"/>
      <c r="H901" s="13"/>
      <c r="I901" s="25"/>
      <c r="J901" s="14"/>
      <c r="K901" s="14"/>
      <c r="L901" s="47">
        <v>1</v>
      </c>
      <c r="M901" s="47">
        <v>1</v>
      </c>
      <c r="N901" s="48">
        <v>1</v>
      </c>
      <c r="O901" s="49">
        <v>0</v>
      </c>
      <c r="P901" s="49">
        <v>0</v>
      </c>
      <c r="Q901" s="49">
        <v>0</v>
      </c>
      <c r="R901" s="49">
        <v>0</v>
      </c>
    </row>
    <row r="902" spans="1:18" x14ac:dyDescent="0.25">
      <c r="A902" s="46"/>
      <c r="B902" s="46"/>
      <c r="C902" s="46"/>
      <c r="D902" s="46"/>
      <c r="E902" s="25" t="s">
        <v>915</v>
      </c>
      <c r="F902" s="14"/>
      <c r="G902" s="14"/>
      <c r="H902" s="13"/>
      <c r="I902" s="25"/>
      <c r="J902" s="14"/>
      <c r="K902" s="14"/>
      <c r="L902" s="47">
        <v>1</v>
      </c>
      <c r="M902" s="47">
        <v>1</v>
      </c>
      <c r="N902" s="48">
        <v>1</v>
      </c>
      <c r="O902" s="49">
        <v>0</v>
      </c>
      <c r="P902" s="49">
        <v>0</v>
      </c>
      <c r="Q902" s="49">
        <v>0</v>
      </c>
      <c r="R902" s="49">
        <v>0</v>
      </c>
    </row>
    <row r="903" spans="1:18" x14ac:dyDescent="0.25">
      <c r="A903" s="46"/>
      <c r="B903" s="46"/>
      <c r="C903" s="46"/>
      <c r="D903" s="46"/>
      <c r="E903" s="25" t="s">
        <v>797</v>
      </c>
      <c r="F903" s="14"/>
      <c r="G903" s="14"/>
      <c r="H903" s="13"/>
      <c r="I903" s="25"/>
      <c r="J903" s="14"/>
      <c r="K903" s="14"/>
      <c r="L903" s="47">
        <v>1</v>
      </c>
      <c r="M903" s="47">
        <v>1</v>
      </c>
      <c r="N903" s="48">
        <v>1</v>
      </c>
      <c r="O903" s="49">
        <v>0</v>
      </c>
      <c r="P903" s="49">
        <v>0</v>
      </c>
      <c r="Q903" s="49">
        <v>0</v>
      </c>
      <c r="R903" s="49">
        <v>0</v>
      </c>
    </row>
    <row r="904" spans="1:18" x14ac:dyDescent="0.25">
      <c r="A904" s="46"/>
      <c r="B904" s="46"/>
      <c r="C904" s="46"/>
      <c r="D904" s="46"/>
      <c r="E904" s="25" t="s">
        <v>824</v>
      </c>
      <c r="F904" s="14"/>
      <c r="G904" s="14"/>
      <c r="H904" s="13"/>
      <c r="I904" s="25"/>
      <c r="J904" s="14"/>
      <c r="K904" s="14"/>
      <c r="L904" s="47">
        <v>1</v>
      </c>
      <c r="M904" s="47">
        <v>1</v>
      </c>
      <c r="N904" s="48">
        <v>1</v>
      </c>
      <c r="O904" s="49">
        <v>0</v>
      </c>
      <c r="P904" s="49">
        <v>0</v>
      </c>
      <c r="Q904" s="49">
        <v>0</v>
      </c>
      <c r="R904" s="49">
        <v>0</v>
      </c>
    </row>
    <row r="905" spans="1:18" x14ac:dyDescent="0.25">
      <c r="A905" s="46"/>
      <c r="B905" s="46"/>
      <c r="C905" s="46"/>
      <c r="D905" s="46"/>
      <c r="E905" s="25" t="s">
        <v>916</v>
      </c>
      <c r="F905" s="14"/>
      <c r="G905" s="14"/>
      <c r="H905" s="13"/>
      <c r="I905" s="25"/>
      <c r="J905" s="14"/>
      <c r="K905" s="14"/>
      <c r="L905" s="47">
        <v>1</v>
      </c>
      <c r="M905" s="47">
        <v>1</v>
      </c>
      <c r="N905" s="48">
        <v>1</v>
      </c>
      <c r="O905" s="49">
        <v>0</v>
      </c>
      <c r="P905" s="49">
        <v>0</v>
      </c>
      <c r="Q905" s="49">
        <v>0</v>
      </c>
      <c r="R905" s="49">
        <v>0</v>
      </c>
    </row>
    <row r="906" spans="1:18" x14ac:dyDescent="0.25">
      <c r="A906" s="46"/>
      <c r="B906" s="46"/>
      <c r="C906" s="46"/>
      <c r="D906" s="46"/>
      <c r="E906" s="25" t="s">
        <v>917</v>
      </c>
      <c r="F906" s="14"/>
      <c r="G906" s="14"/>
      <c r="H906" s="13"/>
      <c r="I906" s="25"/>
      <c r="J906" s="14"/>
      <c r="K906" s="14"/>
      <c r="L906" s="47">
        <v>1</v>
      </c>
      <c r="M906" s="47">
        <v>1</v>
      </c>
      <c r="N906" s="48">
        <v>1</v>
      </c>
      <c r="O906" s="49">
        <v>0</v>
      </c>
      <c r="P906" s="49">
        <v>0</v>
      </c>
      <c r="Q906" s="49">
        <v>0</v>
      </c>
      <c r="R906" s="49">
        <v>0</v>
      </c>
    </row>
    <row r="907" spans="1:18" x14ac:dyDescent="0.25">
      <c r="A907" s="46"/>
      <c r="B907" s="46"/>
      <c r="C907" s="46"/>
      <c r="D907" s="46"/>
      <c r="E907" s="25" t="s">
        <v>917</v>
      </c>
      <c r="F907" s="14"/>
      <c r="G907" s="14"/>
      <c r="H907" s="13"/>
      <c r="I907" s="25"/>
      <c r="J907" s="14"/>
      <c r="K907" s="14"/>
      <c r="L907" s="47">
        <v>1</v>
      </c>
      <c r="M907" s="47">
        <v>1</v>
      </c>
      <c r="N907" s="48">
        <v>1</v>
      </c>
      <c r="O907" s="49">
        <v>0</v>
      </c>
      <c r="P907" s="49">
        <v>0</v>
      </c>
      <c r="Q907" s="49">
        <v>0</v>
      </c>
      <c r="R907" s="49">
        <v>0</v>
      </c>
    </row>
    <row r="908" spans="1:18" x14ac:dyDescent="0.25">
      <c r="A908" s="46"/>
      <c r="B908" s="46"/>
      <c r="C908" s="46"/>
      <c r="D908" s="46"/>
      <c r="E908" s="25" t="s">
        <v>917</v>
      </c>
      <c r="F908" s="14"/>
      <c r="G908" s="14"/>
      <c r="H908" s="13"/>
      <c r="I908" s="25"/>
      <c r="J908" s="14"/>
      <c r="K908" s="14"/>
      <c r="L908" s="47">
        <v>1</v>
      </c>
      <c r="M908" s="47">
        <v>1</v>
      </c>
      <c r="N908" s="48">
        <v>1</v>
      </c>
      <c r="O908" s="49">
        <v>0</v>
      </c>
      <c r="P908" s="49">
        <v>0</v>
      </c>
      <c r="Q908" s="49">
        <v>0</v>
      </c>
      <c r="R908" s="49">
        <v>0</v>
      </c>
    </row>
    <row r="909" spans="1:18" x14ac:dyDescent="0.25">
      <c r="A909" s="46"/>
      <c r="B909" s="46"/>
      <c r="C909" s="46"/>
      <c r="D909" s="46"/>
      <c r="E909" s="25" t="s">
        <v>918</v>
      </c>
      <c r="F909" s="14"/>
      <c r="G909" s="14"/>
      <c r="H909" s="13"/>
      <c r="I909" s="25"/>
      <c r="J909" s="14"/>
      <c r="K909" s="14"/>
      <c r="L909" s="47">
        <v>1</v>
      </c>
      <c r="M909" s="47">
        <v>1</v>
      </c>
      <c r="N909" s="48">
        <v>1</v>
      </c>
      <c r="O909" s="49">
        <v>0</v>
      </c>
      <c r="P909" s="49">
        <v>0</v>
      </c>
      <c r="Q909" s="49">
        <v>0</v>
      </c>
      <c r="R909" s="49">
        <v>0</v>
      </c>
    </row>
    <row r="910" spans="1:18" x14ac:dyDescent="0.25">
      <c r="A910" s="46"/>
      <c r="B910" s="46"/>
      <c r="C910" s="46"/>
      <c r="D910" s="46"/>
      <c r="E910" s="25" t="s">
        <v>919</v>
      </c>
      <c r="F910" s="14"/>
      <c r="G910" s="14"/>
      <c r="H910" s="13"/>
      <c r="I910" s="25"/>
      <c r="J910" s="14"/>
      <c r="K910" s="14"/>
      <c r="L910" s="47">
        <v>1</v>
      </c>
      <c r="M910" s="47">
        <v>1</v>
      </c>
      <c r="N910" s="48">
        <v>1</v>
      </c>
      <c r="O910" s="49">
        <v>0</v>
      </c>
      <c r="P910" s="49">
        <v>0</v>
      </c>
      <c r="Q910" s="49">
        <v>0</v>
      </c>
      <c r="R910" s="49">
        <v>0</v>
      </c>
    </row>
    <row r="911" spans="1:18" x14ac:dyDescent="0.25">
      <c r="A911" s="46"/>
      <c r="B911" s="46"/>
      <c r="C911" s="46"/>
      <c r="D911" s="46"/>
      <c r="E911" s="25" t="s">
        <v>920</v>
      </c>
      <c r="F911" s="14"/>
      <c r="G911" s="14"/>
      <c r="H911" s="13"/>
      <c r="I911" s="25"/>
      <c r="J911" s="14"/>
      <c r="K911" s="14"/>
      <c r="L911" s="47">
        <v>1</v>
      </c>
      <c r="M911" s="47">
        <v>1</v>
      </c>
      <c r="N911" s="48">
        <v>1</v>
      </c>
      <c r="O911" s="49">
        <v>0</v>
      </c>
      <c r="P911" s="49">
        <v>0</v>
      </c>
      <c r="Q911" s="49">
        <v>0</v>
      </c>
      <c r="R911" s="49">
        <v>0</v>
      </c>
    </row>
    <row r="912" spans="1:18" x14ac:dyDescent="0.25">
      <c r="A912" s="46"/>
      <c r="B912" s="46"/>
      <c r="C912" s="46"/>
      <c r="D912" s="46"/>
      <c r="E912" s="25" t="s">
        <v>920</v>
      </c>
      <c r="F912" s="14"/>
      <c r="G912" s="14"/>
      <c r="H912" s="13"/>
      <c r="I912" s="25"/>
      <c r="J912" s="14"/>
      <c r="K912" s="14"/>
      <c r="L912" s="47">
        <v>1</v>
      </c>
      <c r="M912" s="47">
        <v>1</v>
      </c>
      <c r="N912" s="48">
        <v>1</v>
      </c>
      <c r="O912" s="49">
        <v>0</v>
      </c>
      <c r="P912" s="49">
        <v>0</v>
      </c>
      <c r="Q912" s="49">
        <v>0</v>
      </c>
      <c r="R912" s="49">
        <v>0</v>
      </c>
    </row>
    <row r="913" spans="1:18" x14ac:dyDescent="0.25">
      <c r="A913" s="46"/>
      <c r="B913" s="46"/>
      <c r="C913" s="46"/>
      <c r="D913" s="46"/>
      <c r="E913" s="25" t="s">
        <v>921</v>
      </c>
      <c r="F913" s="14"/>
      <c r="G913" s="14"/>
      <c r="H913" s="13"/>
      <c r="I913" s="25"/>
      <c r="J913" s="14"/>
      <c r="K913" s="14"/>
      <c r="L913" s="47">
        <v>1</v>
      </c>
      <c r="M913" s="47">
        <v>1</v>
      </c>
      <c r="N913" s="48">
        <v>1</v>
      </c>
      <c r="O913" s="49">
        <v>0</v>
      </c>
      <c r="P913" s="49">
        <v>0</v>
      </c>
      <c r="Q913" s="49">
        <v>0</v>
      </c>
      <c r="R913" s="49">
        <v>0</v>
      </c>
    </row>
    <row r="914" spans="1:18" x14ac:dyDescent="0.25">
      <c r="A914" s="46"/>
      <c r="B914" s="46"/>
      <c r="C914" s="46"/>
      <c r="D914" s="46"/>
      <c r="E914" s="25" t="s">
        <v>922</v>
      </c>
      <c r="F914" s="14"/>
      <c r="G914" s="14"/>
      <c r="H914" s="13"/>
      <c r="I914" s="25"/>
      <c r="J914" s="14"/>
      <c r="K914" s="14"/>
      <c r="L914" s="47">
        <v>1</v>
      </c>
      <c r="M914" s="47">
        <v>1</v>
      </c>
      <c r="N914" s="48">
        <v>1</v>
      </c>
      <c r="O914" s="49">
        <v>0</v>
      </c>
      <c r="P914" s="49">
        <v>0</v>
      </c>
      <c r="Q914" s="49">
        <v>0</v>
      </c>
      <c r="R914" s="49">
        <v>0</v>
      </c>
    </row>
    <row r="915" spans="1:18" x14ac:dyDescent="0.25">
      <c r="A915" s="46"/>
      <c r="B915" s="46"/>
      <c r="C915" s="46"/>
      <c r="D915" s="46"/>
      <c r="E915" s="25" t="s">
        <v>922</v>
      </c>
      <c r="F915" s="14"/>
      <c r="G915" s="14"/>
      <c r="H915" s="13"/>
      <c r="I915" s="25"/>
      <c r="J915" s="14"/>
      <c r="K915" s="14"/>
      <c r="L915" s="47">
        <v>1</v>
      </c>
      <c r="M915" s="47">
        <v>1</v>
      </c>
      <c r="N915" s="48">
        <v>1</v>
      </c>
      <c r="O915" s="49">
        <v>0</v>
      </c>
      <c r="P915" s="49">
        <v>0</v>
      </c>
      <c r="Q915" s="49">
        <v>0</v>
      </c>
      <c r="R915" s="49">
        <v>0</v>
      </c>
    </row>
    <row r="916" spans="1:18" x14ac:dyDescent="0.25">
      <c r="A916" s="46"/>
      <c r="B916" s="46"/>
      <c r="C916" s="46"/>
      <c r="D916" s="46"/>
      <c r="E916" s="25" t="s">
        <v>923</v>
      </c>
      <c r="F916" s="14"/>
      <c r="G916" s="14"/>
      <c r="H916" s="13"/>
      <c r="I916" s="25"/>
      <c r="J916" s="14"/>
      <c r="K916" s="14"/>
      <c r="L916" s="47">
        <v>1</v>
      </c>
      <c r="M916" s="47">
        <v>1</v>
      </c>
      <c r="N916" s="48">
        <v>1</v>
      </c>
      <c r="O916" s="49">
        <v>0</v>
      </c>
      <c r="P916" s="49">
        <v>0</v>
      </c>
      <c r="Q916" s="49">
        <v>0</v>
      </c>
      <c r="R916" s="49">
        <v>0</v>
      </c>
    </row>
    <row r="917" spans="1:18" x14ac:dyDescent="0.25">
      <c r="A917" s="46"/>
      <c r="B917" s="46"/>
      <c r="C917" s="46"/>
      <c r="D917" s="46"/>
      <c r="E917" s="25" t="s">
        <v>924</v>
      </c>
      <c r="F917" s="14"/>
      <c r="G917" s="14"/>
      <c r="H917" s="13"/>
      <c r="I917" s="25"/>
      <c r="J917" s="14"/>
      <c r="K917" s="14"/>
      <c r="L917" s="47">
        <v>1</v>
      </c>
      <c r="M917" s="47">
        <v>1</v>
      </c>
      <c r="N917" s="48">
        <v>1</v>
      </c>
      <c r="O917" s="49">
        <v>0</v>
      </c>
      <c r="P917" s="49">
        <v>0</v>
      </c>
      <c r="Q917" s="49">
        <v>0</v>
      </c>
      <c r="R917" s="49">
        <v>0</v>
      </c>
    </row>
    <row r="918" spans="1:18" x14ac:dyDescent="0.25">
      <c r="A918" s="46"/>
      <c r="B918" s="46"/>
      <c r="C918" s="46"/>
      <c r="D918" s="46"/>
      <c r="E918" s="25" t="s">
        <v>730</v>
      </c>
      <c r="F918" s="14"/>
      <c r="G918" s="14"/>
      <c r="H918" s="13"/>
      <c r="I918" s="25"/>
      <c r="J918" s="14"/>
      <c r="K918" s="14"/>
      <c r="L918" s="47">
        <v>1</v>
      </c>
      <c r="M918" s="47">
        <v>1</v>
      </c>
      <c r="N918" s="48">
        <v>1</v>
      </c>
      <c r="O918" s="49">
        <v>0</v>
      </c>
      <c r="P918" s="49">
        <v>0</v>
      </c>
      <c r="Q918" s="49">
        <v>0</v>
      </c>
      <c r="R918" s="49">
        <v>0</v>
      </c>
    </row>
    <row r="919" spans="1:18" x14ac:dyDescent="0.25">
      <c r="A919" s="46"/>
      <c r="B919" s="46"/>
      <c r="C919" s="46"/>
      <c r="D919" s="46"/>
      <c r="E919" s="25" t="s">
        <v>925</v>
      </c>
      <c r="F919" s="14"/>
      <c r="G919" s="14"/>
      <c r="H919" s="13"/>
      <c r="I919" s="25"/>
      <c r="J919" s="14"/>
      <c r="K919" s="14"/>
      <c r="L919" s="47">
        <v>1</v>
      </c>
      <c r="M919" s="47">
        <v>1</v>
      </c>
      <c r="N919" s="48">
        <v>1</v>
      </c>
      <c r="O919" s="49">
        <v>0</v>
      </c>
      <c r="P919" s="49">
        <v>0</v>
      </c>
      <c r="Q919" s="49">
        <v>0</v>
      </c>
      <c r="R919" s="49">
        <v>0</v>
      </c>
    </row>
    <row r="920" spans="1:18" x14ac:dyDescent="0.25">
      <c r="A920" s="46"/>
      <c r="B920" s="46"/>
      <c r="C920" s="46"/>
      <c r="D920" s="46"/>
      <c r="E920" s="25" t="s">
        <v>926</v>
      </c>
      <c r="F920" s="14"/>
      <c r="G920" s="14"/>
      <c r="H920" s="13"/>
      <c r="I920" s="25"/>
      <c r="J920" s="14"/>
      <c r="K920" s="14"/>
      <c r="L920" s="47">
        <v>1</v>
      </c>
      <c r="M920" s="47">
        <v>1</v>
      </c>
      <c r="N920" s="48">
        <v>1</v>
      </c>
      <c r="O920" s="49">
        <v>0</v>
      </c>
      <c r="P920" s="49">
        <v>0</v>
      </c>
      <c r="Q920" s="49">
        <v>0</v>
      </c>
      <c r="R920" s="49">
        <v>0</v>
      </c>
    </row>
    <row r="921" spans="1:18" x14ac:dyDescent="0.25">
      <c r="A921" s="46"/>
      <c r="B921" s="46"/>
      <c r="C921" s="46"/>
      <c r="D921" s="46"/>
      <c r="E921" s="25" t="s">
        <v>826</v>
      </c>
      <c r="F921" s="14"/>
      <c r="G921" s="14"/>
      <c r="H921" s="13"/>
      <c r="I921" s="25"/>
      <c r="J921" s="14"/>
      <c r="K921" s="14"/>
      <c r="L921" s="47">
        <v>340</v>
      </c>
      <c r="M921" s="47">
        <v>340</v>
      </c>
      <c r="N921" s="48">
        <f t="shared" ref="N921:N984" si="6">+L921-O921</f>
        <v>317.61842633959827</v>
      </c>
      <c r="O921" s="39">
        <v>22.381573660401727</v>
      </c>
      <c r="P921" s="39">
        <v>0</v>
      </c>
      <c r="Q921" s="39">
        <v>0</v>
      </c>
      <c r="R921" s="39">
        <v>0</v>
      </c>
    </row>
    <row r="922" spans="1:18" x14ac:dyDescent="0.25">
      <c r="A922" s="46"/>
      <c r="B922" s="46"/>
      <c r="C922" s="46"/>
      <c r="D922" s="46"/>
      <c r="E922" s="25" t="s">
        <v>927</v>
      </c>
      <c r="F922" s="14"/>
      <c r="G922" s="14"/>
      <c r="H922" s="13"/>
      <c r="I922" s="25"/>
      <c r="J922" s="14"/>
      <c r="K922" s="14"/>
      <c r="L922" s="47">
        <v>2950</v>
      </c>
      <c r="M922" s="47">
        <v>2950</v>
      </c>
      <c r="N922" s="48">
        <f t="shared" si="6"/>
        <v>2693.2143313158222</v>
      </c>
      <c r="O922" s="39">
        <v>256.78566868417784</v>
      </c>
      <c r="P922" s="39">
        <v>0</v>
      </c>
      <c r="Q922" s="39">
        <v>0</v>
      </c>
      <c r="R922" s="39">
        <v>0</v>
      </c>
    </row>
    <row r="923" spans="1:18" x14ac:dyDescent="0.25">
      <c r="A923" s="46"/>
      <c r="B923" s="46"/>
      <c r="C923" s="46"/>
      <c r="D923" s="46"/>
      <c r="E923" s="25" t="s">
        <v>928</v>
      </c>
      <c r="F923" s="14"/>
      <c r="G923" s="14"/>
      <c r="H923" s="13"/>
      <c r="I923" s="25"/>
      <c r="J923" s="14"/>
      <c r="K923" s="14"/>
      <c r="L923" s="47">
        <v>2950</v>
      </c>
      <c r="M923" s="47">
        <v>2950</v>
      </c>
      <c r="N923" s="48">
        <f t="shared" si="6"/>
        <v>2693.2143313158222</v>
      </c>
      <c r="O923" s="39">
        <v>256.78566868417784</v>
      </c>
      <c r="P923" s="39">
        <v>0</v>
      </c>
      <c r="Q923" s="39">
        <v>0</v>
      </c>
      <c r="R923" s="39">
        <v>0</v>
      </c>
    </row>
    <row r="924" spans="1:18" x14ac:dyDescent="0.25">
      <c r="A924" s="46"/>
      <c r="B924" s="46"/>
      <c r="C924" s="46"/>
      <c r="D924" s="46"/>
      <c r="E924" s="25" t="s">
        <v>928</v>
      </c>
      <c r="F924" s="14"/>
      <c r="G924" s="14"/>
      <c r="H924" s="13"/>
      <c r="I924" s="25"/>
      <c r="J924" s="14"/>
      <c r="K924" s="14"/>
      <c r="L924" s="47">
        <v>2950</v>
      </c>
      <c r="M924" s="47">
        <v>2950</v>
      </c>
      <c r="N924" s="48">
        <f t="shared" si="6"/>
        <v>2693.2143313158222</v>
      </c>
      <c r="O924" s="39">
        <v>256.78566868417784</v>
      </c>
      <c r="P924" s="39">
        <v>0</v>
      </c>
      <c r="Q924" s="39">
        <v>0</v>
      </c>
      <c r="R924" s="39">
        <v>0</v>
      </c>
    </row>
    <row r="925" spans="1:18" x14ac:dyDescent="0.25">
      <c r="A925" s="46"/>
      <c r="B925" s="46"/>
      <c r="C925" s="46"/>
      <c r="D925" s="46"/>
      <c r="E925" s="25" t="s">
        <v>724</v>
      </c>
      <c r="F925" s="14"/>
      <c r="G925" s="14"/>
      <c r="H925" s="13"/>
      <c r="I925" s="25"/>
      <c r="J925" s="14"/>
      <c r="K925" s="14"/>
      <c r="L925" s="47">
        <v>2950</v>
      </c>
      <c r="M925" s="47">
        <v>2950</v>
      </c>
      <c r="N925" s="48">
        <f t="shared" si="6"/>
        <v>2693.2143313158222</v>
      </c>
      <c r="O925" s="39">
        <v>256.78566868417784</v>
      </c>
      <c r="P925" s="39">
        <v>0</v>
      </c>
      <c r="Q925" s="39">
        <v>0</v>
      </c>
      <c r="R925" s="39">
        <v>0</v>
      </c>
    </row>
    <row r="926" spans="1:18" x14ac:dyDescent="0.25">
      <c r="A926" s="46"/>
      <c r="B926" s="46"/>
      <c r="C926" s="46"/>
      <c r="D926" s="46"/>
      <c r="E926" s="25" t="s">
        <v>836</v>
      </c>
      <c r="F926" s="14"/>
      <c r="G926" s="14"/>
      <c r="H926" s="13"/>
      <c r="I926" s="25"/>
      <c r="J926" s="14"/>
      <c r="K926" s="14"/>
      <c r="L926" s="47">
        <v>2950</v>
      </c>
      <c r="M926" s="47">
        <v>2950</v>
      </c>
      <c r="N926" s="48">
        <f t="shared" si="6"/>
        <v>2693.2143313158222</v>
      </c>
      <c r="O926" s="39">
        <v>256.78566868417784</v>
      </c>
      <c r="P926" s="39">
        <v>0</v>
      </c>
      <c r="Q926" s="39">
        <v>0</v>
      </c>
      <c r="R926" s="39">
        <v>0</v>
      </c>
    </row>
    <row r="927" spans="1:18" x14ac:dyDescent="0.25">
      <c r="A927" s="46"/>
      <c r="B927" s="46"/>
      <c r="C927" s="46"/>
      <c r="D927" s="46"/>
      <c r="E927" s="25" t="s">
        <v>724</v>
      </c>
      <c r="F927" s="14"/>
      <c r="G927" s="14"/>
      <c r="H927" s="13"/>
      <c r="I927" s="25"/>
      <c r="J927" s="14"/>
      <c r="K927" s="14"/>
      <c r="L927" s="47">
        <v>2950</v>
      </c>
      <c r="M927" s="47">
        <v>2950</v>
      </c>
      <c r="N927" s="48">
        <f t="shared" si="6"/>
        <v>2693.2143313158222</v>
      </c>
      <c r="O927" s="39">
        <v>256.78566868417784</v>
      </c>
      <c r="P927" s="39">
        <v>0</v>
      </c>
      <c r="Q927" s="39">
        <v>0</v>
      </c>
      <c r="R927" s="39">
        <v>0</v>
      </c>
    </row>
    <row r="928" spans="1:18" x14ac:dyDescent="0.25">
      <c r="A928" s="46"/>
      <c r="B928" s="46"/>
      <c r="C928" s="46"/>
      <c r="D928" s="46"/>
      <c r="E928" s="25" t="s">
        <v>929</v>
      </c>
      <c r="F928" s="14"/>
      <c r="G928" s="14"/>
      <c r="H928" s="13"/>
      <c r="I928" s="25"/>
      <c r="J928" s="14"/>
      <c r="K928" s="14"/>
      <c r="L928" s="47">
        <v>2950</v>
      </c>
      <c r="M928" s="47">
        <v>2950</v>
      </c>
      <c r="N928" s="48">
        <f t="shared" si="6"/>
        <v>2646.3364919341016</v>
      </c>
      <c r="O928" s="39">
        <v>303.66350806589844</v>
      </c>
      <c r="P928" s="39">
        <v>0</v>
      </c>
      <c r="Q928" s="39">
        <v>0</v>
      </c>
      <c r="R928" s="39">
        <v>0</v>
      </c>
    </row>
    <row r="929" spans="1:18" x14ac:dyDescent="0.25">
      <c r="A929" s="46"/>
      <c r="B929" s="46"/>
      <c r="C929" s="46"/>
      <c r="D929" s="46"/>
      <c r="E929" s="25" t="s">
        <v>929</v>
      </c>
      <c r="F929" s="14"/>
      <c r="G929" s="14"/>
      <c r="H929" s="13"/>
      <c r="I929" s="25"/>
      <c r="J929" s="14"/>
      <c r="K929" s="14"/>
      <c r="L929" s="47">
        <v>2950</v>
      </c>
      <c r="M929" s="47">
        <v>2950</v>
      </c>
      <c r="N929" s="48">
        <f t="shared" si="6"/>
        <v>2693.2143313158222</v>
      </c>
      <c r="O929" s="39">
        <v>256.78566868417784</v>
      </c>
      <c r="P929" s="39">
        <v>0</v>
      </c>
      <c r="Q929" s="39">
        <v>0</v>
      </c>
      <c r="R929" s="39">
        <v>0</v>
      </c>
    </row>
    <row r="930" spans="1:18" x14ac:dyDescent="0.25">
      <c r="A930" s="46"/>
      <c r="B930" s="46"/>
      <c r="C930" s="46"/>
      <c r="D930" s="46"/>
      <c r="E930" s="25" t="s">
        <v>724</v>
      </c>
      <c r="F930" s="14"/>
      <c r="G930" s="14"/>
      <c r="H930" s="13"/>
      <c r="I930" s="25"/>
      <c r="J930" s="14"/>
      <c r="K930" s="14"/>
      <c r="L930" s="47">
        <v>2950</v>
      </c>
      <c r="M930" s="47">
        <v>2950</v>
      </c>
      <c r="N930" s="48">
        <f t="shared" si="6"/>
        <v>2693.2143313158222</v>
      </c>
      <c r="O930" s="39">
        <v>256.78566868417784</v>
      </c>
      <c r="P930" s="39">
        <v>0</v>
      </c>
      <c r="Q930" s="39">
        <v>0</v>
      </c>
      <c r="R930" s="39">
        <v>0</v>
      </c>
    </row>
    <row r="931" spans="1:18" x14ac:dyDescent="0.25">
      <c r="A931" s="46"/>
      <c r="B931" s="46"/>
      <c r="C931" s="46"/>
      <c r="D931" s="46"/>
      <c r="E931" s="25" t="s">
        <v>930</v>
      </c>
      <c r="F931" s="14"/>
      <c r="G931" s="14"/>
      <c r="H931" s="13"/>
      <c r="I931" s="25"/>
      <c r="J931" s="14"/>
      <c r="K931" s="14"/>
      <c r="L931" s="47">
        <v>2950</v>
      </c>
      <c r="M931" s="47">
        <v>2950</v>
      </c>
      <c r="N931" s="48">
        <f t="shared" si="6"/>
        <v>2693.2143313158222</v>
      </c>
      <c r="O931" s="39">
        <v>256.78566868417784</v>
      </c>
      <c r="P931" s="39">
        <v>0</v>
      </c>
      <c r="Q931" s="39">
        <v>0</v>
      </c>
      <c r="R931" s="39">
        <v>0</v>
      </c>
    </row>
    <row r="932" spans="1:18" x14ac:dyDescent="0.25">
      <c r="A932" s="46"/>
      <c r="B932" s="46"/>
      <c r="C932" s="46"/>
      <c r="D932" s="46"/>
      <c r="E932" s="25" t="s">
        <v>931</v>
      </c>
      <c r="F932" s="14"/>
      <c r="G932" s="14"/>
      <c r="H932" s="13"/>
      <c r="I932" s="25"/>
      <c r="J932" s="14"/>
      <c r="K932" s="14"/>
      <c r="L932" s="47">
        <v>2950</v>
      </c>
      <c r="M932" s="47">
        <v>2950</v>
      </c>
      <c r="N932" s="48">
        <f t="shared" si="6"/>
        <v>2693.2143313158222</v>
      </c>
      <c r="O932" s="39">
        <v>256.78566868417784</v>
      </c>
      <c r="P932" s="39">
        <v>0</v>
      </c>
      <c r="Q932" s="39">
        <v>0</v>
      </c>
      <c r="R932" s="39">
        <v>0</v>
      </c>
    </row>
    <row r="933" spans="1:18" x14ac:dyDescent="0.25">
      <c r="A933" s="46"/>
      <c r="B933" s="46"/>
      <c r="C933" s="46"/>
      <c r="D933" s="46"/>
      <c r="E933" s="25" t="s">
        <v>932</v>
      </c>
      <c r="F933" s="14"/>
      <c r="G933" s="14"/>
      <c r="H933" s="13"/>
      <c r="I933" s="25"/>
      <c r="J933" s="14"/>
      <c r="K933" s="14"/>
      <c r="L933" s="47">
        <v>2950</v>
      </c>
      <c r="M933" s="47">
        <v>2950</v>
      </c>
      <c r="N933" s="48">
        <f t="shared" si="6"/>
        <v>2693.2143313158222</v>
      </c>
      <c r="O933" s="39">
        <v>256.78566868417784</v>
      </c>
      <c r="P933" s="39">
        <v>0</v>
      </c>
      <c r="Q933" s="39">
        <v>0</v>
      </c>
      <c r="R933" s="39">
        <v>0</v>
      </c>
    </row>
    <row r="934" spans="1:18" x14ac:dyDescent="0.25">
      <c r="A934" s="46"/>
      <c r="B934" s="46"/>
      <c r="C934" s="46"/>
      <c r="D934" s="46"/>
      <c r="E934" s="25" t="s">
        <v>933</v>
      </c>
      <c r="F934" s="14"/>
      <c r="G934" s="14"/>
      <c r="H934" s="13"/>
      <c r="I934" s="25"/>
      <c r="J934" s="14"/>
      <c r="K934" s="14"/>
      <c r="L934" s="47">
        <v>2950</v>
      </c>
      <c r="M934" s="47">
        <v>2950</v>
      </c>
      <c r="N934" s="48">
        <f t="shared" si="6"/>
        <v>2693.2143313158222</v>
      </c>
      <c r="O934" s="39">
        <v>256.78566868417784</v>
      </c>
      <c r="P934" s="39">
        <v>0</v>
      </c>
      <c r="Q934" s="39">
        <v>0</v>
      </c>
      <c r="R934" s="39">
        <v>0</v>
      </c>
    </row>
    <row r="935" spans="1:18" x14ac:dyDescent="0.25">
      <c r="A935" s="46"/>
      <c r="B935" s="46"/>
      <c r="C935" s="46"/>
      <c r="D935" s="46"/>
      <c r="E935" s="25" t="s">
        <v>934</v>
      </c>
      <c r="F935" s="14"/>
      <c r="G935" s="14"/>
      <c r="H935" s="13"/>
      <c r="I935" s="25"/>
      <c r="J935" s="14"/>
      <c r="K935" s="14"/>
      <c r="L935" s="47">
        <v>2950</v>
      </c>
      <c r="M935" s="47">
        <v>2950</v>
      </c>
      <c r="N935" s="48">
        <f t="shared" si="6"/>
        <v>2693.2143313158222</v>
      </c>
      <c r="O935" s="39">
        <v>256.78566868417784</v>
      </c>
      <c r="P935" s="39">
        <v>0</v>
      </c>
      <c r="Q935" s="39">
        <v>0</v>
      </c>
      <c r="R935" s="39">
        <v>0</v>
      </c>
    </row>
    <row r="936" spans="1:18" x14ac:dyDescent="0.25">
      <c r="A936" s="46"/>
      <c r="B936" s="46"/>
      <c r="C936" s="46"/>
      <c r="D936" s="46"/>
      <c r="E936" s="25" t="s">
        <v>935</v>
      </c>
      <c r="F936" s="14"/>
      <c r="G936" s="14"/>
      <c r="H936" s="13"/>
      <c r="I936" s="25"/>
      <c r="J936" s="14"/>
      <c r="K936" s="14"/>
      <c r="L936" s="47">
        <v>2950</v>
      </c>
      <c r="M936" s="47">
        <v>2950</v>
      </c>
      <c r="N936" s="48">
        <f t="shared" si="6"/>
        <v>2693.2143313158222</v>
      </c>
      <c r="O936" s="39">
        <v>256.78566868417784</v>
      </c>
      <c r="P936" s="39">
        <v>0</v>
      </c>
      <c r="Q936" s="39">
        <v>0</v>
      </c>
      <c r="R936" s="39">
        <v>0</v>
      </c>
    </row>
    <row r="937" spans="1:18" x14ac:dyDescent="0.25">
      <c r="A937" s="46"/>
      <c r="B937" s="46"/>
      <c r="C937" s="46"/>
      <c r="D937" s="46"/>
      <c r="E937" s="25" t="s">
        <v>936</v>
      </c>
      <c r="F937" s="14"/>
      <c r="G937" s="14"/>
      <c r="H937" s="13"/>
      <c r="I937" s="25"/>
      <c r="J937" s="14"/>
      <c r="K937" s="14"/>
      <c r="L937" s="47">
        <v>2950</v>
      </c>
      <c r="M937" s="47">
        <v>2950</v>
      </c>
      <c r="N937" s="48">
        <f t="shared" si="6"/>
        <v>2693.2143313158222</v>
      </c>
      <c r="O937" s="39">
        <v>256.78566868417784</v>
      </c>
      <c r="P937" s="39">
        <v>0</v>
      </c>
      <c r="Q937" s="39">
        <v>0</v>
      </c>
      <c r="R937" s="39">
        <v>0</v>
      </c>
    </row>
    <row r="938" spans="1:18" x14ac:dyDescent="0.25">
      <c r="A938" s="46"/>
      <c r="B938" s="46"/>
      <c r="C938" s="46"/>
      <c r="D938" s="46"/>
      <c r="E938" s="25" t="s">
        <v>930</v>
      </c>
      <c r="F938" s="14"/>
      <c r="G938" s="14"/>
      <c r="H938" s="13"/>
      <c r="I938" s="25"/>
      <c r="J938" s="14"/>
      <c r="K938" s="14"/>
      <c r="L938" s="47">
        <v>2950</v>
      </c>
      <c r="M938" s="47">
        <v>2950</v>
      </c>
      <c r="N938" s="48">
        <f t="shared" si="6"/>
        <v>2693.2143313158222</v>
      </c>
      <c r="O938" s="39">
        <v>256.78566868417784</v>
      </c>
      <c r="P938" s="39">
        <v>0</v>
      </c>
      <c r="Q938" s="39">
        <v>0</v>
      </c>
      <c r="R938" s="39">
        <v>0</v>
      </c>
    </row>
    <row r="939" spans="1:18" x14ac:dyDescent="0.25">
      <c r="A939" s="46"/>
      <c r="B939" s="46"/>
      <c r="C939" s="46"/>
      <c r="D939" s="46"/>
      <c r="E939" s="25" t="s">
        <v>937</v>
      </c>
      <c r="F939" s="14"/>
      <c r="G939" s="14"/>
      <c r="H939" s="13"/>
      <c r="I939" s="25"/>
      <c r="J939" s="14"/>
      <c r="K939" s="14"/>
      <c r="L939" s="47">
        <v>2950</v>
      </c>
      <c r="M939" s="47">
        <v>2950</v>
      </c>
      <c r="N939" s="48">
        <f t="shared" si="6"/>
        <v>2693.2143313158222</v>
      </c>
      <c r="O939" s="39">
        <v>256.78566868417784</v>
      </c>
      <c r="P939" s="39">
        <v>0</v>
      </c>
      <c r="Q939" s="39">
        <v>0</v>
      </c>
      <c r="R939" s="39">
        <v>0</v>
      </c>
    </row>
    <row r="940" spans="1:18" x14ac:dyDescent="0.25">
      <c r="A940" s="46"/>
      <c r="B940" s="46"/>
      <c r="C940" s="46"/>
      <c r="D940" s="46"/>
      <c r="E940" s="25" t="s">
        <v>938</v>
      </c>
      <c r="F940" s="14"/>
      <c r="G940" s="14"/>
      <c r="H940" s="13"/>
      <c r="I940" s="25"/>
      <c r="J940" s="14"/>
      <c r="K940" s="14"/>
      <c r="L940" s="47">
        <v>2950</v>
      </c>
      <c r="M940" s="47">
        <v>2950</v>
      </c>
      <c r="N940" s="48">
        <f t="shared" si="6"/>
        <v>2555.7714482177039</v>
      </c>
      <c r="O940" s="39">
        <v>394.22855178229611</v>
      </c>
      <c r="P940" s="39">
        <v>0</v>
      </c>
      <c r="Q940" s="39">
        <v>0</v>
      </c>
      <c r="R940" s="39">
        <v>0</v>
      </c>
    </row>
    <row r="941" spans="1:18" x14ac:dyDescent="0.25">
      <c r="A941" s="46"/>
      <c r="B941" s="46"/>
      <c r="C941" s="46"/>
      <c r="D941" s="46"/>
      <c r="E941" s="25" t="s">
        <v>939</v>
      </c>
      <c r="F941" s="14"/>
      <c r="G941" s="14"/>
      <c r="H941" s="13"/>
      <c r="I941" s="25"/>
      <c r="J941" s="14"/>
      <c r="K941" s="14"/>
      <c r="L941" s="47">
        <v>2950</v>
      </c>
      <c r="M941" s="47">
        <v>2950</v>
      </c>
      <c r="N941" s="48">
        <f t="shared" si="6"/>
        <v>2555.7714482177039</v>
      </c>
      <c r="O941" s="39">
        <v>394.22855178229611</v>
      </c>
      <c r="P941" s="39">
        <v>0</v>
      </c>
      <c r="Q941" s="39">
        <v>0</v>
      </c>
      <c r="R941" s="39">
        <v>0</v>
      </c>
    </row>
    <row r="942" spans="1:18" x14ac:dyDescent="0.25">
      <c r="A942" s="46"/>
      <c r="B942" s="46"/>
      <c r="C942" s="46"/>
      <c r="D942" s="46"/>
      <c r="E942" s="25" t="s">
        <v>733</v>
      </c>
      <c r="F942" s="14"/>
      <c r="G942" s="14"/>
      <c r="H942" s="13"/>
      <c r="I942" s="25"/>
      <c r="J942" s="14"/>
      <c r="K942" s="14"/>
      <c r="L942" s="47">
        <v>4295</v>
      </c>
      <c r="M942" s="47">
        <v>4295</v>
      </c>
      <c r="N942" s="48">
        <f t="shared" si="6"/>
        <v>3901.7464719254403</v>
      </c>
      <c r="O942" s="39">
        <v>393.25352807455965</v>
      </c>
      <c r="P942" s="39">
        <v>0</v>
      </c>
      <c r="Q942" s="39">
        <v>0</v>
      </c>
      <c r="R942" s="39">
        <v>0</v>
      </c>
    </row>
    <row r="943" spans="1:18" x14ac:dyDescent="0.25">
      <c r="A943" s="46"/>
      <c r="B943" s="46"/>
      <c r="C943" s="46"/>
      <c r="D943" s="46"/>
      <c r="E943" s="25" t="s">
        <v>940</v>
      </c>
      <c r="F943" s="14"/>
      <c r="G943" s="14"/>
      <c r="H943" s="13"/>
      <c r="I943" s="25"/>
      <c r="J943" s="14"/>
      <c r="K943" s="14"/>
      <c r="L943" s="47">
        <v>9027</v>
      </c>
      <c r="M943" s="47">
        <v>9027</v>
      </c>
      <c r="N943" s="48">
        <f t="shared" si="6"/>
        <v>8293.6982659547739</v>
      </c>
      <c r="O943" s="39">
        <v>733.30173404522611</v>
      </c>
      <c r="P943" s="39">
        <v>0</v>
      </c>
      <c r="Q943" s="39">
        <v>0</v>
      </c>
      <c r="R943" s="39">
        <v>0</v>
      </c>
    </row>
    <row r="944" spans="1:18" x14ac:dyDescent="0.25">
      <c r="A944" s="46"/>
      <c r="B944" s="46"/>
      <c r="C944" s="46"/>
      <c r="D944" s="46"/>
      <c r="E944" s="25" t="s">
        <v>941</v>
      </c>
      <c r="F944" s="14"/>
      <c r="G944" s="14"/>
      <c r="H944" s="13"/>
      <c r="I944" s="25"/>
      <c r="J944" s="14"/>
      <c r="K944" s="14"/>
      <c r="L944" s="47">
        <v>12350</v>
      </c>
      <c r="M944" s="47">
        <v>12350</v>
      </c>
      <c r="N944" s="48">
        <f t="shared" si="6"/>
        <v>11253.971610630528</v>
      </c>
      <c r="O944" s="39">
        <v>1096.0283893694723</v>
      </c>
      <c r="P944" s="39">
        <v>0</v>
      </c>
      <c r="Q944" s="39">
        <v>0</v>
      </c>
      <c r="R944" s="39">
        <v>0</v>
      </c>
    </row>
    <row r="945" spans="1:18" x14ac:dyDescent="0.25">
      <c r="A945" s="46"/>
      <c r="B945" s="46"/>
      <c r="C945" s="46"/>
      <c r="D945" s="46"/>
      <c r="E945" s="25" t="s">
        <v>942</v>
      </c>
      <c r="F945" s="14"/>
      <c r="G945" s="14"/>
      <c r="H945" s="13"/>
      <c r="I945" s="25"/>
      <c r="J945" s="14"/>
      <c r="K945" s="14"/>
      <c r="L945" s="47">
        <v>12968.329999999609</v>
      </c>
      <c r="M945" s="47">
        <v>12968.329999999609</v>
      </c>
      <c r="N945" s="48">
        <v>12056.030204102193</v>
      </c>
      <c r="O945" s="39">
        <f>912.299795897416+338</f>
        <v>1250.2997958974161</v>
      </c>
      <c r="P945" s="39">
        <v>0</v>
      </c>
      <c r="Q945" s="39">
        <v>0</v>
      </c>
      <c r="R945" s="39">
        <v>0</v>
      </c>
    </row>
    <row r="946" spans="1:18" x14ac:dyDescent="0.25">
      <c r="A946" s="46"/>
      <c r="B946" s="46"/>
      <c r="C946" s="46"/>
      <c r="D946" s="46"/>
      <c r="E946" s="25" t="s">
        <v>943</v>
      </c>
      <c r="F946" s="14"/>
      <c r="G946" s="14"/>
      <c r="H946" s="13"/>
      <c r="I946" s="25"/>
      <c r="J946" s="14"/>
      <c r="K946" s="14"/>
      <c r="L946" s="47">
        <v>17300</v>
      </c>
      <c r="M946" s="47">
        <v>17300</v>
      </c>
      <c r="N946" s="48">
        <f t="shared" si="6"/>
        <v>1</v>
      </c>
      <c r="O946" s="39">
        <v>17299</v>
      </c>
      <c r="P946" s="39">
        <v>0</v>
      </c>
      <c r="Q946" s="39">
        <v>0</v>
      </c>
      <c r="R946" s="39">
        <v>0</v>
      </c>
    </row>
    <row r="947" spans="1:18" x14ac:dyDescent="0.25">
      <c r="A947" s="46"/>
      <c r="B947" s="46"/>
      <c r="C947" s="46"/>
      <c r="D947" s="46"/>
      <c r="E947" s="25" t="s">
        <v>944</v>
      </c>
      <c r="F947" s="14"/>
      <c r="G947" s="14"/>
      <c r="H947" s="13"/>
      <c r="I947" s="25"/>
      <c r="J947" s="14"/>
      <c r="K947" s="14"/>
      <c r="L947" s="47">
        <v>17300</v>
      </c>
      <c r="M947" s="47">
        <v>17300</v>
      </c>
      <c r="N947" s="48">
        <f t="shared" si="6"/>
        <v>1319.1909350736787</v>
      </c>
      <c r="O947" s="39">
        <v>15980.809064926321</v>
      </c>
      <c r="P947" s="39">
        <v>0</v>
      </c>
      <c r="Q947" s="39">
        <v>0</v>
      </c>
      <c r="R947" s="39">
        <v>0</v>
      </c>
    </row>
    <row r="948" spans="1:18" x14ac:dyDescent="0.25">
      <c r="A948" s="46"/>
      <c r="B948" s="46"/>
      <c r="C948" s="46"/>
      <c r="D948" s="46"/>
      <c r="E948" s="25" t="s">
        <v>945</v>
      </c>
      <c r="F948" s="14"/>
      <c r="G948" s="14"/>
      <c r="H948" s="13"/>
      <c r="I948" s="25"/>
      <c r="J948" s="14"/>
      <c r="K948" s="14"/>
      <c r="L948" s="47">
        <v>17300</v>
      </c>
      <c r="M948" s="47">
        <v>17300</v>
      </c>
      <c r="N948" s="48">
        <f t="shared" si="6"/>
        <v>1</v>
      </c>
      <c r="O948" s="39">
        <v>17299</v>
      </c>
      <c r="P948" s="39">
        <v>0</v>
      </c>
      <c r="Q948" s="39">
        <v>0</v>
      </c>
      <c r="R948" s="39">
        <v>0</v>
      </c>
    </row>
    <row r="949" spans="1:18" x14ac:dyDescent="0.25">
      <c r="A949" s="46"/>
      <c r="B949" s="46"/>
      <c r="C949" s="46"/>
      <c r="D949" s="46"/>
      <c r="E949" s="25" t="s">
        <v>946</v>
      </c>
      <c r="F949" s="14"/>
      <c r="G949" s="14"/>
      <c r="H949" s="13"/>
      <c r="I949" s="25"/>
      <c r="J949" s="14"/>
      <c r="K949" s="14"/>
      <c r="L949" s="47">
        <v>17300</v>
      </c>
      <c r="M949" s="47">
        <v>17300</v>
      </c>
      <c r="N949" s="48">
        <f t="shared" si="6"/>
        <v>2619.1909350736787</v>
      </c>
      <c r="O949" s="39">
        <v>14680.809064926321</v>
      </c>
      <c r="P949" s="39">
        <v>0</v>
      </c>
      <c r="Q949" s="39">
        <v>0</v>
      </c>
      <c r="R949" s="39">
        <v>0</v>
      </c>
    </row>
    <row r="950" spans="1:18" x14ac:dyDescent="0.25">
      <c r="A950" s="46"/>
      <c r="B950" s="46"/>
      <c r="C950" s="46"/>
      <c r="D950" s="46"/>
      <c r="E950" s="25" t="s">
        <v>376</v>
      </c>
      <c r="F950" s="14"/>
      <c r="G950" s="14"/>
      <c r="H950" s="13"/>
      <c r="I950" s="25"/>
      <c r="J950" s="14"/>
      <c r="K950" s="14"/>
      <c r="L950" s="47">
        <v>21990</v>
      </c>
      <c r="M950" s="47">
        <v>21990</v>
      </c>
      <c r="N950" s="48">
        <f t="shared" si="6"/>
        <v>1</v>
      </c>
      <c r="O950" s="39">
        <v>21989</v>
      </c>
      <c r="P950" s="39">
        <v>0</v>
      </c>
      <c r="Q950" s="39">
        <v>0</v>
      </c>
      <c r="R950" s="39">
        <v>0</v>
      </c>
    </row>
    <row r="951" spans="1:18" x14ac:dyDescent="0.25">
      <c r="A951" s="46"/>
      <c r="B951" s="46"/>
      <c r="C951" s="46"/>
      <c r="D951" s="46"/>
      <c r="E951" s="25" t="s">
        <v>947</v>
      </c>
      <c r="F951" s="14"/>
      <c r="G951" s="14"/>
      <c r="H951" s="13"/>
      <c r="I951" s="25"/>
      <c r="J951" s="14"/>
      <c r="K951" s="14"/>
      <c r="L951" s="47">
        <v>21990</v>
      </c>
      <c r="M951" s="47">
        <v>21990</v>
      </c>
      <c r="N951" s="48">
        <f t="shared" si="6"/>
        <v>8675.5848937728006</v>
      </c>
      <c r="O951" s="39">
        <f>13745.4151062272-431</f>
        <v>13314.415106227199</v>
      </c>
      <c r="P951" s="39">
        <v>0</v>
      </c>
      <c r="Q951" s="39">
        <v>0</v>
      </c>
      <c r="R951" s="39">
        <v>0</v>
      </c>
    </row>
    <row r="952" spans="1:18" x14ac:dyDescent="0.25">
      <c r="A952" s="46"/>
      <c r="B952" s="46"/>
      <c r="C952" s="46"/>
      <c r="D952" s="46"/>
      <c r="E952" s="25" t="s">
        <v>326</v>
      </c>
      <c r="F952" s="14"/>
      <c r="G952" s="14"/>
      <c r="H952" s="13"/>
      <c r="I952" s="25"/>
      <c r="J952" s="14"/>
      <c r="K952" s="14"/>
      <c r="L952" s="47">
        <v>21990</v>
      </c>
      <c r="M952" s="47">
        <v>21990</v>
      </c>
      <c r="N952" s="48">
        <f t="shared" si="6"/>
        <v>2244.5848937728442</v>
      </c>
      <c r="O952" s="39">
        <v>19745.415106227156</v>
      </c>
      <c r="P952" s="39">
        <v>0</v>
      </c>
      <c r="Q952" s="39">
        <v>0</v>
      </c>
      <c r="R952" s="39">
        <v>0</v>
      </c>
    </row>
    <row r="953" spans="1:18" x14ac:dyDescent="0.25">
      <c r="A953" s="46"/>
      <c r="B953" s="46"/>
      <c r="C953" s="46"/>
      <c r="D953" s="46"/>
      <c r="E953" s="25" t="s">
        <v>948</v>
      </c>
      <c r="F953" s="14"/>
      <c r="G953" s="14"/>
      <c r="H953" s="13"/>
      <c r="I953" s="25"/>
      <c r="J953" s="14"/>
      <c r="K953" s="14"/>
      <c r="L953" s="47">
        <v>25000</v>
      </c>
      <c r="M953" s="47">
        <v>25000</v>
      </c>
      <c r="N953" s="48">
        <v>23020.897418465483</v>
      </c>
      <c r="O953" s="39">
        <f>1979.10258153452+690</f>
        <v>2669.1025815345201</v>
      </c>
      <c r="P953" s="39">
        <v>0</v>
      </c>
      <c r="Q953" s="39">
        <v>0</v>
      </c>
      <c r="R953" s="39">
        <v>0</v>
      </c>
    </row>
    <row r="954" spans="1:18" x14ac:dyDescent="0.25">
      <c r="A954" s="46"/>
      <c r="B954" s="46"/>
      <c r="C954" s="46"/>
      <c r="D954" s="46"/>
      <c r="E954" s="25" t="s">
        <v>811</v>
      </c>
      <c r="F954" s="14"/>
      <c r="G954" s="14"/>
      <c r="H954" s="13"/>
      <c r="I954" s="25"/>
      <c r="J954" s="14"/>
      <c r="K954" s="14"/>
      <c r="L954" s="47">
        <v>27710</v>
      </c>
      <c r="M954" s="47">
        <v>27710</v>
      </c>
      <c r="N954" s="48">
        <f t="shared" si="6"/>
        <v>25495.00330256212</v>
      </c>
      <c r="O954" s="39">
        <v>2214.9966974378804</v>
      </c>
      <c r="P954" s="39">
        <v>0</v>
      </c>
      <c r="Q954" s="39">
        <v>0</v>
      </c>
      <c r="R954" s="39">
        <v>0</v>
      </c>
    </row>
    <row r="955" spans="1:18" x14ac:dyDescent="0.25">
      <c r="A955" s="46"/>
      <c r="B955" s="46"/>
      <c r="C955" s="46"/>
      <c r="D955" s="46"/>
      <c r="E955" s="25" t="s">
        <v>811</v>
      </c>
      <c r="F955" s="14"/>
      <c r="G955" s="14"/>
      <c r="H955" s="13"/>
      <c r="I955" s="25"/>
      <c r="J955" s="14"/>
      <c r="K955" s="14"/>
      <c r="L955" s="47">
        <v>27710</v>
      </c>
      <c r="M955" s="47">
        <v>27710</v>
      </c>
      <c r="N955" s="48">
        <f t="shared" si="6"/>
        <v>25495.00330256212</v>
      </c>
      <c r="O955" s="39">
        <v>2214.9966974378804</v>
      </c>
      <c r="P955" s="39">
        <v>0</v>
      </c>
      <c r="Q955" s="39">
        <v>0</v>
      </c>
      <c r="R955" s="39">
        <v>0</v>
      </c>
    </row>
    <row r="956" spans="1:18" x14ac:dyDescent="0.25">
      <c r="A956" s="46"/>
      <c r="B956" s="46"/>
      <c r="C956" s="46"/>
      <c r="D956" s="46"/>
      <c r="E956" s="25" t="s">
        <v>811</v>
      </c>
      <c r="F956" s="14"/>
      <c r="G956" s="14"/>
      <c r="H956" s="13"/>
      <c r="I956" s="25"/>
      <c r="J956" s="14"/>
      <c r="K956" s="14"/>
      <c r="L956" s="47">
        <v>27710</v>
      </c>
      <c r="M956" s="47">
        <v>27710</v>
      </c>
      <c r="N956" s="48">
        <f t="shared" si="6"/>
        <v>25495.00330256212</v>
      </c>
      <c r="O956" s="39">
        <v>2214.9966974378804</v>
      </c>
      <c r="P956" s="39">
        <v>0</v>
      </c>
      <c r="Q956" s="39">
        <v>0</v>
      </c>
      <c r="R956" s="39">
        <v>0</v>
      </c>
    </row>
    <row r="957" spans="1:18" x14ac:dyDescent="0.25">
      <c r="A957" s="46"/>
      <c r="B957" s="46"/>
      <c r="C957" s="46"/>
      <c r="D957" s="46"/>
      <c r="E957" s="25" t="s">
        <v>949</v>
      </c>
      <c r="F957" s="14"/>
      <c r="G957" s="14"/>
      <c r="H957" s="13"/>
      <c r="I957" s="25"/>
      <c r="J957" s="14"/>
      <c r="K957" s="14"/>
      <c r="L957" s="47">
        <v>27710</v>
      </c>
      <c r="M957" s="47">
        <v>27710</v>
      </c>
      <c r="N957" s="48">
        <f t="shared" si="6"/>
        <v>25495.00330256212</v>
      </c>
      <c r="O957" s="39">
        <v>2214.9966974378804</v>
      </c>
      <c r="P957" s="39">
        <v>0</v>
      </c>
      <c r="Q957" s="39">
        <v>0</v>
      </c>
      <c r="R957" s="39">
        <v>0</v>
      </c>
    </row>
    <row r="958" spans="1:18" x14ac:dyDescent="0.25">
      <c r="A958" s="46"/>
      <c r="B958" s="46"/>
      <c r="C958" s="46"/>
      <c r="D958" s="46"/>
      <c r="E958" s="25" t="s">
        <v>950</v>
      </c>
      <c r="F958" s="14"/>
      <c r="G958" s="14"/>
      <c r="H958" s="13"/>
      <c r="I958" s="25"/>
      <c r="J958" s="14"/>
      <c r="K958" s="14"/>
      <c r="L958" s="47">
        <v>30500</v>
      </c>
      <c r="M958" s="47">
        <v>30500</v>
      </c>
      <c r="N958" s="48">
        <f t="shared" si="6"/>
        <v>27568.032631199261</v>
      </c>
      <c r="O958" s="39">
        <v>2931.9673688007401</v>
      </c>
      <c r="P958" s="39">
        <v>0</v>
      </c>
      <c r="Q958" s="39">
        <v>0</v>
      </c>
      <c r="R958" s="39">
        <v>0</v>
      </c>
    </row>
    <row r="959" spans="1:18" x14ac:dyDescent="0.25">
      <c r="A959" s="46"/>
      <c r="B959" s="46"/>
      <c r="C959" s="46"/>
      <c r="D959" s="46"/>
      <c r="E959" s="25" t="s">
        <v>951</v>
      </c>
      <c r="F959" s="14"/>
      <c r="G959" s="14"/>
      <c r="H959" s="13"/>
      <c r="I959" s="25"/>
      <c r="J959" s="14"/>
      <c r="K959" s="14"/>
      <c r="L959" s="47">
        <v>30500</v>
      </c>
      <c r="M959" s="47">
        <v>30500</v>
      </c>
      <c r="N959" s="48">
        <f t="shared" si="6"/>
        <v>27568.032631199258</v>
      </c>
      <c r="O959" s="39">
        <v>2931.9673688007424</v>
      </c>
      <c r="P959" s="39">
        <v>0</v>
      </c>
      <c r="Q959" s="39">
        <v>0</v>
      </c>
      <c r="R959" s="39">
        <v>0</v>
      </c>
    </row>
    <row r="960" spans="1:18" x14ac:dyDescent="0.25">
      <c r="A960" s="46"/>
      <c r="B960" s="46"/>
      <c r="C960" s="46"/>
      <c r="D960" s="46"/>
      <c r="E960" s="25" t="s">
        <v>952</v>
      </c>
      <c r="F960" s="14"/>
      <c r="G960" s="14"/>
      <c r="H960" s="13"/>
      <c r="I960" s="25"/>
      <c r="J960" s="14"/>
      <c r="K960" s="14"/>
      <c r="L960" s="47">
        <v>30500</v>
      </c>
      <c r="M960" s="47">
        <v>30500</v>
      </c>
      <c r="N960" s="48">
        <f t="shared" si="6"/>
        <v>27568.032631199258</v>
      </c>
      <c r="O960" s="39">
        <v>2931.9673688007424</v>
      </c>
      <c r="P960" s="39">
        <v>0</v>
      </c>
      <c r="Q960" s="39">
        <v>0</v>
      </c>
      <c r="R960" s="39">
        <v>0</v>
      </c>
    </row>
    <row r="961" spans="1:18" x14ac:dyDescent="0.25">
      <c r="A961" s="46"/>
      <c r="B961" s="46"/>
      <c r="C961" s="46"/>
      <c r="D961" s="46"/>
      <c r="E961" s="25" t="s">
        <v>953</v>
      </c>
      <c r="F961" s="14"/>
      <c r="G961" s="14"/>
      <c r="H961" s="13"/>
      <c r="I961" s="25"/>
      <c r="J961" s="14"/>
      <c r="K961" s="14"/>
      <c r="L961" s="47">
        <v>30500</v>
      </c>
      <c r="M961" s="47">
        <v>30500</v>
      </c>
      <c r="N961" s="48">
        <f t="shared" si="6"/>
        <v>27568.032631199261</v>
      </c>
      <c r="O961" s="39">
        <v>2931.9673688007401</v>
      </c>
      <c r="P961" s="39">
        <v>0</v>
      </c>
      <c r="Q961" s="39">
        <v>0</v>
      </c>
      <c r="R961" s="39">
        <v>0</v>
      </c>
    </row>
    <row r="962" spans="1:18" x14ac:dyDescent="0.25">
      <c r="A962" s="46"/>
      <c r="B962" s="46"/>
      <c r="C962" s="46"/>
      <c r="D962" s="46"/>
      <c r="E962" s="25" t="s">
        <v>953</v>
      </c>
      <c r="F962" s="14"/>
      <c r="G962" s="14"/>
      <c r="H962" s="13"/>
      <c r="I962" s="25"/>
      <c r="J962" s="14"/>
      <c r="K962" s="14"/>
      <c r="L962" s="47">
        <v>30500</v>
      </c>
      <c r="M962" s="47">
        <v>30500</v>
      </c>
      <c r="N962" s="48">
        <f t="shared" si="6"/>
        <v>27568.032631199258</v>
      </c>
      <c r="O962" s="39">
        <v>2931.9673688007424</v>
      </c>
      <c r="P962" s="39">
        <v>0</v>
      </c>
      <c r="Q962" s="39">
        <v>0</v>
      </c>
      <c r="R962" s="39">
        <v>0</v>
      </c>
    </row>
    <row r="963" spans="1:18" x14ac:dyDescent="0.25">
      <c r="A963" s="46"/>
      <c r="B963" s="46"/>
      <c r="C963" s="46"/>
      <c r="D963" s="46"/>
      <c r="E963" s="25" t="s">
        <v>954</v>
      </c>
      <c r="F963" s="14"/>
      <c r="G963" s="14"/>
      <c r="H963" s="13"/>
      <c r="I963" s="25"/>
      <c r="J963" s="14"/>
      <c r="K963" s="14"/>
      <c r="L963" s="47">
        <v>30500</v>
      </c>
      <c r="M963" s="47">
        <v>30500</v>
      </c>
      <c r="N963" s="48">
        <f t="shared" si="6"/>
        <v>28086.119610365924</v>
      </c>
      <c r="O963" s="39">
        <v>2413.880389634076</v>
      </c>
      <c r="P963" s="39">
        <v>0</v>
      </c>
      <c r="Q963" s="39">
        <v>0</v>
      </c>
      <c r="R963" s="39">
        <v>0</v>
      </c>
    </row>
    <row r="964" spans="1:18" x14ac:dyDescent="0.25">
      <c r="A964" s="46"/>
      <c r="B964" s="46"/>
      <c r="C964" s="46"/>
      <c r="D964" s="46"/>
      <c r="E964" s="25" t="s">
        <v>955</v>
      </c>
      <c r="F964" s="14"/>
      <c r="G964" s="14"/>
      <c r="H964" s="13"/>
      <c r="I964" s="25"/>
      <c r="J964" s="14"/>
      <c r="K964" s="14"/>
      <c r="L964" s="47">
        <v>30500</v>
      </c>
      <c r="M964" s="47">
        <v>30500</v>
      </c>
      <c r="N964" s="48">
        <f t="shared" si="6"/>
        <v>27568.032631199258</v>
      </c>
      <c r="O964" s="39">
        <v>2931.9673688007424</v>
      </c>
      <c r="P964" s="39">
        <v>0</v>
      </c>
      <c r="Q964" s="39">
        <v>0</v>
      </c>
      <c r="R964" s="39">
        <v>0</v>
      </c>
    </row>
    <row r="965" spans="1:18" x14ac:dyDescent="0.25">
      <c r="A965" s="46"/>
      <c r="B965" s="46"/>
      <c r="C965" s="46"/>
      <c r="D965" s="46"/>
      <c r="E965" s="25" t="s">
        <v>956</v>
      </c>
      <c r="F965" s="14"/>
      <c r="G965" s="14"/>
      <c r="H965" s="13"/>
      <c r="I965" s="25"/>
      <c r="J965" s="14"/>
      <c r="K965" s="14"/>
      <c r="L965" s="47">
        <v>30500</v>
      </c>
      <c r="M965" s="47">
        <v>30500</v>
      </c>
      <c r="N965" s="48">
        <f t="shared" si="6"/>
        <v>27568.032631199258</v>
      </c>
      <c r="O965" s="39">
        <v>2931.9673688007424</v>
      </c>
      <c r="P965" s="39">
        <v>0</v>
      </c>
      <c r="Q965" s="39">
        <v>0</v>
      </c>
      <c r="R965" s="39">
        <v>0</v>
      </c>
    </row>
    <row r="966" spans="1:18" x14ac:dyDescent="0.25">
      <c r="A966" s="46"/>
      <c r="B966" s="46"/>
      <c r="C966" s="46"/>
      <c r="D966" s="46"/>
      <c r="E966" s="25" t="s">
        <v>957</v>
      </c>
      <c r="F966" s="14"/>
      <c r="G966" s="14"/>
      <c r="H966" s="13"/>
      <c r="I966" s="25"/>
      <c r="J966" s="14"/>
      <c r="K966" s="14"/>
      <c r="L966" s="47">
        <v>30500</v>
      </c>
      <c r="M966" s="47">
        <v>30500</v>
      </c>
      <c r="N966" s="48">
        <f t="shared" si="6"/>
        <v>27568.032631199258</v>
      </c>
      <c r="O966" s="39">
        <v>2931.9673688007424</v>
      </c>
      <c r="P966" s="39">
        <v>0</v>
      </c>
      <c r="Q966" s="39">
        <v>0</v>
      </c>
      <c r="R966" s="39">
        <v>0</v>
      </c>
    </row>
    <row r="967" spans="1:18" x14ac:dyDescent="0.25">
      <c r="A967" s="46"/>
      <c r="B967" s="46"/>
      <c r="C967" s="46"/>
      <c r="D967" s="46"/>
      <c r="E967" s="25" t="s">
        <v>958</v>
      </c>
      <c r="F967" s="14"/>
      <c r="G967" s="14"/>
      <c r="H967" s="13"/>
      <c r="I967" s="25"/>
      <c r="J967" s="14"/>
      <c r="K967" s="14"/>
      <c r="L967" s="47">
        <v>30500</v>
      </c>
      <c r="M967" s="47">
        <v>30500</v>
      </c>
      <c r="N967" s="48">
        <f t="shared" si="6"/>
        <v>27568.032631199258</v>
      </c>
      <c r="O967" s="39">
        <v>2931.9673688007424</v>
      </c>
      <c r="P967" s="39">
        <v>0</v>
      </c>
      <c r="Q967" s="39">
        <v>0</v>
      </c>
      <c r="R967" s="39">
        <v>0</v>
      </c>
    </row>
    <row r="968" spans="1:18" x14ac:dyDescent="0.25">
      <c r="A968" s="46"/>
      <c r="B968" s="46"/>
      <c r="C968" s="46"/>
      <c r="D968" s="46"/>
      <c r="E968" s="25" t="s">
        <v>959</v>
      </c>
      <c r="F968" s="14"/>
      <c r="G968" s="14"/>
      <c r="H968" s="13"/>
      <c r="I968" s="25"/>
      <c r="J968" s="14"/>
      <c r="K968" s="14"/>
      <c r="L968" s="47">
        <v>30500</v>
      </c>
      <c r="M968" s="47">
        <v>30500</v>
      </c>
      <c r="N968" s="48">
        <f t="shared" si="6"/>
        <v>27568.032631199258</v>
      </c>
      <c r="O968" s="39">
        <v>2931.9673688007424</v>
      </c>
      <c r="P968" s="39">
        <v>0</v>
      </c>
      <c r="Q968" s="39">
        <v>0</v>
      </c>
      <c r="R968" s="39">
        <v>0</v>
      </c>
    </row>
    <row r="969" spans="1:18" x14ac:dyDescent="0.25">
      <c r="A969" s="46"/>
      <c r="B969" s="46"/>
      <c r="C969" s="46"/>
      <c r="D969" s="46"/>
      <c r="E969" s="25" t="s">
        <v>960</v>
      </c>
      <c r="F969" s="14"/>
      <c r="G969" s="14"/>
      <c r="H969" s="13"/>
      <c r="I969" s="25"/>
      <c r="J969" s="14"/>
      <c r="K969" s="14"/>
      <c r="L969" s="47">
        <v>30500</v>
      </c>
      <c r="M969" s="47">
        <v>30500</v>
      </c>
      <c r="N969" s="48">
        <f t="shared" si="6"/>
        <v>27568.032631199258</v>
      </c>
      <c r="O969" s="39">
        <v>2931.9673688007424</v>
      </c>
      <c r="P969" s="39">
        <v>0</v>
      </c>
      <c r="Q969" s="39">
        <v>0</v>
      </c>
      <c r="R969" s="39">
        <v>0</v>
      </c>
    </row>
    <row r="970" spans="1:18" x14ac:dyDescent="0.25">
      <c r="A970" s="46"/>
      <c r="B970" s="46"/>
      <c r="C970" s="46"/>
      <c r="D970" s="46"/>
      <c r="E970" s="25" t="s">
        <v>961</v>
      </c>
      <c r="F970" s="14"/>
      <c r="G970" s="14"/>
      <c r="H970" s="13"/>
      <c r="I970" s="25"/>
      <c r="J970" s="14"/>
      <c r="K970" s="14"/>
      <c r="L970" s="47">
        <v>30500</v>
      </c>
      <c r="M970" s="47">
        <v>30500</v>
      </c>
      <c r="N970" s="48">
        <f t="shared" si="6"/>
        <v>27568.032631199258</v>
      </c>
      <c r="O970" s="39">
        <v>2931.9673688007424</v>
      </c>
      <c r="P970" s="39">
        <v>0</v>
      </c>
      <c r="Q970" s="39">
        <v>0</v>
      </c>
      <c r="R970" s="39">
        <v>0</v>
      </c>
    </row>
    <row r="971" spans="1:18" x14ac:dyDescent="0.25">
      <c r="A971" s="46"/>
      <c r="B971" s="46"/>
      <c r="C971" s="46"/>
      <c r="D971" s="46"/>
      <c r="E971" s="25" t="s">
        <v>962</v>
      </c>
      <c r="F971" s="14"/>
      <c r="G971" s="14"/>
      <c r="H971" s="13"/>
      <c r="I971" s="25"/>
      <c r="J971" s="14"/>
      <c r="K971" s="14"/>
      <c r="L971" s="47">
        <v>30500</v>
      </c>
      <c r="M971" s="47">
        <v>30500</v>
      </c>
      <c r="N971" s="48">
        <f t="shared" si="6"/>
        <v>27568.032631199258</v>
      </c>
      <c r="O971" s="39">
        <v>2931.9673688007424</v>
      </c>
      <c r="P971" s="39">
        <v>0</v>
      </c>
      <c r="Q971" s="39">
        <v>0</v>
      </c>
      <c r="R971" s="39">
        <v>0</v>
      </c>
    </row>
    <row r="972" spans="1:18" x14ac:dyDescent="0.25">
      <c r="A972" s="46"/>
      <c r="B972" s="46"/>
      <c r="C972" s="46"/>
      <c r="D972" s="46"/>
      <c r="E972" s="25" t="s">
        <v>963</v>
      </c>
      <c r="F972" s="14"/>
      <c r="G972" s="14"/>
      <c r="H972" s="13"/>
      <c r="I972" s="25"/>
      <c r="J972" s="14"/>
      <c r="K972" s="14"/>
      <c r="L972" s="47">
        <v>30500</v>
      </c>
      <c r="M972" s="47">
        <v>30500</v>
      </c>
      <c r="N972" s="48">
        <f t="shared" si="6"/>
        <v>27568.032631199258</v>
      </c>
      <c r="O972" s="39">
        <v>2931.9673688007424</v>
      </c>
      <c r="P972" s="39">
        <v>0</v>
      </c>
      <c r="Q972" s="39">
        <v>0</v>
      </c>
      <c r="R972" s="39">
        <v>0</v>
      </c>
    </row>
    <row r="973" spans="1:18" x14ac:dyDescent="0.25">
      <c r="A973" s="46"/>
      <c r="B973" s="46"/>
      <c r="C973" s="46"/>
      <c r="D973" s="46"/>
      <c r="E973" s="25" t="s">
        <v>964</v>
      </c>
      <c r="F973" s="14"/>
      <c r="G973" s="14"/>
      <c r="H973" s="13"/>
      <c r="I973" s="25"/>
      <c r="J973" s="14"/>
      <c r="K973" s="14"/>
      <c r="L973" s="47">
        <v>30500</v>
      </c>
      <c r="M973" s="47">
        <v>30500</v>
      </c>
      <c r="N973" s="48">
        <f t="shared" si="6"/>
        <v>27568.032631199258</v>
      </c>
      <c r="O973" s="39">
        <v>2931.9673688007424</v>
      </c>
      <c r="P973" s="39">
        <v>0</v>
      </c>
      <c r="Q973" s="39">
        <v>0</v>
      </c>
      <c r="R973" s="39">
        <v>0</v>
      </c>
    </row>
    <row r="974" spans="1:18" x14ac:dyDescent="0.25">
      <c r="A974" s="46"/>
      <c r="B974" s="46"/>
      <c r="C974" s="46"/>
      <c r="D974" s="46"/>
      <c r="E974" s="25" t="s">
        <v>965</v>
      </c>
      <c r="F974" s="14"/>
      <c r="G974" s="14"/>
      <c r="H974" s="13"/>
      <c r="I974" s="25"/>
      <c r="J974" s="14"/>
      <c r="K974" s="14"/>
      <c r="L974" s="47">
        <v>30500</v>
      </c>
      <c r="M974" s="47">
        <v>30500</v>
      </c>
      <c r="N974" s="48">
        <f t="shared" si="6"/>
        <v>27568.032631199258</v>
      </c>
      <c r="O974" s="39">
        <v>2931.9673688007424</v>
      </c>
      <c r="P974" s="39">
        <v>0</v>
      </c>
      <c r="Q974" s="39">
        <v>0</v>
      </c>
      <c r="R974" s="39">
        <v>0</v>
      </c>
    </row>
    <row r="975" spans="1:18" x14ac:dyDescent="0.25">
      <c r="A975" s="46"/>
      <c r="B975" s="46"/>
      <c r="C975" s="46"/>
      <c r="D975" s="46"/>
      <c r="E975" s="25" t="s">
        <v>966</v>
      </c>
      <c r="F975" s="14"/>
      <c r="G975" s="14"/>
      <c r="H975" s="13"/>
      <c r="I975" s="25"/>
      <c r="J975" s="14"/>
      <c r="K975" s="14"/>
      <c r="L975" s="47">
        <v>30500</v>
      </c>
      <c r="M975" s="47">
        <v>30500</v>
      </c>
      <c r="N975" s="48">
        <f t="shared" si="6"/>
        <v>27568.032631199258</v>
      </c>
      <c r="O975" s="39">
        <v>2931.9673688007424</v>
      </c>
      <c r="P975" s="39">
        <v>0</v>
      </c>
      <c r="Q975" s="39">
        <v>0</v>
      </c>
      <c r="R975" s="39">
        <v>0</v>
      </c>
    </row>
    <row r="976" spans="1:18" x14ac:dyDescent="0.25">
      <c r="A976" s="46"/>
      <c r="B976" s="46"/>
      <c r="C976" s="46"/>
      <c r="D976" s="46"/>
      <c r="E976" s="25" t="s">
        <v>967</v>
      </c>
      <c r="F976" s="14"/>
      <c r="G976" s="14"/>
      <c r="H976" s="13"/>
      <c r="I976" s="25"/>
      <c r="J976" s="14"/>
      <c r="K976" s="14"/>
      <c r="L976" s="47">
        <v>30500</v>
      </c>
      <c r="M976" s="47">
        <v>30500</v>
      </c>
      <c r="N976" s="48">
        <f t="shared" si="6"/>
        <v>27568.032631199258</v>
      </c>
      <c r="O976" s="39">
        <v>2931.9673688007424</v>
      </c>
      <c r="P976" s="39">
        <v>0</v>
      </c>
      <c r="Q976" s="39">
        <v>0</v>
      </c>
      <c r="R976" s="39">
        <v>0</v>
      </c>
    </row>
    <row r="977" spans="1:18" x14ac:dyDescent="0.25">
      <c r="A977" s="46"/>
      <c r="B977" s="46"/>
      <c r="C977" s="46"/>
      <c r="D977" s="46"/>
      <c r="E977" s="25" t="s">
        <v>968</v>
      </c>
      <c r="F977" s="14"/>
      <c r="G977" s="14"/>
      <c r="H977" s="13"/>
      <c r="I977" s="25"/>
      <c r="J977" s="14"/>
      <c r="K977" s="14"/>
      <c r="L977" s="47">
        <v>30500</v>
      </c>
      <c r="M977" s="47">
        <v>30500</v>
      </c>
      <c r="N977" s="48">
        <f t="shared" si="6"/>
        <v>27568.032631199258</v>
      </c>
      <c r="O977" s="39">
        <v>2931.9673688007424</v>
      </c>
      <c r="P977" s="39">
        <v>0</v>
      </c>
      <c r="Q977" s="39">
        <v>0</v>
      </c>
      <c r="R977" s="39">
        <v>0</v>
      </c>
    </row>
    <row r="978" spans="1:18" x14ac:dyDescent="0.25">
      <c r="A978" s="46"/>
      <c r="B978" s="46"/>
      <c r="C978" s="46"/>
      <c r="D978" s="46"/>
      <c r="E978" s="25" t="s">
        <v>969</v>
      </c>
      <c r="F978" s="14"/>
      <c r="G978" s="14"/>
      <c r="H978" s="13"/>
      <c r="I978" s="25"/>
      <c r="J978" s="14"/>
      <c r="K978" s="14"/>
      <c r="L978" s="47">
        <v>30500</v>
      </c>
      <c r="M978" s="47">
        <v>30500</v>
      </c>
      <c r="N978" s="48">
        <f t="shared" si="6"/>
        <v>27568.032631199258</v>
      </c>
      <c r="O978" s="39">
        <v>2931.9673688007424</v>
      </c>
      <c r="P978" s="39">
        <v>0</v>
      </c>
      <c r="Q978" s="39">
        <v>0</v>
      </c>
      <c r="R978" s="39">
        <v>0</v>
      </c>
    </row>
    <row r="979" spans="1:18" x14ac:dyDescent="0.25">
      <c r="A979" s="46"/>
      <c r="B979" s="46"/>
      <c r="C979" s="46"/>
      <c r="D979" s="46"/>
      <c r="E979" s="25" t="s">
        <v>970</v>
      </c>
      <c r="F979" s="14"/>
      <c r="G979" s="14"/>
      <c r="H979" s="13"/>
      <c r="I979" s="25"/>
      <c r="J979" s="14"/>
      <c r="K979" s="14"/>
      <c r="L979" s="47">
        <v>30500</v>
      </c>
      <c r="M979" s="47">
        <v>30500</v>
      </c>
      <c r="N979" s="48">
        <f t="shared" si="6"/>
        <v>27568.032631199258</v>
      </c>
      <c r="O979" s="39">
        <v>2931.9673688007424</v>
      </c>
      <c r="P979" s="39">
        <v>0</v>
      </c>
      <c r="Q979" s="39">
        <v>0</v>
      </c>
      <c r="R979" s="39">
        <v>0</v>
      </c>
    </row>
    <row r="980" spans="1:18" x14ac:dyDescent="0.25">
      <c r="A980" s="46"/>
      <c r="B980" s="46"/>
      <c r="C980" s="46"/>
      <c r="D980" s="46"/>
      <c r="E980" s="25" t="s">
        <v>956</v>
      </c>
      <c r="F980" s="14"/>
      <c r="G980" s="14"/>
      <c r="H980" s="13"/>
      <c r="I980" s="25"/>
      <c r="J980" s="14"/>
      <c r="K980" s="14"/>
      <c r="L980" s="47">
        <v>30500</v>
      </c>
      <c r="M980" s="47">
        <v>30500</v>
      </c>
      <c r="N980" s="48">
        <f t="shared" si="6"/>
        <v>27568.032631199258</v>
      </c>
      <c r="O980" s="39">
        <v>2931.9673688007424</v>
      </c>
      <c r="P980" s="39">
        <v>0</v>
      </c>
      <c r="Q980" s="39">
        <v>0</v>
      </c>
      <c r="R980" s="39">
        <v>0</v>
      </c>
    </row>
    <row r="981" spans="1:18" x14ac:dyDescent="0.25">
      <c r="A981" s="46"/>
      <c r="B981" s="46"/>
      <c r="C981" s="46"/>
      <c r="D981" s="46"/>
      <c r="E981" s="25" t="s">
        <v>971</v>
      </c>
      <c r="F981" s="14"/>
      <c r="G981" s="14"/>
      <c r="H981" s="13"/>
      <c r="I981" s="25"/>
      <c r="J981" s="14"/>
      <c r="K981" s="14"/>
      <c r="L981" s="47">
        <v>30500</v>
      </c>
      <c r="M981" s="47">
        <v>30500</v>
      </c>
      <c r="N981" s="48">
        <f t="shared" si="6"/>
        <v>27568.032631199258</v>
      </c>
      <c r="O981" s="39">
        <v>2931.9673688007424</v>
      </c>
      <c r="P981" s="39">
        <v>0</v>
      </c>
      <c r="Q981" s="39">
        <v>0</v>
      </c>
      <c r="R981" s="39">
        <v>0</v>
      </c>
    </row>
    <row r="982" spans="1:18" x14ac:dyDescent="0.25">
      <c r="A982" s="46"/>
      <c r="B982" s="46"/>
      <c r="C982" s="46"/>
      <c r="D982" s="46"/>
      <c r="E982" s="25" t="s">
        <v>972</v>
      </c>
      <c r="F982" s="14"/>
      <c r="G982" s="14"/>
      <c r="H982" s="13"/>
      <c r="I982" s="25"/>
      <c r="J982" s="14"/>
      <c r="K982" s="14"/>
      <c r="L982" s="47">
        <v>30500</v>
      </c>
      <c r="M982" s="47">
        <v>30500</v>
      </c>
      <c r="N982" s="48">
        <f t="shared" si="6"/>
        <v>27568.032631199258</v>
      </c>
      <c r="O982" s="39">
        <v>2931.9673688007424</v>
      </c>
      <c r="P982" s="39">
        <v>0</v>
      </c>
      <c r="Q982" s="39">
        <v>0</v>
      </c>
      <c r="R982" s="39">
        <v>0</v>
      </c>
    </row>
    <row r="983" spans="1:18" x14ac:dyDescent="0.25">
      <c r="A983" s="46"/>
      <c r="B983" s="46"/>
      <c r="C983" s="46"/>
      <c r="D983" s="46"/>
      <c r="E983" s="25" t="s">
        <v>973</v>
      </c>
      <c r="F983" s="14"/>
      <c r="G983" s="14"/>
      <c r="H983" s="13"/>
      <c r="I983" s="25"/>
      <c r="J983" s="14"/>
      <c r="K983" s="14"/>
      <c r="L983" s="47">
        <v>30500</v>
      </c>
      <c r="M983" s="47">
        <v>30500</v>
      </c>
      <c r="N983" s="48">
        <f t="shared" si="6"/>
        <v>27568.032631199258</v>
      </c>
      <c r="O983" s="39">
        <v>2931.9673688007424</v>
      </c>
      <c r="P983" s="39">
        <v>0</v>
      </c>
      <c r="Q983" s="39">
        <v>0</v>
      </c>
      <c r="R983" s="39">
        <v>0</v>
      </c>
    </row>
    <row r="984" spans="1:18" x14ac:dyDescent="0.25">
      <c r="A984" s="46"/>
      <c r="B984" s="46"/>
      <c r="C984" s="46"/>
      <c r="D984" s="46"/>
      <c r="E984" s="25" t="s">
        <v>974</v>
      </c>
      <c r="F984" s="14"/>
      <c r="G984" s="14"/>
      <c r="H984" s="13"/>
      <c r="I984" s="25"/>
      <c r="J984" s="14"/>
      <c r="K984" s="14"/>
      <c r="L984" s="47">
        <v>30500</v>
      </c>
      <c r="M984" s="47">
        <v>30500</v>
      </c>
      <c r="N984" s="48">
        <f t="shared" si="6"/>
        <v>27568.032631199258</v>
      </c>
      <c r="O984" s="39">
        <v>2931.9673688007424</v>
      </c>
      <c r="P984" s="39">
        <v>0</v>
      </c>
      <c r="Q984" s="39">
        <v>0</v>
      </c>
      <c r="R984" s="39">
        <v>0</v>
      </c>
    </row>
    <row r="985" spans="1:18" x14ac:dyDescent="0.25">
      <c r="A985" s="46"/>
      <c r="B985" s="46"/>
      <c r="C985" s="46"/>
      <c r="D985" s="46"/>
      <c r="E985" s="25" t="s">
        <v>975</v>
      </c>
      <c r="F985" s="14"/>
      <c r="G985" s="14"/>
      <c r="H985" s="13"/>
      <c r="I985" s="25"/>
      <c r="J985" s="14"/>
      <c r="K985" s="14"/>
      <c r="L985" s="47">
        <v>30500</v>
      </c>
      <c r="M985" s="47">
        <v>30500</v>
      </c>
      <c r="N985" s="48">
        <f t="shared" ref="N985:N1021" si="7">+L985-O985</f>
        <v>27568.032631199258</v>
      </c>
      <c r="O985" s="39">
        <v>2931.9673688007424</v>
      </c>
      <c r="P985" s="39">
        <v>0</v>
      </c>
      <c r="Q985" s="39">
        <v>0</v>
      </c>
      <c r="R985" s="39">
        <v>0</v>
      </c>
    </row>
    <row r="986" spans="1:18" x14ac:dyDescent="0.25">
      <c r="A986" s="46"/>
      <c r="B986" s="46"/>
      <c r="C986" s="46"/>
      <c r="D986" s="46"/>
      <c r="E986" s="25" t="s">
        <v>976</v>
      </c>
      <c r="F986" s="14"/>
      <c r="G986" s="14"/>
      <c r="H986" s="13"/>
      <c r="I986" s="25"/>
      <c r="J986" s="14"/>
      <c r="K986" s="14"/>
      <c r="L986" s="47">
        <v>30500</v>
      </c>
      <c r="M986" s="47">
        <v>30500</v>
      </c>
      <c r="N986" s="48">
        <f t="shared" si="7"/>
        <v>27568.032631199258</v>
      </c>
      <c r="O986" s="39">
        <v>2931.9673688007424</v>
      </c>
      <c r="P986" s="39">
        <v>0</v>
      </c>
      <c r="Q986" s="39">
        <v>0</v>
      </c>
      <c r="R986" s="39">
        <v>0</v>
      </c>
    </row>
    <row r="987" spans="1:18" x14ac:dyDescent="0.25">
      <c r="A987" s="46"/>
      <c r="B987" s="46"/>
      <c r="C987" s="46"/>
      <c r="D987" s="46"/>
      <c r="E987" s="25" t="s">
        <v>977</v>
      </c>
      <c r="F987" s="14"/>
      <c r="G987" s="14"/>
      <c r="H987" s="13"/>
      <c r="I987" s="25"/>
      <c r="J987" s="14"/>
      <c r="K987" s="14"/>
      <c r="L987" s="47">
        <v>30500</v>
      </c>
      <c r="M987" s="47">
        <v>30500</v>
      </c>
      <c r="N987" s="48">
        <f t="shared" si="7"/>
        <v>27568.032631199258</v>
      </c>
      <c r="O987" s="39">
        <v>2931.9673688007424</v>
      </c>
      <c r="P987" s="39">
        <v>0</v>
      </c>
      <c r="Q987" s="39">
        <v>0</v>
      </c>
      <c r="R987" s="39">
        <v>0</v>
      </c>
    </row>
    <row r="988" spans="1:18" x14ac:dyDescent="0.25">
      <c r="A988" s="46"/>
      <c r="B988" s="46"/>
      <c r="C988" s="46"/>
      <c r="D988" s="46"/>
      <c r="E988" s="25" t="s">
        <v>978</v>
      </c>
      <c r="F988" s="14"/>
      <c r="G988" s="14"/>
      <c r="H988" s="13"/>
      <c r="I988" s="25"/>
      <c r="J988" s="14"/>
      <c r="K988" s="14"/>
      <c r="L988" s="47">
        <v>30500</v>
      </c>
      <c r="M988" s="47">
        <v>30500</v>
      </c>
      <c r="N988" s="48">
        <f t="shared" si="7"/>
        <v>27568.032631199258</v>
      </c>
      <c r="O988" s="39">
        <v>2931.9673688007424</v>
      </c>
      <c r="P988" s="39">
        <v>0</v>
      </c>
      <c r="Q988" s="39">
        <v>0</v>
      </c>
      <c r="R988" s="39">
        <v>0</v>
      </c>
    </row>
    <row r="989" spans="1:18" x14ac:dyDescent="0.25">
      <c r="A989" s="46"/>
      <c r="B989" s="46"/>
      <c r="C989" s="46"/>
      <c r="D989" s="46"/>
      <c r="E989" s="25" t="s">
        <v>979</v>
      </c>
      <c r="F989" s="14"/>
      <c r="G989" s="14"/>
      <c r="H989" s="13"/>
      <c r="I989" s="25"/>
      <c r="J989" s="14"/>
      <c r="K989" s="14"/>
      <c r="L989" s="47">
        <v>30500</v>
      </c>
      <c r="M989" s="47">
        <v>30500</v>
      </c>
      <c r="N989" s="48">
        <f t="shared" si="7"/>
        <v>27568.032631199258</v>
      </c>
      <c r="O989" s="39">
        <v>2931.9673688007424</v>
      </c>
      <c r="P989" s="39">
        <v>0</v>
      </c>
      <c r="Q989" s="39">
        <v>0</v>
      </c>
      <c r="R989" s="39">
        <v>0</v>
      </c>
    </row>
    <row r="990" spans="1:18" x14ac:dyDescent="0.25">
      <c r="A990" s="46"/>
      <c r="B990" s="46"/>
      <c r="C990" s="46"/>
      <c r="D990" s="46"/>
      <c r="E990" s="25" t="s">
        <v>980</v>
      </c>
      <c r="F990" s="14"/>
      <c r="G990" s="14"/>
      <c r="H990" s="13"/>
      <c r="I990" s="25"/>
      <c r="J990" s="14"/>
      <c r="K990" s="14"/>
      <c r="L990" s="47">
        <v>30500</v>
      </c>
      <c r="M990" s="47">
        <v>30500</v>
      </c>
      <c r="N990" s="48">
        <f t="shared" si="7"/>
        <v>27568.032631199258</v>
      </c>
      <c r="O990" s="39">
        <v>2931.9673688007424</v>
      </c>
      <c r="P990" s="39">
        <v>0</v>
      </c>
      <c r="Q990" s="39">
        <v>0</v>
      </c>
      <c r="R990" s="39">
        <v>0</v>
      </c>
    </row>
    <row r="991" spans="1:18" x14ac:dyDescent="0.25">
      <c r="A991" s="46"/>
      <c r="B991" s="46"/>
      <c r="C991" s="46"/>
      <c r="D991" s="46"/>
      <c r="E991" s="25" t="s">
        <v>952</v>
      </c>
      <c r="F991" s="14"/>
      <c r="G991" s="14"/>
      <c r="H991" s="13"/>
      <c r="I991" s="25"/>
      <c r="J991" s="14"/>
      <c r="K991" s="14"/>
      <c r="L991" s="47">
        <v>30500</v>
      </c>
      <c r="M991" s="47">
        <v>30500</v>
      </c>
      <c r="N991" s="48">
        <f t="shared" si="7"/>
        <v>27568.032631199258</v>
      </c>
      <c r="O991" s="39">
        <v>2931.9673688007424</v>
      </c>
      <c r="P991" s="39">
        <v>0</v>
      </c>
      <c r="Q991" s="39">
        <v>0</v>
      </c>
      <c r="R991" s="39">
        <v>0</v>
      </c>
    </row>
    <row r="992" spans="1:18" x14ac:dyDescent="0.25">
      <c r="A992" s="46"/>
      <c r="B992" s="46"/>
      <c r="C992" s="46"/>
      <c r="D992" s="46"/>
      <c r="E992" s="25" t="s">
        <v>981</v>
      </c>
      <c r="F992" s="14"/>
      <c r="G992" s="14"/>
      <c r="H992" s="13"/>
      <c r="I992" s="25"/>
      <c r="J992" s="14"/>
      <c r="K992" s="14"/>
      <c r="L992" s="47">
        <v>30500</v>
      </c>
      <c r="M992" s="47">
        <v>30500</v>
      </c>
      <c r="N992" s="48">
        <f t="shared" si="7"/>
        <v>27568.032631199258</v>
      </c>
      <c r="O992" s="39">
        <v>2931.9673688007424</v>
      </c>
      <c r="P992" s="39">
        <v>0</v>
      </c>
      <c r="Q992" s="39">
        <v>0</v>
      </c>
      <c r="R992" s="39">
        <v>0</v>
      </c>
    </row>
    <row r="993" spans="1:18" x14ac:dyDescent="0.25">
      <c r="A993" s="46"/>
      <c r="B993" s="46"/>
      <c r="C993" s="46"/>
      <c r="D993" s="46"/>
      <c r="E993" s="25" t="s">
        <v>982</v>
      </c>
      <c r="F993" s="14"/>
      <c r="G993" s="14"/>
      <c r="H993" s="13"/>
      <c r="I993" s="25"/>
      <c r="J993" s="14"/>
      <c r="K993" s="14"/>
      <c r="L993" s="47">
        <v>30500</v>
      </c>
      <c r="M993" s="47">
        <v>30500</v>
      </c>
      <c r="N993" s="48">
        <f t="shared" si="7"/>
        <v>27568.032631199258</v>
      </c>
      <c r="O993" s="39">
        <v>2931.9673688007424</v>
      </c>
      <c r="P993" s="39">
        <v>0</v>
      </c>
      <c r="Q993" s="39">
        <v>0</v>
      </c>
      <c r="R993" s="39">
        <v>0</v>
      </c>
    </row>
    <row r="994" spans="1:18" x14ac:dyDescent="0.25">
      <c r="A994" s="46"/>
      <c r="B994" s="46"/>
      <c r="C994" s="46"/>
      <c r="D994" s="46"/>
      <c r="E994" s="25" t="s">
        <v>297</v>
      </c>
      <c r="F994" s="14"/>
      <c r="G994" s="14"/>
      <c r="H994" s="13"/>
      <c r="I994" s="25"/>
      <c r="J994" s="14"/>
      <c r="K994" s="14"/>
      <c r="L994" s="47">
        <v>30500</v>
      </c>
      <c r="M994" s="47">
        <v>30500</v>
      </c>
      <c r="N994" s="48">
        <f t="shared" si="7"/>
        <v>27568.032631199258</v>
      </c>
      <c r="O994" s="39">
        <v>2931.9673688007424</v>
      </c>
      <c r="P994" s="39">
        <v>0</v>
      </c>
      <c r="Q994" s="39">
        <v>0</v>
      </c>
      <c r="R994" s="39">
        <v>0</v>
      </c>
    </row>
    <row r="995" spans="1:18" x14ac:dyDescent="0.25">
      <c r="A995" s="46"/>
      <c r="B995" s="46"/>
      <c r="C995" s="46"/>
      <c r="D995" s="46"/>
      <c r="E995" s="25" t="s">
        <v>304</v>
      </c>
      <c r="F995" s="14"/>
      <c r="G995" s="14"/>
      <c r="H995" s="13"/>
      <c r="I995" s="25"/>
      <c r="J995" s="14"/>
      <c r="K995" s="14"/>
      <c r="L995" s="47">
        <v>30500</v>
      </c>
      <c r="M995" s="47">
        <v>30500</v>
      </c>
      <c r="N995" s="48">
        <f t="shared" si="7"/>
        <v>27568.032631199258</v>
      </c>
      <c r="O995" s="39">
        <v>2931.9673688007424</v>
      </c>
      <c r="P995" s="39">
        <v>0</v>
      </c>
      <c r="Q995" s="39">
        <v>0</v>
      </c>
      <c r="R995" s="39">
        <v>0</v>
      </c>
    </row>
    <row r="996" spans="1:18" x14ac:dyDescent="0.25">
      <c r="A996" s="46"/>
      <c r="B996" s="46"/>
      <c r="C996" s="46"/>
      <c r="D996" s="46"/>
      <c r="E996" s="25" t="s">
        <v>983</v>
      </c>
      <c r="F996" s="14"/>
      <c r="G996" s="14"/>
      <c r="H996" s="13"/>
      <c r="I996" s="25"/>
      <c r="J996" s="14"/>
      <c r="K996" s="14"/>
      <c r="L996" s="47">
        <v>30500</v>
      </c>
      <c r="M996" s="47">
        <v>30500</v>
      </c>
      <c r="N996" s="48">
        <f t="shared" si="7"/>
        <v>27605.032631199258</v>
      </c>
      <c r="O996" s="39">
        <v>2894.9673688007424</v>
      </c>
      <c r="P996" s="39">
        <v>0</v>
      </c>
      <c r="Q996" s="39">
        <v>0</v>
      </c>
      <c r="R996" s="39">
        <v>0</v>
      </c>
    </row>
    <row r="997" spans="1:18" x14ac:dyDescent="0.25">
      <c r="A997" s="46"/>
      <c r="B997" s="46"/>
      <c r="C997" s="46"/>
      <c r="D997" s="46"/>
      <c r="E997" s="25" t="s">
        <v>984</v>
      </c>
      <c r="F997" s="14"/>
      <c r="G997" s="14"/>
      <c r="H997" s="13"/>
      <c r="I997" s="25"/>
      <c r="J997" s="14"/>
      <c r="K997" s="14"/>
      <c r="L997" s="47">
        <v>30500</v>
      </c>
      <c r="M997" s="47">
        <v>30500</v>
      </c>
      <c r="N997" s="48">
        <f t="shared" si="7"/>
        <v>27957.332631199261</v>
      </c>
      <c r="O997" s="39">
        <v>2542.6673688007395</v>
      </c>
      <c r="P997" s="39">
        <v>0</v>
      </c>
      <c r="Q997" s="39">
        <v>0</v>
      </c>
      <c r="R997" s="39">
        <v>0</v>
      </c>
    </row>
    <row r="998" spans="1:18" x14ac:dyDescent="0.25">
      <c r="A998" s="46"/>
      <c r="B998" s="46"/>
      <c r="C998" s="46"/>
      <c r="D998" s="46"/>
      <c r="E998" s="25" t="s">
        <v>985</v>
      </c>
      <c r="F998" s="14"/>
      <c r="G998" s="14"/>
      <c r="H998" s="13"/>
      <c r="I998" s="25"/>
      <c r="J998" s="14"/>
      <c r="K998" s="14"/>
      <c r="L998" s="47">
        <v>30500</v>
      </c>
      <c r="M998" s="47">
        <v>30500</v>
      </c>
      <c r="N998" s="48">
        <f t="shared" si="7"/>
        <v>28568.032631199261</v>
      </c>
      <c r="O998" s="39">
        <f>2931.96736880074-1000</f>
        <v>1931.9673688007401</v>
      </c>
      <c r="P998" s="39">
        <v>0</v>
      </c>
      <c r="Q998" s="39">
        <v>0</v>
      </c>
      <c r="R998" s="39">
        <v>0</v>
      </c>
    </row>
    <row r="999" spans="1:18" x14ac:dyDescent="0.25">
      <c r="A999" s="46"/>
      <c r="B999" s="46"/>
      <c r="C999" s="46"/>
      <c r="D999" s="46"/>
      <c r="E999" s="25" t="s">
        <v>986</v>
      </c>
      <c r="F999" s="14"/>
      <c r="G999" s="14"/>
      <c r="H999" s="13"/>
      <c r="I999" s="25"/>
      <c r="J999" s="14"/>
      <c r="K999" s="14"/>
      <c r="L999" s="47">
        <v>30500</v>
      </c>
      <c r="M999" s="47">
        <v>30500</v>
      </c>
      <c r="N999" s="48">
        <f t="shared" si="7"/>
        <v>28568.032631199261</v>
      </c>
      <c r="O999" s="39">
        <f>2931.96736880074-1000</f>
        <v>1931.9673688007401</v>
      </c>
      <c r="P999" s="39">
        <v>0</v>
      </c>
      <c r="Q999" s="39">
        <v>0</v>
      </c>
      <c r="R999" s="39">
        <v>0</v>
      </c>
    </row>
    <row r="1000" spans="1:18" x14ac:dyDescent="0.25">
      <c r="A1000" s="46"/>
      <c r="B1000" s="46"/>
      <c r="C1000" s="46"/>
      <c r="D1000" s="46"/>
      <c r="E1000" s="25" t="s">
        <v>987</v>
      </c>
      <c r="F1000" s="14"/>
      <c r="G1000" s="14"/>
      <c r="H1000" s="13"/>
      <c r="I1000" s="25"/>
      <c r="J1000" s="14"/>
      <c r="K1000" s="14"/>
      <c r="L1000" s="47">
        <v>30500</v>
      </c>
      <c r="M1000" s="47">
        <v>30500</v>
      </c>
      <c r="N1000" s="48">
        <f t="shared" si="7"/>
        <v>28568.032631199261</v>
      </c>
      <c r="O1000" s="39">
        <f>2931.96736880074-1000</f>
        <v>1931.9673688007401</v>
      </c>
      <c r="P1000" s="39">
        <v>0</v>
      </c>
      <c r="Q1000" s="39">
        <v>0</v>
      </c>
      <c r="R1000" s="39">
        <v>0</v>
      </c>
    </row>
    <row r="1001" spans="1:18" x14ac:dyDescent="0.25">
      <c r="A1001" s="46"/>
      <c r="B1001" s="46"/>
      <c r="C1001" s="46"/>
      <c r="D1001" s="46"/>
      <c r="E1001" s="25" t="s">
        <v>988</v>
      </c>
      <c r="F1001" s="14"/>
      <c r="G1001" s="14"/>
      <c r="H1001" s="13"/>
      <c r="I1001" s="25"/>
      <c r="J1001" s="14"/>
      <c r="K1001" s="14"/>
      <c r="L1001" s="47">
        <v>30500</v>
      </c>
      <c r="M1001" s="47">
        <v>30500</v>
      </c>
      <c r="N1001" s="48">
        <f t="shared" si="7"/>
        <v>28568.032631199261</v>
      </c>
      <c r="O1001" s="39">
        <f>2931.96736880074-1000</f>
        <v>1931.9673688007401</v>
      </c>
      <c r="P1001" s="39">
        <v>0</v>
      </c>
      <c r="Q1001" s="39">
        <v>0</v>
      </c>
      <c r="R1001" s="39">
        <v>0</v>
      </c>
    </row>
    <row r="1002" spans="1:18" x14ac:dyDescent="0.25">
      <c r="A1002" s="46"/>
      <c r="B1002" s="46"/>
      <c r="C1002" s="46"/>
      <c r="D1002" s="46"/>
      <c r="E1002" s="25" t="s">
        <v>989</v>
      </c>
      <c r="F1002" s="14"/>
      <c r="G1002" s="14"/>
      <c r="H1002" s="13"/>
      <c r="I1002" s="25"/>
      <c r="J1002" s="14"/>
      <c r="K1002" s="14"/>
      <c r="L1002" s="47">
        <v>30500</v>
      </c>
      <c r="M1002" s="47">
        <v>30500</v>
      </c>
      <c r="N1002" s="48">
        <f t="shared" si="7"/>
        <v>28568.032631199261</v>
      </c>
      <c r="O1002" s="39">
        <f>2931.96736880074-1000</f>
        <v>1931.9673688007401</v>
      </c>
      <c r="P1002" s="39">
        <v>0</v>
      </c>
      <c r="Q1002" s="39">
        <v>0</v>
      </c>
      <c r="R1002" s="39">
        <v>0</v>
      </c>
    </row>
    <row r="1003" spans="1:18" x14ac:dyDescent="0.25">
      <c r="A1003" s="46"/>
      <c r="B1003" s="46"/>
      <c r="C1003" s="46"/>
      <c r="D1003" s="46"/>
      <c r="E1003" s="25" t="s">
        <v>990</v>
      </c>
      <c r="F1003" s="14"/>
      <c r="G1003" s="14"/>
      <c r="H1003" s="13"/>
      <c r="I1003" s="25"/>
      <c r="J1003" s="14"/>
      <c r="K1003" s="14"/>
      <c r="L1003" s="47">
        <v>30500</v>
      </c>
      <c r="M1003" s="47">
        <v>30500</v>
      </c>
      <c r="N1003" s="48">
        <f t="shared" si="7"/>
        <v>28568.032631199261</v>
      </c>
      <c r="O1003" s="39">
        <f>2931.96736880074-1000</f>
        <v>1931.9673688007401</v>
      </c>
      <c r="P1003" s="39">
        <v>0</v>
      </c>
      <c r="Q1003" s="39">
        <v>0</v>
      </c>
      <c r="R1003" s="39">
        <v>0</v>
      </c>
    </row>
    <row r="1004" spans="1:18" x14ac:dyDescent="0.25">
      <c r="A1004" s="46"/>
      <c r="B1004" s="46"/>
      <c r="C1004" s="46"/>
      <c r="D1004" s="46"/>
      <c r="E1004" s="25" t="s">
        <v>991</v>
      </c>
      <c r="F1004" s="14"/>
      <c r="G1004" s="14"/>
      <c r="H1004" s="13"/>
      <c r="I1004" s="25"/>
      <c r="J1004" s="14"/>
      <c r="K1004" s="14"/>
      <c r="L1004" s="47">
        <v>30500</v>
      </c>
      <c r="M1004" s="47">
        <v>30500</v>
      </c>
      <c r="N1004" s="48">
        <f t="shared" si="7"/>
        <v>28568.032631199261</v>
      </c>
      <c r="O1004" s="39">
        <f>2931.96736880074-1000</f>
        <v>1931.9673688007401</v>
      </c>
      <c r="P1004" s="39">
        <v>0</v>
      </c>
      <c r="Q1004" s="39">
        <v>0</v>
      </c>
      <c r="R1004" s="39">
        <v>0</v>
      </c>
    </row>
    <row r="1005" spans="1:18" x14ac:dyDescent="0.25">
      <c r="A1005" s="46"/>
      <c r="B1005" s="46"/>
      <c r="C1005" s="46"/>
      <c r="D1005" s="46"/>
      <c r="E1005" s="25" t="s">
        <v>951</v>
      </c>
      <c r="F1005" s="14"/>
      <c r="G1005" s="14"/>
      <c r="H1005" s="13"/>
      <c r="I1005" s="25"/>
      <c r="J1005" s="14"/>
      <c r="K1005" s="14"/>
      <c r="L1005" s="47">
        <v>30500</v>
      </c>
      <c r="M1005" s="47">
        <v>30500</v>
      </c>
      <c r="N1005" s="48">
        <f t="shared" si="7"/>
        <v>28568.032631199261</v>
      </c>
      <c r="O1005" s="39">
        <f>2931.96736880074-1000</f>
        <v>1931.9673688007401</v>
      </c>
      <c r="P1005" s="39">
        <v>0</v>
      </c>
      <c r="Q1005" s="39">
        <v>0</v>
      </c>
      <c r="R1005" s="39">
        <v>0</v>
      </c>
    </row>
    <row r="1006" spans="1:18" x14ac:dyDescent="0.25">
      <c r="A1006" s="46"/>
      <c r="B1006" s="46"/>
      <c r="C1006" s="46"/>
      <c r="D1006" s="46"/>
      <c r="E1006" s="25" t="s">
        <v>992</v>
      </c>
      <c r="F1006" s="14"/>
      <c r="G1006" s="14"/>
      <c r="H1006" s="13"/>
      <c r="I1006" s="25"/>
      <c r="J1006" s="14"/>
      <c r="K1006" s="14"/>
      <c r="L1006" s="47">
        <v>30500</v>
      </c>
      <c r="M1006" s="47">
        <v>30500</v>
      </c>
      <c r="N1006" s="48">
        <f t="shared" si="7"/>
        <v>28568.032631199261</v>
      </c>
      <c r="O1006" s="39">
        <f>2931.96736880074-1000</f>
        <v>1931.9673688007401</v>
      </c>
      <c r="P1006" s="39">
        <v>0</v>
      </c>
      <c r="Q1006" s="39">
        <v>0</v>
      </c>
      <c r="R1006" s="39">
        <v>0</v>
      </c>
    </row>
    <row r="1007" spans="1:18" x14ac:dyDescent="0.25">
      <c r="A1007" s="46"/>
      <c r="B1007" s="46"/>
      <c r="C1007" s="46"/>
      <c r="D1007" s="46"/>
      <c r="E1007" s="25" t="s">
        <v>993</v>
      </c>
      <c r="F1007" s="14"/>
      <c r="G1007" s="14"/>
      <c r="H1007" s="13"/>
      <c r="I1007" s="25"/>
      <c r="J1007" s="14"/>
      <c r="K1007" s="14"/>
      <c r="L1007" s="47">
        <v>30500</v>
      </c>
      <c r="M1007" s="47">
        <v>30500</v>
      </c>
      <c r="N1007" s="48">
        <f t="shared" si="7"/>
        <v>28568.032631199261</v>
      </c>
      <c r="O1007" s="39">
        <f>2931.96736880074-1000</f>
        <v>1931.9673688007401</v>
      </c>
      <c r="P1007" s="39">
        <v>0</v>
      </c>
      <c r="Q1007" s="39">
        <v>0</v>
      </c>
      <c r="R1007" s="39">
        <v>0</v>
      </c>
    </row>
    <row r="1008" spans="1:18" x14ac:dyDescent="0.25">
      <c r="A1008" s="46"/>
      <c r="B1008" s="46"/>
      <c r="C1008" s="46"/>
      <c r="D1008" s="46"/>
      <c r="E1008" s="25" t="s">
        <v>994</v>
      </c>
      <c r="F1008" s="14"/>
      <c r="G1008" s="14"/>
      <c r="H1008" s="13"/>
      <c r="I1008" s="25"/>
      <c r="J1008" s="14"/>
      <c r="K1008" s="14"/>
      <c r="L1008" s="47">
        <v>30500</v>
      </c>
      <c r="M1008" s="47">
        <v>30500</v>
      </c>
      <c r="N1008" s="48">
        <f t="shared" si="7"/>
        <v>28568.032631199261</v>
      </c>
      <c r="O1008" s="39">
        <f>2931.96736880074-1000</f>
        <v>1931.9673688007401</v>
      </c>
      <c r="P1008" s="39">
        <v>0</v>
      </c>
      <c r="Q1008" s="39">
        <v>0</v>
      </c>
      <c r="R1008" s="39">
        <v>0</v>
      </c>
    </row>
    <row r="1009" spans="1:18" x14ac:dyDescent="0.25">
      <c r="A1009" s="46"/>
      <c r="B1009" s="46"/>
      <c r="C1009" s="46"/>
      <c r="D1009" s="46"/>
      <c r="E1009" s="25" t="s">
        <v>995</v>
      </c>
      <c r="F1009" s="14"/>
      <c r="G1009" s="14"/>
      <c r="H1009" s="13"/>
      <c r="I1009" s="25"/>
      <c r="J1009" s="14"/>
      <c r="K1009" s="14"/>
      <c r="L1009" s="47">
        <v>32500</v>
      </c>
      <c r="M1009" s="47">
        <v>32500</v>
      </c>
      <c r="N1009" s="48">
        <f t="shared" si="7"/>
        <v>30885.885918491011</v>
      </c>
      <c r="O1009" s="39">
        <f>2614.11408150899-1000</f>
        <v>1614.1140815089898</v>
      </c>
      <c r="P1009" s="39">
        <v>0</v>
      </c>
      <c r="Q1009" s="39">
        <v>0</v>
      </c>
      <c r="R1009" s="39">
        <v>0</v>
      </c>
    </row>
    <row r="1010" spans="1:18" x14ac:dyDescent="0.25">
      <c r="A1010" s="46"/>
      <c r="B1010" s="46"/>
      <c r="C1010" s="46"/>
      <c r="D1010" s="46"/>
      <c r="E1010" s="25" t="s">
        <v>996</v>
      </c>
      <c r="F1010" s="14"/>
      <c r="G1010" s="14"/>
      <c r="H1010" s="13"/>
      <c r="I1010" s="25"/>
      <c r="J1010" s="14"/>
      <c r="K1010" s="14"/>
      <c r="L1010" s="47">
        <v>33925</v>
      </c>
      <c r="M1010" s="47">
        <v>33925</v>
      </c>
      <c r="N1010" s="48">
        <f t="shared" si="7"/>
        <v>32204.22638568639</v>
      </c>
      <c r="O1010" s="39">
        <f>2720.77361431361-1000</f>
        <v>1720.7736143136099</v>
      </c>
      <c r="P1010" s="39">
        <v>0</v>
      </c>
      <c r="Q1010" s="39">
        <v>0</v>
      </c>
      <c r="R1010" s="39">
        <v>0</v>
      </c>
    </row>
    <row r="1011" spans="1:18" x14ac:dyDescent="0.25">
      <c r="A1011" s="46"/>
      <c r="B1011" s="46"/>
      <c r="C1011" s="46"/>
      <c r="D1011" s="46"/>
      <c r="E1011" s="25" t="s">
        <v>997</v>
      </c>
      <c r="F1011" s="14"/>
      <c r="G1011" s="14"/>
      <c r="H1011" s="13"/>
      <c r="I1011" s="25"/>
      <c r="J1011" s="14"/>
      <c r="K1011" s="14"/>
      <c r="L1011" s="47">
        <v>33925</v>
      </c>
      <c r="M1011" s="47">
        <v>33925</v>
      </c>
      <c r="N1011" s="48">
        <f t="shared" si="7"/>
        <v>32204.22638568639</v>
      </c>
      <c r="O1011" s="39">
        <f>2720.77361431361-1000</f>
        <v>1720.7736143136099</v>
      </c>
      <c r="P1011" s="39">
        <v>0</v>
      </c>
      <c r="Q1011" s="39">
        <v>0</v>
      </c>
      <c r="R1011" s="39">
        <v>0</v>
      </c>
    </row>
    <row r="1012" spans="1:18" x14ac:dyDescent="0.25">
      <c r="A1012" s="46"/>
      <c r="B1012" s="46"/>
      <c r="C1012" s="46"/>
      <c r="D1012" s="46"/>
      <c r="E1012" s="25" t="s">
        <v>998</v>
      </c>
      <c r="F1012" s="14"/>
      <c r="G1012" s="14"/>
      <c r="H1012" s="13"/>
      <c r="I1012" s="25"/>
      <c r="J1012" s="14"/>
      <c r="K1012" s="14"/>
      <c r="L1012" s="47">
        <v>33925</v>
      </c>
      <c r="M1012" s="47">
        <v>33925</v>
      </c>
      <c r="N1012" s="48">
        <f t="shared" si="7"/>
        <v>32204.22638568639</v>
      </c>
      <c r="O1012" s="39">
        <f>2720.77361431361-1000</f>
        <v>1720.7736143136099</v>
      </c>
      <c r="P1012" s="39">
        <v>0</v>
      </c>
      <c r="Q1012" s="39">
        <v>0</v>
      </c>
      <c r="R1012" s="39">
        <v>0</v>
      </c>
    </row>
    <row r="1013" spans="1:18" x14ac:dyDescent="0.25">
      <c r="A1013" s="46"/>
      <c r="B1013" s="46"/>
      <c r="C1013" s="46"/>
      <c r="D1013" s="46"/>
      <c r="E1013" s="25" t="s">
        <v>999</v>
      </c>
      <c r="F1013" s="14"/>
      <c r="G1013" s="14"/>
      <c r="H1013" s="13"/>
      <c r="I1013" s="25"/>
      <c r="J1013" s="14"/>
      <c r="K1013" s="14"/>
      <c r="L1013" s="47">
        <v>33925</v>
      </c>
      <c r="M1013" s="47">
        <v>33925</v>
      </c>
      <c r="N1013" s="48">
        <f t="shared" si="7"/>
        <v>32204.22638568639</v>
      </c>
      <c r="O1013" s="39">
        <f>2720.77361431361-1000</f>
        <v>1720.7736143136099</v>
      </c>
      <c r="P1013" s="39">
        <v>0</v>
      </c>
      <c r="Q1013" s="39">
        <v>0</v>
      </c>
      <c r="R1013" s="39">
        <v>0</v>
      </c>
    </row>
    <row r="1014" spans="1:18" x14ac:dyDescent="0.25">
      <c r="A1014" s="46"/>
      <c r="B1014" s="46"/>
      <c r="C1014" s="46"/>
      <c r="D1014" s="46"/>
      <c r="E1014" s="25" t="s">
        <v>1000</v>
      </c>
      <c r="F1014" s="14"/>
      <c r="G1014" s="14"/>
      <c r="H1014" s="13"/>
      <c r="I1014" s="25"/>
      <c r="J1014" s="14"/>
      <c r="K1014" s="14"/>
      <c r="L1014" s="47">
        <v>33925</v>
      </c>
      <c r="M1014" s="47">
        <v>33925</v>
      </c>
      <c r="N1014" s="48">
        <f t="shared" si="7"/>
        <v>32204.22638568639</v>
      </c>
      <c r="O1014" s="39">
        <f>2720.77361431361-1000</f>
        <v>1720.7736143136099</v>
      </c>
      <c r="P1014" s="39">
        <v>0</v>
      </c>
      <c r="Q1014" s="39">
        <v>0</v>
      </c>
      <c r="R1014" s="39">
        <v>0</v>
      </c>
    </row>
    <row r="1015" spans="1:18" x14ac:dyDescent="0.25">
      <c r="A1015" s="46"/>
      <c r="B1015" s="46"/>
      <c r="C1015" s="46"/>
      <c r="D1015" s="46"/>
      <c r="E1015" s="25" t="s">
        <v>1001</v>
      </c>
      <c r="F1015" s="14"/>
      <c r="G1015" s="14"/>
      <c r="H1015" s="13"/>
      <c r="I1015" s="25"/>
      <c r="J1015" s="14"/>
      <c r="K1015" s="14"/>
      <c r="L1015" s="47">
        <v>33925</v>
      </c>
      <c r="M1015" s="47">
        <v>33925</v>
      </c>
      <c r="N1015" s="48">
        <f t="shared" si="7"/>
        <v>31101.546385686386</v>
      </c>
      <c r="O1015" s="39">
        <v>2823.4536143136138</v>
      </c>
      <c r="P1015" s="39">
        <v>0</v>
      </c>
      <c r="Q1015" s="39">
        <v>0</v>
      </c>
      <c r="R1015" s="39">
        <v>0</v>
      </c>
    </row>
    <row r="1016" spans="1:18" x14ac:dyDescent="0.25">
      <c r="A1016" s="46"/>
      <c r="B1016" s="46"/>
      <c r="C1016" s="46"/>
      <c r="D1016" s="46"/>
      <c r="E1016" s="25" t="s">
        <v>1002</v>
      </c>
      <c r="F1016" s="14"/>
      <c r="G1016" s="14"/>
      <c r="H1016" s="13"/>
      <c r="I1016" s="25"/>
      <c r="J1016" s="14"/>
      <c r="K1016" s="14"/>
      <c r="L1016" s="47">
        <v>40308.51</v>
      </c>
      <c r="M1016" s="47">
        <v>40308.51</v>
      </c>
      <c r="N1016" s="48">
        <f t="shared" si="7"/>
        <v>37847.76401666629</v>
      </c>
      <c r="O1016" s="39">
        <f>3460.74598333371-1000</f>
        <v>2460.7459833337098</v>
      </c>
      <c r="P1016" s="39">
        <v>0</v>
      </c>
      <c r="Q1016" s="39">
        <v>0</v>
      </c>
      <c r="R1016" s="39">
        <v>0</v>
      </c>
    </row>
    <row r="1017" spans="1:18" x14ac:dyDescent="0.25">
      <c r="A1017" s="46"/>
      <c r="B1017" s="46"/>
      <c r="C1017" s="46"/>
      <c r="D1017" s="46"/>
      <c r="E1017" s="25" t="s">
        <v>1003</v>
      </c>
      <c r="F1017" s="14"/>
      <c r="G1017" s="14"/>
      <c r="H1017" s="13"/>
      <c r="I1017" s="25"/>
      <c r="J1017" s="14"/>
      <c r="K1017" s="14"/>
      <c r="L1017" s="47">
        <v>40308.519999999997</v>
      </c>
      <c r="M1017" s="47">
        <v>40308.519999999997</v>
      </c>
      <c r="N1017" s="35">
        <f t="shared" si="7"/>
        <v>37847.773217932714</v>
      </c>
      <c r="O1017" s="39">
        <f>3460.74678206728-1000</f>
        <v>2460.74678206728</v>
      </c>
      <c r="P1017" s="39">
        <v>0</v>
      </c>
      <c r="Q1017" s="39">
        <v>0</v>
      </c>
      <c r="R1017" s="39">
        <v>0</v>
      </c>
    </row>
    <row r="1018" spans="1:18" x14ac:dyDescent="0.25">
      <c r="A1018" s="46"/>
      <c r="B1018" s="46"/>
      <c r="C1018" s="46"/>
      <c r="D1018" s="46"/>
      <c r="E1018" s="25" t="s">
        <v>1004</v>
      </c>
      <c r="F1018" s="14"/>
      <c r="G1018" s="14"/>
      <c r="H1018" s="13"/>
      <c r="I1018" s="25"/>
      <c r="J1018" s="14"/>
      <c r="K1018" s="14"/>
      <c r="L1018" s="47">
        <v>65000</v>
      </c>
      <c r="M1018" s="47">
        <v>65000</v>
      </c>
      <c r="N1018" s="35">
        <f t="shared" si="7"/>
        <v>63607.681628648686</v>
      </c>
      <c r="O1018" s="39">
        <f>4392.31837135131-3000</f>
        <v>1392.3183713513099</v>
      </c>
      <c r="P1018" s="39">
        <v>0</v>
      </c>
      <c r="Q1018" s="39">
        <v>0</v>
      </c>
      <c r="R1018" s="39">
        <v>0</v>
      </c>
    </row>
    <row r="1019" spans="1:18" x14ac:dyDescent="0.25">
      <c r="A1019" s="46"/>
      <c r="B1019" s="46"/>
      <c r="C1019" s="46"/>
      <c r="D1019" s="46"/>
      <c r="E1019" s="25" t="s">
        <v>893</v>
      </c>
      <c r="F1019" s="14"/>
      <c r="G1019" s="14"/>
      <c r="H1019" s="13"/>
      <c r="I1019" s="25"/>
      <c r="J1019" s="14"/>
      <c r="K1019" s="14"/>
      <c r="L1019" s="47">
        <v>73000</v>
      </c>
      <c r="M1019" s="47">
        <v>73000</v>
      </c>
      <c r="N1019" s="35">
        <f t="shared" si="7"/>
        <v>70903.866444482381</v>
      </c>
      <c r="O1019" s="39">
        <f>5096.13355551762-3000</f>
        <v>2096.1335555176202</v>
      </c>
      <c r="P1019" s="39">
        <v>0</v>
      </c>
      <c r="Q1019" s="39">
        <v>0</v>
      </c>
      <c r="R1019" s="39">
        <v>0</v>
      </c>
    </row>
    <row r="1020" spans="1:18" x14ac:dyDescent="0.25">
      <c r="A1020" s="46"/>
      <c r="B1020" s="46"/>
      <c r="C1020" s="46"/>
      <c r="D1020" s="46"/>
      <c r="E1020" s="25" t="s">
        <v>896</v>
      </c>
      <c r="F1020" s="14"/>
      <c r="G1020" s="14"/>
      <c r="H1020" s="13"/>
      <c r="I1020" s="25"/>
      <c r="J1020" s="14"/>
      <c r="K1020" s="14"/>
      <c r="L1020" s="47">
        <v>73000</v>
      </c>
      <c r="M1020" s="47">
        <v>73000</v>
      </c>
      <c r="N1020" s="35">
        <f t="shared" si="7"/>
        <v>71403.866444482381</v>
      </c>
      <c r="O1020" s="39">
        <f>4596.13355551762-3000</f>
        <v>1596.1335555176202</v>
      </c>
      <c r="P1020" s="39">
        <v>0</v>
      </c>
      <c r="Q1020" s="39">
        <v>0</v>
      </c>
      <c r="R1020" s="39">
        <v>0</v>
      </c>
    </row>
    <row r="1021" spans="1:18" x14ac:dyDescent="0.25">
      <c r="A1021" s="46"/>
      <c r="B1021" s="46"/>
      <c r="C1021" s="46"/>
      <c r="D1021" s="46"/>
      <c r="E1021" s="25" t="s">
        <v>1005</v>
      </c>
      <c r="F1021" s="14"/>
      <c r="G1021" s="14"/>
      <c r="H1021" s="13"/>
      <c r="I1021" s="25"/>
      <c r="J1021" s="14"/>
      <c r="K1021" s="14"/>
      <c r="L1021" s="47">
        <v>73000</v>
      </c>
      <c r="M1021" s="47">
        <v>73000</v>
      </c>
      <c r="N1021" s="35">
        <f t="shared" si="7"/>
        <v>71403.866444482381</v>
      </c>
      <c r="O1021" s="39">
        <f>4596.13355551762-3000</f>
        <v>1596.1335555176202</v>
      </c>
      <c r="P1021" s="39">
        <v>0</v>
      </c>
      <c r="Q1021" s="39">
        <v>0</v>
      </c>
      <c r="R1021" s="39">
        <v>0</v>
      </c>
    </row>
    <row r="1022" spans="1:18" x14ac:dyDescent="0.25">
      <c r="A1022" s="46"/>
      <c r="B1022" s="46"/>
      <c r="C1022" s="46"/>
      <c r="D1022" s="46"/>
      <c r="E1022" s="25" t="s">
        <v>1006</v>
      </c>
      <c r="F1022" s="14"/>
      <c r="G1022" s="14"/>
      <c r="H1022" s="13"/>
      <c r="I1022" s="25"/>
      <c r="J1022" s="14"/>
      <c r="K1022" s="14"/>
      <c r="L1022" s="47">
        <v>73042</v>
      </c>
      <c r="M1022" s="47">
        <v>73042</v>
      </c>
      <c r="N1022" s="35">
        <f>+L1022-O1022</f>
        <v>70809.819081432172</v>
      </c>
      <c r="O1022" s="39">
        <f>5232.18091856783-3000</f>
        <v>2232.1809185678303</v>
      </c>
      <c r="P1022" s="39">
        <v>0</v>
      </c>
      <c r="Q1022" s="39">
        <v>0</v>
      </c>
      <c r="R1022" s="39">
        <v>0</v>
      </c>
    </row>
  </sheetData>
  <mergeCells count="5282">
    <mergeCell ref="A1022:B1022"/>
    <mergeCell ref="C1022:D1022"/>
    <mergeCell ref="E1022:H1022"/>
    <mergeCell ref="I1022:K1022"/>
    <mergeCell ref="L1022:M1022"/>
    <mergeCell ref="O1022:R1022"/>
    <mergeCell ref="A1021:B1021"/>
    <mergeCell ref="C1021:D1021"/>
    <mergeCell ref="E1021:H1021"/>
    <mergeCell ref="I1021:K1021"/>
    <mergeCell ref="L1021:M1021"/>
    <mergeCell ref="O1021:R1021"/>
    <mergeCell ref="A1020:B1020"/>
    <mergeCell ref="C1020:D1020"/>
    <mergeCell ref="E1020:H1020"/>
    <mergeCell ref="I1020:K1020"/>
    <mergeCell ref="L1020:M1020"/>
    <mergeCell ref="O1020:R1020"/>
    <mergeCell ref="A1019:B1019"/>
    <mergeCell ref="C1019:D1019"/>
    <mergeCell ref="E1019:H1019"/>
    <mergeCell ref="I1019:K1019"/>
    <mergeCell ref="L1019:M1019"/>
    <mergeCell ref="O1019:R1019"/>
    <mergeCell ref="A1018:B1018"/>
    <mergeCell ref="C1018:D1018"/>
    <mergeCell ref="E1018:H1018"/>
    <mergeCell ref="I1018:K1018"/>
    <mergeCell ref="L1018:M1018"/>
    <mergeCell ref="O1018:R1018"/>
    <mergeCell ref="A1017:B1017"/>
    <mergeCell ref="C1017:D1017"/>
    <mergeCell ref="E1017:H1017"/>
    <mergeCell ref="I1017:K1017"/>
    <mergeCell ref="L1017:M1017"/>
    <mergeCell ref="O1017:R1017"/>
    <mergeCell ref="A1016:B1016"/>
    <mergeCell ref="C1016:D1016"/>
    <mergeCell ref="E1016:H1016"/>
    <mergeCell ref="I1016:K1016"/>
    <mergeCell ref="L1016:M1016"/>
    <mergeCell ref="O1016:R1016"/>
    <mergeCell ref="A1015:B1015"/>
    <mergeCell ref="C1015:D1015"/>
    <mergeCell ref="E1015:H1015"/>
    <mergeCell ref="I1015:K1015"/>
    <mergeCell ref="L1015:M1015"/>
    <mergeCell ref="O1015:R1015"/>
    <mergeCell ref="A1014:B1014"/>
    <mergeCell ref="C1014:D1014"/>
    <mergeCell ref="E1014:H1014"/>
    <mergeCell ref="I1014:K1014"/>
    <mergeCell ref="L1014:M1014"/>
    <mergeCell ref="O1014:R1014"/>
    <mergeCell ref="A1013:B1013"/>
    <mergeCell ref="C1013:D1013"/>
    <mergeCell ref="E1013:H1013"/>
    <mergeCell ref="I1013:K1013"/>
    <mergeCell ref="L1013:M1013"/>
    <mergeCell ref="O1013:R1013"/>
    <mergeCell ref="A1012:B1012"/>
    <mergeCell ref="C1012:D1012"/>
    <mergeCell ref="E1012:H1012"/>
    <mergeCell ref="I1012:K1012"/>
    <mergeCell ref="L1012:M1012"/>
    <mergeCell ref="O1012:R1012"/>
    <mergeCell ref="A1011:B1011"/>
    <mergeCell ref="C1011:D1011"/>
    <mergeCell ref="E1011:H1011"/>
    <mergeCell ref="I1011:K1011"/>
    <mergeCell ref="L1011:M1011"/>
    <mergeCell ref="O1011:R1011"/>
    <mergeCell ref="A1010:B1010"/>
    <mergeCell ref="C1010:D1010"/>
    <mergeCell ref="E1010:H1010"/>
    <mergeCell ref="I1010:K1010"/>
    <mergeCell ref="L1010:M1010"/>
    <mergeCell ref="O1010:R1010"/>
    <mergeCell ref="A1009:B1009"/>
    <mergeCell ref="C1009:D1009"/>
    <mergeCell ref="E1009:H1009"/>
    <mergeCell ref="I1009:K1009"/>
    <mergeCell ref="L1009:M1009"/>
    <mergeCell ref="O1009:R1009"/>
    <mergeCell ref="A1008:B1008"/>
    <mergeCell ref="C1008:D1008"/>
    <mergeCell ref="E1008:H1008"/>
    <mergeCell ref="I1008:K1008"/>
    <mergeCell ref="L1008:M1008"/>
    <mergeCell ref="O1008:R1008"/>
    <mergeCell ref="A1007:B1007"/>
    <mergeCell ref="C1007:D1007"/>
    <mergeCell ref="E1007:H1007"/>
    <mergeCell ref="I1007:K1007"/>
    <mergeCell ref="L1007:M1007"/>
    <mergeCell ref="O1007:R1007"/>
    <mergeCell ref="A1006:B1006"/>
    <mergeCell ref="C1006:D1006"/>
    <mergeCell ref="E1006:H1006"/>
    <mergeCell ref="I1006:K1006"/>
    <mergeCell ref="L1006:M1006"/>
    <mergeCell ref="O1006:R1006"/>
    <mergeCell ref="A1005:B1005"/>
    <mergeCell ref="C1005:D1005"/>
    <mergeCell ref="E1005:H1005"/>
    <mergeCell ref="I1005:K1005"/>
    <mergeCell ref="L1005:M1005"/>
    <mergeCell ref="O1005:R1005"/>
    <mergeCell ref="A1004:B1004"/>
    <mergeCell ref="C1004:D1004"/>
    <mergeCell ref="E1004:H1004"/>
    <mergeCell ref="I1004:K1004"/>
    <mergeCell ref="L1004:M1004"/>
    <mergeCell ref="O1004:R1004"/>
    <mergeCell ref="A1003:B1003"/>
    <mergeCell ref="C1003:D1003"/>
    <mergeCell ref="E1003:H1003"/>
    <mergeCell ref="I1003:K1003"/>
    <mergeCell ref="L1003:M1003"/>
    <mergeCell ref="O1003:R1003"/>
    <mergeCell ref="A1002:B1002"/>
    <mergeCell ref="C1002:D1002"/>
    <mergeCell ref="E1002:H1002"/>
    <mergeCell ref="I1002:K1002"/>
    <mergeCell ref="L1002:M1002"/>
    <mergeCell ref="O1002:R1002"/>
    <mergeCell ref="A1001:B1001"/>
    <mergeCell ref="C1001:D1001"/>
    <mergeCell ref="E1001:H1001"/>
    <mergeCell ref="I1001:K1001"/>
    <mergeCell ref="L1001:M1001"/>
    <mergeCell ref="O1001:R1001"/>
    <mergeCell ref="A1000:B1000"/>
    <mergeCell ref="C1000:D1000"/>
    <mergeCell ref="E1000:H1000"/>
    <mergeCell ref="I1000:K1000"/>
    <mergeCell ref="L1000:M1000"/>
    <mergeCell ref="O1000:R1000"/>
    <mergeCell ref="A999:B999"/>
    <mergeCell ref="C999:D999"/>
    <mergeCell ref="E999:H999"/>
    <mergeCell ref="I999:K999"/>
    <mergeCell ref="L999:M999"/>
    <mergeCell ref="O999:R999"/>
    <mergeCell ref="A998:B998"/>
    <mergeCell ref="C998:D998"/>
    <mergeCell ref="E998:H998"/>
    <mergeCell ref="I998:K998"/>
    <mergeCell ref="L998:M998"/>
    <mergeCell ref="O998:R998"/>
    <mergeCell ref="A997:B997"/>
    <mergeCell ref="C997:D997"/>
    <mergeCell ref="E997:H997"/>
    <mergeCell ref="I997:K997"/>
    <mergeCell ref="L997:M997"/>
    <mergeCell ref="O997:R997"/>
    <mergeCell ref="A996:B996"/>
    <mergeCell ref="C996:D996"/>
    <mergeCell ref="E996:H996"/>
    <mergeCell ref="I996:K996"/>
    <mergeCell ref="L996:M996"/>
    <mergeCell ref="O996:R996"/>
    <mergeCell ref="A995:B995"/>
    <mergeCell ref="C995:D995"/>
    <mergeCell ref="E995:H995"/>
    <mergeCell ref="I995:K995"/>
    <mergeCell ref="L995:M995"/>
    <mergeCell ref="O995:R995"/>
    <mergeCell ref="A994:B994"/>
    <mergeCell ref="C994:D994"/>
    <mergeCell ref="E994:H994"/>
    <mergeCell ref="I994:K994"/>
    <mergeCell ref="L994:M994"/>
    <mergeCell ref="O994:R994"/>
    <mergeCell ref="A993:B993"/>
    <mergeCell ref="C993:D993"/>
    <mergeCell ref="E993:H993"/>
    <mergeCell ref="I993:K993"/>
    <mergeCell ref="L993:M993"/>
    <mergeCell ref="O993:R993"/>
    <mergeCell ref="A992:B992"/>
    <mergeCell ref="C992:D992"/>
    <mergeCell ref="E992:H992"/>
    <mergeCell ref="I992:K992"/>
    <mergeCell ref="L992:M992"/>
    <mergeCell ref="O992:R992"/>
    <mergeCell ref="A991:B991"/>
    <mergeCell ref="C991:D991"/>
    <mergeCell ref="E991:H991"/>
    <mergeCell ref="I991:K991"/>
    <mergeCell ref="L991:M991"/>
    <mergeCell ref="O991:R991"/>
    <mergeCell ref="A990:B990"/>
    <mergeCell ref="C990:D990"/>
    <mergeCell ref="E990:H990"/>
    <mergeCell ref="I990:K990"/>
    <mergeCell ref="L990:M990"/>
    <mergeCell ref="O990:R990"/>
    <mergeCell ref="A989:B989"/>
    <mergeCell ref="C989:D989"/>
    <mergeCell ref="E989:H989"/>
    <mergeCell ref="I989:K989"/>
    <mergeCell ref="L989:M989"/>
    <mergeCell ref="O989:R989"/>
    <mergeCell ref="A988:B988"/>
    <mergeCell ref="C988:D988"/>
    <mergeCell ref="E988:H988"/>
    <mergeCell ref="I988:K988"/>
    <mergeCell ref="L988:M988"/>
    <mergeCell ref="O988:R988"/>
    <mergeCell ref="A987:B987"/>
    <mergeCell ref="C987:D987"/>
    <mergeCell ref="E987:H987"/>
    <mergeCell ref="I987:K987"/>
    <mergeCell ref="L987:M987"/>
    <mergeCell ref="O987:R987"/>
    <mergeCell ref="A986:B986"/>
    <mergeCell ref="C986:D986"/>
    <mergeCell ref="E986:H986"/>
    <mergeCell ref="I986:K986"/>
    <mergeCell ref="L986:M986"/>
    <mergeCell ref="O986:R986"/>
    <mergeCell ref="A985:B985"/>
    <mergeCell ref="C985:D985"/>
    <mergeCell ref="E985:H985"/>
    <mergeCell ref="I985:K985"/>
    <mergeCell ref="L985:M985"/>
    <mergeCell ref="O985:R985"/>
    <mergeCell ref="A984:B984"/>
    <mergeCell ref="C984:D984"/>
    <mergeCell ref="E984:H984"/>
    <mergeCell ref="I984:K984"/>
    <mergeCell ref="L984:M984"/>
    <mergeCell ref="O984:R984"/>
    <mergeCell ref="A983:B983"/>
    <mergeCell ref="C983:D983"/>
    <mergeCell ref="E983:H983"/>
    <mergeCell ref="I983:K983"/>
    <mergeCell ref="L983:M983"/>
    <mergeCell ref="O983:R983"/>
    <mergeCell ref="A982:B982"/>
    <mergeCell ref="C982:D982"/>
    <mergeCell ref="E982:H982"/>
    <mergeCell ref="I982:K982"/>
    <mergeCell ref="L982:M982"/>
    <mergeCell ref="O982:R982"/>
    <mergeCell ref="A981:B981"/>
    <mergeCell ref="C981:D981"/>
    <mergeCell ref="E981:H981"/>
    <mergeCell ref="I981:K981"/>
    <mergeCell ref="L981:M981"/>
    <mergeCell ref="O981:R981"/>
    <mergeCell ref="A980:B980"/>
    <mergeCell ref="C980:D980"/>
    <mergeCell ref="E980:H980"/>
    <mergeCell ref="I980:K980"/>
    <mergeCell ref="L980:M980"/>
    <mergeCell ref="O980:R980"/>
    <mergeCell ref="A979:B979"/>
    <mergeCell ref="C979:D979"/>
    <mergeCell ref="E979:H979"/>
    <mergeCell ref="I979:K979"/>
    <mergeCell ref="L979:M979"/>
    <mergeCell ref="O979:R979"/>
    <mergeCell ref="A978:B978"/>
    <mergeCell ref="C978:D978"/>
    <mergeCell ref="E978:H978"/>
    <mergeCell ref="I978:K978"/>
    <mergeCell ref="L978:M978"/>
    <mergeCell ref="O978:R978"/>
    <mergeCell ref="A977:B977"/>
    <mergeCell ref="C977:D977"/>
    <mergeCell ref="E977:H977"/>
    <mergeCell ref="I977:K977"/>
    <mergeCell ref="L977:M977"/>
    <mergeCell ref="O977:R977"/>
    <mergeCell ref="A976:B976"/>
    <mergeCell ref="C976:D976"/>
    <mergeCell ref="E976:H976"/>
    <mergeCell ref="I976:K976"/>
    <mergeCell ref="L976:M976"/>
    <mergeCell ref="O976:R976"/>
    <mergeCell ref="A975:B975"/>
    <mergeCell ref="C975:D975"/>
    <mergeCell ref="E975:H975"/>
    <mergeCell ref="I975:K975"/>
    <mergeCell ref="L975:M975"/>
    <mergeCell ref="O975:R975"/>
    <mergeCell ref="A974:B974"/>
    <mergeCell ref="C974:D974"/>
    <mergeCell ref="E974:H974"/>
    <mergeCell ref="I974:K974"/>
    <mergeCell ref="L974:M974"/>
    <mergeCell ref="O974:R974"/>
    <mergeCell ref="A973:B973"/>
    <mergeCell ref="C973:D973"/>
    <mergeCell ref="E973:H973"/>
    <mergeCell ref="I973:K973"/>
    <mergeCell ref="L973:M973"/>
    <mergeCell ref="O973:R973"/>
    <mergeCell ref="A972:B972"/>
    <mergeCell ref="C972:D972"/>
    <mergeCell ref="E972:H972"/>
    <mergeCell ref="I972:K972"/>
    <mergeCell ref="L972:M972"/>
    <mergeCell ref="O972:R972"/>
    <mergeCell ref="A971:B971"/>
    <mergeCell ref="C971:D971"/>
    <mergeCell ref="E971:H971"/>
    <mergeCell ref="I971:K971"/>
    <mergeCell ref="L971:M971"/>
    <mergeCell ref="O971:R971"/>
    <mergeCell ref="A970:B970"/>
    <mergeCell ref="C970:D970"/>
    <mergeCell ref="E970:H970"/>
    <mergeCell ref="I970:K970"/>
    <mergeCell ref="L970:M970"/>
    <mergeCell ref="O970:R970"/>
    <mergeCell ref="A969:B969"/>
    <mergeCell ref="C969:D969"/>
    <mergeCell ref="E969:H969"/>
    <mergeCell ref="I969:K969"/>
    <mergeCell ref="L969:M969"/>
    <mergeCell ref="O969:R969"/>
    <mergeCell ref="A968:B968"/>
    <mergeCell ref="C968:D968"/>
    <mergeCell ref="E968:H968"/>
    <mergeCell ref="I968:K968"/>
    <mergeCell ref="L968:M968"/>
    <mergeCell ref="O968:R968"/>
    <mergeCell ref="A967:B967"/>
    <mergeCell ref="C967:D967"/>
    <mergeCell ref="E967:H967"/>
    <mergeCell ref="I967:K967"/>
    <mergeCell ref="L967:M967"/>
    <mergeCell ref="O967:R967"/>
    <mergeCell ref="A966:B966"/>
    <mergeCell ref="C966:D966"/>
    <mergeCell ref="E966:H966"/>
    <mergeCell ref="I966:K966"/>
    <mergeCell ref="L966:M966"/>
    <mergeCell ref="O966:R966"/>
    <mergeCell ref="A965:B965"/>
    <mergeCell ref="C965:D965"/>
    <mergeCell ref="E965:H965"/>
    <mergeCell ref="I965:K965"/>
    <mergeCell ref="L965:M965"/>
    <mergeCell ref="O965:R965"/>
    <mergeCell ref="A964:B964"/>
    <mergeCell ref="C964:D964"/>
    <mergeCell ref="E964:H964"/>
    <mergeCell ref="I964:K964"/>
    <mergeCell ref="L964:M964"/>
    <mergeCell ref="O964:R964"/>
    <mergeCell ref="A963:B963"/>
    <mergeCell ref="C963:D963"/>
    <mergeCell ref="E963:H963"/>
    <mergeCell ref="I963:K963"/>
    <mergeCell ref="L963:M963"/>
    <mergeCell ref="O963:R963"/>
    <mergeCell ref="A962:B962"/>
    <mergeCell ref="C962:D962"/>
    <mergeCell ref="E962:H962"/>
    <mergeCell ref="I962:K962"/>
    <mergeCell ref="L962:M962"/>
    <mergeCell ref="O962:R962"/>
    <mergeCell ref="A961:B961"/>
    <mergeCell ref="C961:D961"/>
    <mergeCell ref="E961:H961"/>
    <mergeCell ref="I961:K961"/>
    <mergeCell ref="L961:M961"/>
    <mergeCell ref="O961:R961"/>
    <mergeCell ref="A960:B960"/>
    <mergeCell ref="C960:D960"/>
    <mergeCell ref="E960:H960"/>
    <mergeCell ref="I960:K960"/>
    <mergeCell ref="L960:M960"/>
    <mergeCell ref="O960:R960"/>
    <mergeCell ref="A959:B959"/>
    <mergeCell ref="C959:D959"/>
    <mergeCell ref="E959:H959"/>
    <mergeCell ref="I959:K959"/>
    <mergeCell ref="L959:M959"/>
    <mergeCell ref="O959:R959"/>
    <mergeCell ref="A958:B958"/>
    <mergeCell ref="C958:D958"/>
    <mergeCell ref="E958:H958"/>
    <mergeCell ref="I958:K958"/>
    <mergeCell ref="L958:M958"/>
    <mergeCell ref="O958:R958"/>
    <mergeCell ref="A957:B957"/>
    <mergeCell ref="C957:D957"/>
    <mergeCell ref="E957:H957"/>
    <mergeCell ref="I957:K957"/>
    <mergeCell ref="L957:M957"/>
    <mergeCell ref="O957:R957"/>
    <mergeCell ref="A956:B956"/>
    <mergeCell ref="C956:D956"/>
    <mergeCell ref="E956:H956"/>
    <mergeCell ref="I956:K956"/>
    <mergeCell ref="L956:M956"/>
    <mergeCell ref="O956:R956"/>
    <mergeCell ref="A955:B955"/>
    <mergeCell ref="C955:D955"/>
    <mergeCell ref="E955:H955"/>
    <mergeCell ref="I955:K955"/>
    <mergeCell ref="L955:M955"/>
    <mergeCell ref="O955:R955"/>
    <mergeCell ref="A954:B954"/>
    <mergeCell ref="C954:D954"/>
    <mergeCell ref="E954:H954"/>
    <mergeCell ref="I954:K954"/>
    <mergeCell ref="L954:M954"/>
    <mergeCell ref="O954:R954"/>
    <mergeCell ref="A953:B953"/>
    <mergeCell ref="C953:D953"/>
    <mergeCell ref="E953:H953"/>
    <mergeCell ref="I953:K953"/>
    <mergeCell ref="L953:M953"/>
    <mergeCell ref="O953:R953"/>
    <mergeCell ref="A952:B952"/>
    <mergeCell ref="C952:D952"/>
    <mergeCell ref="E952:H952"/>
    <mergeCell ref="I952:K952"/>
    <mergeCell ref="L952:M952"/>
    <mergeCell ref="O952:R952"/>
    <mergeCell ref="A951:B951"/>
    <mergeCell ref="C951:D951"/>
    <mergeCell ref="E951:H951"/>
    <mergeCell ref="I951:K951"/>
    <mergeCell ref="L951:M951"/>
    <mergeCell ref="O951:R951"/>
    <mergeCell ref="A950:B950"/>
    <mergeCell ref="C950:D950"/>
    <mergeCell ref="E950:H950"/>
    <mergeCell ref="I950:K950"/>
    <mergeCell ref="L950:M950"/>
    <mergeCell ref="O950:R950"/>
    <mergeCell ref="A949:B949"/>
    <mergeCell ref="C949:D949"/>
    <mergeCell ref="E949:H949"/>
    <mergeCell ref="I949:K949"/>
    <mergeCell ref="L949:M949"/>
    <mergeCell ref="O949:R949"/>
    <mergeCell ref="A948:B948"/>
    <mergeCell ref="C948:D948"/>
    <mergeCell ref="E948:H948"/>
    <mergeCell ref="I948:K948"/>
    <mergeCell ref="L948:M948"/>
    <mergeCell ref="O948:R948"/>
    <mergeCell ref="A947:B947"/>
    <mergeCell ref="C947:D947"/>
    <mergeCell ref="E947:H947"/>
    <mergeCell ref="I947:K947"/>
    <mergeCell ref="L947:M947"/>
    <mergeCell ref="O947:R947"/>
    <mergeCell ref="A946:B946"/>
    <mergeCell ref="C946:D946"/>
    <mergeCell ref="E946:H946"/>
    <mergeCell ref="I946:K946"/>
    <mergeCell ref="L946:M946"/>
    <mergeCell ref="O946:R946"/>
    <mergeCell ref="A945:B945"/>
    <mergeCell ref="C945:D945"/>
    <mergeCell ref="E945:H945"/>
    <mergeCell ref="I945:K945"/>
    <mergeCell ref="L945:M945"/>
    <mergeCell ref="O945:R945"/>
    <mergeCell ref="A944:B944"/>
    <mergeCell ref="C944:D944"/>
    <mergeCell ref="E944:H944"/>
    <mergeCell ref="I944:K944"/>
    <mergeCell ref="L944:M944"/>
    <mergeCell ref="O944:R944"/>
    <mergeCell ref="A943:B943"/>
    <mergeCell ref="C943:D943"/>
    <mergeCell ref="E943:H943"/>
    <mergeCell ref="I943:K943"/>
    <mergeCell ref="L943:M943"/>
    <mergeCell ref="O943:R943"/>
    <mergeCell ref="A942:B942"/>
    <mergeCell ref="C942:D942"/>
    <mergeCell ref="E942:H942"/>
    <mergeCell ref="I942:K942"/>
    <mergeCell ref="L942:M942"/>
    <mergeCell ref="O942:R942"/>
    <mergeCell ref="A941:B941"/>
    <mergeCell ref="C941:D941"/>
    <mergeCell ref="E941:H941"/>
    <mergeCell ref="I941:K941"/>
    <mergeCell ref="L941:M941"/>
    <mergeCell ref="O941:R941"/>
    <mergeCell ref="A940:B940"/>
    <mergeCell ref="C940:D940"/>
    <mergeCell ref="E940:H940"/>
    <mergeCell ref="I940:K940"/>
    <mergeCell ref="L940:M940"/>
    <mergeCell ref="O940:R940"/>
    <mergeCell ref="A939:B939"/>
    <mergeCell ref="C939:D939"/>
    <mergeCell ref="E939:H939"/>
    <mergeCell ref="I939:K939"/>
    <mergeCell ref="L939:M939"/>
    <mergeCell ref="O939:R939"/>
    <mergeCell ref="A938:B938"/>
    <mergeCell ref="C938:D938"/>
    <mergeCell ref="E938:H938"/>
    <mergeCell ref="I938:K938"/>
    <mergeCell ref="L938:M938"/>
    <mergeCell ref="O938:R938"/>
    <mergeCell ref="A937:B937"/>
    <mergeCell ref="C937:D937"/>
    <mergeCell ref="E937:H937"/>
    <mergeCell ref="I937:K937"/>
    <mergeCell ref="L937:M937"/>
    <mergeCell ref="O937:R937"/>
    <mergeCell ref="A936:B936"/>
    <mergeCell ref="C936:D936"/>
    <mergeCell ref="E936:H936"/>
    <mergeCell ref="I936:K936"/>
    <mergeCell ref="L936:M936"/>
    <mergeCell ref="O936:R936"/>
    <mergeCell ref="A935:B935"/>
    <mergeCell ref="C935:D935"/>
    <mergeCell ref="E935:H935"/>
    <mergeCell ref="I935:K935"/>
    <mergeCell ref="L935:M935"/>
    <mergeCell ref="O935:R935"/>
    <mergeCell ref="A934:B934"/>
    <mergeCell ref="C934:D934"/>
    <mergeCell ref="E934:H934"/>
    <mergeCell ref="I934:K934"/>
    <mergeCell ref="L934:M934"/>
    <mergeCell ref="O934:R934"/>
    <mergeCell ref="A933:B933"/>
    <mergeCell ref="C933:D933"/>
    <mergeCell ref="E933:H933"/>
    <mergeCell ref="I933:K933"/>
    <mergeCell ref="L933:M933"/>
    <mergeCell ref="O933:R933"/>
    <mergeCell ref="A932:B932"/>
    <mergeCell ref="C932:D932"/>
    <mergeCell ref="E932:H932"/>
    <mergeCell ref="I932:K932"/>
    <mergeCell ref="L932:M932"/>
    <mergeCell ref="O932:R932"/>
    <mergeCell ref="A931:B931"/>
    <mergeCell ref="C931:D931"/>
    <mergeCell ref="E931:H931"/>
    <mergeCell ref="I931:K931"/>
    <mergeCell ref="L931:M931"/>
    <mergeCell ref="O931:R931"/>
    <mergeCell ref="A930:B930"/>
    <mergeCell ref="C930:D930"/>
    <mergeCell ref="E930:H930"/>
    <mergeCell ref="I930:K930"/>
    <mergeCell ref="L930:M930"/>
    <mergeCell ref="O930:R930"/>
    <mergeCell ref="A929:B929"/>
    <mergeCell ref="C929:D929"/>
    <mergeCell ref="E929:H929"/>
    <mergeCell ref="I929:K929"/>
    <mergeCell ref="L929:M929"/>
    <mergeCell ref="O929:R929"/>
    <mergeCell ref="A928:B928"/>
    <mergeCell ref="C928:D928"/>
    <mergeCell ref="E928:H928"/>
    <mergeCell ref="I928:K928"/>
    <mergeCell ref="L928:M928"/>
    <mergeCell ref="O928:R928"/>
    <mergeCell ref="A927:B927"/>
    <mergeCell ref="C927:D927"/>
    <mergeCell ref="E927:H927"/>
    <mergeCell ref="I927:K927"/>
    <mergeCell ref="L927:M927"/>
    <mergeCell ref="O927:R927"/>
    <mergeCell ref="A926:B926"/>
    <mergeCell ref="C926:D926"/>
    <mergeCell ref="E926:H926"/>
    <mergeCell ref="I926:K926"/>
    <mergeCell ref="L926:M926"/>
    <mergeCell ref="O926:R926"/>
    <mergeCell ref="A925:B925"/>
    <mergeCell ref="C925:D925"/>
    <mergeCell ref="E925:H925"/>
    <mergeCell ref="I925:K925"/>
    <mergeCell ref="L925:M925"/>
    <mergeCell ref="O925:R925"/>
    <mergeCell ref="A924:B924"/>
    <mergeCell ref="C924:D924"/>
    <mergeCell ref="E924:H924"/>
    <mergeCell ref="I924:K924"/>
    <mergeCell ref="L924:M924"/>
    <mergeCell ref="O924:R924"/>
    <mergeCell ref="A923:B923"/>
    <mergeCell ref="C923:D923"/>
    <mergeCell ref="E923:H923"/>
    <mergeCell ref="I923:K923"/>
    <mergeCell ref="L923:M923"/>
    <mergeCell ref="O923:R923"/>
    <mergeCell ref="A922:B922"/>
    <mergeCell ref="C922:D922"/>
    <mergeCell ref="E922:H922"/>
    <mergeCell ref="I922:K922"/>
    <mergeCell ref="L922:M922"/>
    <mergeCell ref="O922:R922"/>
    <mergeCell ref="A921:B921"/>
    <mergeCell ref="C921:D921"/>
    <mergeCell ref="E921:H921"/>
    <mergeCell ref="I921:K921"/>
    <mergeCell ref="L921:M921"/>
    <mergeCell ref="O921:R921"/>
    <mergeCell ref="A919:B919"/>
    <mergeCell ref="C919:D919"/>
    <mergeCell ref="E919:H919"/>
    <mergeCell ref="I919:K919"/>
    <mergeCell ref="L919:M919"/>
    <mergeCell ref="A920:B920"/>
    <mergeCell ref="C920:D920"/>
    <mergeCell ref="E920:H920"/>
    <mergeCell ref="I920:K920"/>
    <mergeCell ref="L920:M920"/>
    <mergeCell ref="A917:B917"/>
    <mergeCell ref="C917:D917"/>
    <mergeCell ref="E917:H917"/>
    <mergeCell ref="I917:K917"/>
    <mergeCell ref="L917:M917"/>
    <mergeCell ref="A918:B918"/>
    <mergeCell ref="C918:D918"/>
    <mergeCell ref="E918:H918"/>
    <mergeCell ref="I918:K918"/>
    <mergeCell ref="L918:M918"/>
    <mergeCell ref="A915:B915"/>
    <mergeCell ref="C915:D915"/>
    <mergeCell ref="E915:H915"/>
    <mergeCell ref="I915:K915"/>
    <mergeCell ref="L915:M915"/>
    <mergeCell ref="A916:B916"/>
    <mergeCell ref="C916:D916"/>
    <mergeCell ref="E916:H916"/>
    <mergeCell ref="I916:K916"/>
    <mergeCell ref="L916:M916"/>
    <mergeCell ref="A913:B913"/>
    <mergeCell ref="C913:D913"/>
    <mergeCell ref="E913:H913"/>
    <mergeCell ref="I913:K913"/>
    <mergeCell ref="L913:M913"/>
    <mergeCell ref="A914:B914"/>
    <mergeCell ref="C914:D914"/>
    <mergeCell ref="E914:H914"/>
    <mergeCell ref="I914:K914"/>
    <mergeCell ref="L914:M914"/>
    <mergeCell ref="A911:B911"/>
    <mergeCell ref="C911:D911"/>
    <mergeCell ref="E911:H911"/>
    <mergeCell ref="I911:K911"/>
    <mergeCell ref="L911:M911"/>
    <mergeCell ref="A912:B912"/>
    <mergeCell ref="C912:D912"/>
    <mergeCell ref="E912:H912"/>
    <mergeCell ref="I912:K912"/>
    <mergeCell ref="L912:M912"/>
    <mergeCell ref="A909:B909"/>
    <mergeCell ref="C909:D909"/>
    <mergeCell ref="E909:H909"/>
    <mergeCell ref="I909:K909"/>
    <mergeCell ref="L909:M909"/>
    <mergeCell ref="A910:B910"/>
    <mergeCell ref="C910:D910"/>
    <mergeCell ref="E910:H910"/>
    <mergeCell ref="I910:K910"/>
    <mergeCell ref="L910:M910"/>
    <mergeCell ref="A907:B907"/>
    <mergeCell ref="C907:D907"/>
    <mergeCell ref="E907:H907"/>
    <mergeCell ref="I907:K907"/>
    <mergeCell ref="L907:M907"/>
    <mergeCell ref="A908:B908"/>
    <mergeCell ref="C908:D908"/>
    <mergeCell ref="E908:H908"/>
    <mergeCell ref="I908:K908"/>
    <mergeCell ref="L908:M908"/>
    <mergeCell ref="A905:B905"/>
    <mergeCell ref="C905:D905"/>
    <mergeCell ref="E905:H905"/>
    <mergeCell ref="I905:K905"/>
    <mergeCell ref="L905:M905"/>
    <mergeCell ref="A906:B906"/>
    <mergeCell ref="C906:D906"/>
    <mergeCell ref="E906:H906"/>
    <mergeCell ref="I906:K906"/>
    <mergeCell ref="L906:M906"/>
    <mergeCell ref="A903:B903"/>
    <mergeCell ref="C903:D903"/>
    <mergeCell ref="E903:H903"/>
    <mergeCell ref="I903:K903"/>
    <mergeCell ref="L903:M903"/>
    <mergeCell ref="A904:B904"/>
    <mergeCell ref="C904:D904"/>
    <mergeCell ref="E904:H904"/>
    <mergeCell ref="I904:K904"/>
    <mergeCell ref="L904:M904"/>
    <mergeCell ref="A901:B901"/>
    <mergeCell ref="C901:D901"/>
    <mergeCell ref="E901:H901"/>
    <mergeCell ref="I901:K901"/>
    <mergeCell ref="L901:M901"/>
    <mergeCell ref="A902:B902"/>
    <mergeCell ref="C902:D902"/>
    <mergeCell ref="E902:H902"/>
    <mergeCell ref="I902:K902"/>
    <mergeCell ref="L902:M902"/>
    <mergeCell ref="A899:B899"/>
    <mergeCell ref="C899:D899"/>
    <mergeCell ref="E899:H899"/>
    <mergeCell ref="I899:K899"/>
    <mergeCell ref="L899:M899"/>
    <mergeCell ref="A900:B900"/>
    <mergeCell ref="C900:D900"/>
    <mergeCell ref="E900:H900"/>
    <mergeCell ref="I900:K900"/>
    <mergeCell ref="L900:M900"/>
    <mergeCell ref="A897:B897"/>
    <mergeCell ref="C897:D897"/>
    <mergeCell ref="E897:H897"/>
    <mergeCell ref="I897:K897"/>
    <mergeCell ref="L897:M897"/>
    <mergeCell ref="A898:B898"/>
    <mergeCell ref="C898:D898"/>
    <mergeCell ref="E898:H898"/>
    <mergeCell ref="I898:K898"/>
    <mergeCell ref="L898:M898"/>
    <mergeCell ref="A895:B895"/>
    <mergeCell ref="C895:D895"/>
    <mergeCell ref="E895:H895"/>
    <mergeCell ref="I895:K895"/>
    <mergeCell ref="L895:M895"/>
    <mergeCell ref="A896:B896"/>
    <mergeCell ref="C896:D896"/>
    <mergeCell ref="E896:H896"/>
    <mergeCell ref="I896:K896"/>
    <mergeCell ref="L896:M896"/>
    <mergeCell ref="A893:B893"/>
    <mergeCell ref="C893:D893"/>
    <mergeCell ref="E893:H893"/>
    <mergeCell ref="I893:K893"/>
    <mergeCell ref="L893:M893"/>
    <mergeCell ref="A894:B894"/>
    <mergeCell ref="C894:D894"/>
    <mergeCell ref="E894:H894"/>
    <mergeCell ref="I894:K894"/>
    <mergeCell ref="L894:M894"/>
    <mergeCell ref="A891:B891"/>
    <mergeCell ref="C891:D891"/>
    <mergeCell ref="E891:H891"/>
    <mergeCell ref="I891:K891"/>
    <mergeCell ref="L891:M891"/>
    <mergeCell ref="A892:B892"/>
    <mergeCell ref="C892:D892"/>
    <mergeCell ref="E892:H892"/>
    <mergeCell ref="I892:K892"/>
    <mergeCell ref="L892:M892"/>
    <mergeCell ref="A889:B889"/>
    <mergeCell ref="C889:D889"/>
    <mergeCell ref="E889:H889"/>
    <mergeCell ref="I889:K889"/>
    <mergeCell ref="L889:M889"/>
    <mergeCell ref="A890:B890"/>
    <mergeCell ref="C890:D890"/>
    <mergeCell ref="E890:H890"/>
    <mergeCell ref="I890:K890"/>
    <mergeCell ref="L890:M890"/>
    <mergeCell ref="A887:B887"/>
    <mergeCell ref="C887:D887"/>
    <mergeCell ref="E887:H887"/>
    <mergeCell ref="I887:K887"/>
    <mergeCell ref="L887:M887"/>
    <mergeCell ref="A888:B888"/>
    <mergeCell ref="C888:D888"/>
    <mergeCell ref="E888:H888"/>
    <mergeCell ref="I888:K888"/>
    <mergeCell ref="L888:M888"/>
    <mergeCell ref="A885:B885"/>
    <mergeCell ref="C885:D885"/>
    <mergeCell ref="E885:H885"/>
    <mergeCell ref="I885:K885"/>
    <mergeCell ref="L885:M885"/>
    <mergeCell ref="A886:B886"/>
    <mergeCell ref="C886:D886"/>
    <mergeCell ref="E886:H886"/>
    <mergeCell ref="I886:K886"/>
    <mergeCell ref="L886:M886"/>
    <mergeCell ref="A883:B883"/>
    <mergeCell ref="C883:D883"/>
    <mergeCell ref="E883:H883"/>
    <mergeCell ref="I883:K883"/>
    <mergeCell ref="L883:M883"/>
    <mergeCell ref="A884:B884"/>
    <mergeCell ref="C884:D884"/>
    <mergeCell ref="E884:H884"/>
    <mergeCell ref="I884:K884"/>
    <mergeCell ref="L884:M884"/>
    <mergeCell ref="A881:B881"/>
    <mergeCell ref="C881:D881"/>
    <mergeCell ref="E881:H881"/>
    <mergeCell ref="I881:K881"/>
    <mergeCell ref="L881:M881"/>
    <mergeCell ref="A882:B882"/>
    <mergeCell ref="C882:D882"/>
    <mergeCell ref="E882:H882"/>
    <mergeCell ref="I882:K882"/>
    <mergeCell ref="L882:M882"/>
    <mergeCell ref="A879:B879"/>
    <mergeCell ref="C879:D879"/>
    <mergeCell ref="E879:H879"/>
    <mergeCell ref="I879:K879"/>
    <mergeCell ref="L879:M879"/>
    <mergeCell ref="A880:B880"/>
    <mergeCell ref="C880:D880"/>
    <mergeCell ref="E880:H880"/>
    <mergeCell ref="I880:K880"/>
    <mergeCell ref="L880:M880"/>
    <mergeCell ref="A877:B877"/>
    <mergeCell ref="C877:D877"/>
    <mergeCell ref="E877:H877"/>
    <mergeCell ref="I877:K877"/>
    <mergeCell ref="L877:M877"/>
    <mergeCell ref="A878:B878"/>
    <mergeCell ref="C878:D878"/>
    <mergeCell ref="E878:H878"/>
    <mergeCell ref="I878:K878"/>
    <mergeCell ref="L878:M878"/>
    <mergeCell ref="A875:B875"/>
    <mergeCell ref="C875:D875"/>
    <mergeCell ref="E875:H875"/>
    <mergeCell ref="I875:K875"/>
    <mergeCell ref="L875:M875"/>
    <mergeCell ref="A876:B876"/>
    <mergeCell ref="C876:D876"/>
    <mergeCell ref="E876:H876"/>
    <mergeCell ref="I876:K876"/>
    <mergeCell ref="L876:M876"/>
    <mergeCell ref="A873:B873"/>
    <mergeCell ref="C873:D873"/>
    <mergeCell ref="E873:H873"/>
    <mergeCell ref="I873:K873"/>
    <mergeCell ref="L873:M873"/>
    <mergeCell ref="A874:B874"/>
    <mergeCell ref="C874:D874"/>
    <mergeCell ref="E874:H874"/>
    <mergeCell ref="I874:K874"/>
    <mergeCell ref="L874:M874"/>
    <mergeCell ref="A871:B871"/>
    <mergeCell ref="C871:D871"/>
    <mergeCell ref="E871:H871"/>
    <mergeCell ref="I871:K871"/>
    <mergeCell ref="L871:M871"/>
    <mergeCell ref="A872:B872"/>
    <mergeCell ref="C872:D872"/>
    <mergeCell ref="E872:H872"/>
    <mergeCell ref="I872:K872"/>
    <mergeCell ref="L872:M872"/>
    <mergeCell ref="A869:B869"/>
    <mergeCell ref="C869:D869"/>
    <mergeCell ref="E869:H869"/>
    <mergeCell ref="I869:K869"/>
    <mergeCell ref="L869:M869"/>
    <mergeCell ref="A870:B870"/>
    <mergeCell ref="C870:D870"/>
    <mergeCell ref="E870:H870"/>
    <mergeCell ref="I870:K870"/>
    <mergeCell ref="L870:M870"/>
    <mergeCell ref="A867:B867"/>
    <mergeCell ref="C867:D867"/>
    <mergeCell ref="E867:H867"/>
    <mergeCell ref="I867:K867"/>
    <mergeCell ref="L867:M867"/>
    <mergeCell ref="A868:B868"/>
    <mergeCell ref="C868:D868"/>
    <mergeCell ref="E868:H868"/>
    <mergeCell ref="I868:K868"/>
    <mergeCell ref="L868:M868"/>
    <mergeCell ref="A865:B865"/>
    <mergeCell ref="C865:D865"/>
    <mergeCell ref="E865:H865"/>
    <mergeCell ref="I865:K865"/>
    <mergeCell ref="L865:M865"/>
    <mergeCell ref="A866:B866"/>
    <mergeCell ref="C866:D866"/>
    <mergeCell ref="E866:H866"/>
    <mergeCell ref="I866:K866"/>
    <mergeCell ref="L866:M866"/>
    <mergeCell ref="A863:B863"/>
    <mergeCell ref="C863:D863"/>
    <mergeCell ref="E863:H863"/>
    <mergeCell ref="I863:K863"/>
    <mergeCell ref="L863:M863"/>
    <mergeCell ref="A864:B864"/>
    <mergeCell ref="C864:D864"/>
    <mergeCell ref="E864:H864"/>
    <mergeCell ref="I864:K864"/>
    <mergeCell ref="L864:M864"/>
    <mergeCell ref="A861:B861"/>
    <mergeCell ref="C861:D861"/>
    <mergeCell ref="E861:H861"/>
    <mergeCell ref="I861:K861"/>
    <mergeCell ref="L861:M861"/>
    <mergeCell ref="A862:B862"/>
    <mergeCell ref="C862:D862"/>
    <mergeCell ref="E862:H862"/>
    <mergeCell ref="I862:K862"/>
    <mergeCell ref="L862:M862"/>
    <mergeCell ref="A859:B859"/>
    <mergeCell ref="C859:D859"/>
    <mergeCell ref="E859:H859"/>
    <mergeCell ref="I859:K859"/>
    <mergeCell ref="L859:M859"/>
    <mergeCell ref="A860:B860"/>
    <mergeCell ref="C860:D860"/>
    <mergeCell ref="E860:H860"/>
    <mergeCell ref="I860:K860"/>
    <mergeCell ref="L860:M860"/>
    <mergeCell ref="A857:B857"/>
    <mergeCell ref="C857:D857"/>
    <mergeCell ref="E857:H857"/>
    <mergeCell ref="I857:K857"/>
    <mergeCell ref="L857:M857"/>
    <mergeCell ref="A858:B858"/>
    <mergeCell ref="C858:D858"/>
    <mergeCell ref="E858:H858"/>
    <mergeCell ref="I858:K858"/>
    <mergeCell ref="L858:M858"/>
    <mergeCell ref="A855:B855"/>
    <mergeCell ref="C855:D855"/>
    <mergeCell ref="E855:H855"/>
    <mergeCell ref="I855:K855"/>
    <mergeCell ref="L855:M855"/>
    <mergeCell ref="A856:B856"/>
    <mergeCell ref="C856:D856"/>
    <mergeCell ref="E856:H856"/>
    <mergeCell ref="I856:K856"/>
    <mergeCell ref="L856:M856"/>
    <mergeCell ref="A853:B853"/>
    <mergeCell ref="C853:D853"/>
    <mergeCell ref="E853:H853"/>
    <mergeCell ref="I853:K853"/>
    <mergeCell ref="L853:M853"/>
    <mergeCell ref="A854:B854"/>
    <mergeCell ref="C854:D854"/>
    <mergeCell ref="E854:H854"/>
    <mergeCell ref="I854:K854"/>
    <mergeCell ref="L854:M854"/>
    <mergeCell ref="A851:B851"/>
    <mergeCell ref="C851:D851"/>
    <mergeCell ref="E851:H851"/>
    <mergeCell ref="I851:K851"/>
    <mergeCell ref="L851:M851"/>
    <mergeCell ref="A852:B852"/>
    <mergeCell ref="C852:D852"/>
    <mergeCell ref="E852:H852"/>
    <mergeCell ref="I852:K852"/>
    <mergeCell ref="L852:M852"/>
    <mergeCell ref="A849:B849"/>
    <mergeCell ref="C849:D849"/>
    <mergeCell ref="E849:H849"/>
    <mergeCell ref="I849:K849"/>
    <mergeCell ref="L849:M849"/>
    <mergeCell ref="A850:B850"/>
    <mergeCell ref="C850:D850"/>
    <mergeCell ref="E850:H850"/>
    <mergeCell ref="I850:K850"/>
    <mergeCell ref="L850:M850"/>
    <mergeCell ref="A847:B847"/>
    <mergeCell ref="C847:D847"/>
    <mergeCell ref="E847:H847"/>
    <mergeCell ref="I847:K847"/>
    <mergeCell ref="L847:M847"/>
    <mergeCell ref="A848:B848"/>
    <mergeCell ref="C848:D848"/>
    <mergeCell ref="E848:H848"/>
    <mergeCell ref="I848:K848"/>
    <mergeCell ref="L848:M848"/>
    <mergeCell ref="A845:B845"/>
    <mergeCell ref="C845:D845"/>
    <mergeCell ref="E845:H845"/>
    <mergeCell ref="I845:K845"/>
    <mergeCell ref="L845:M845"/>
    <mergeCell ref="A846:B846"/>
    <mergeCell ref="C846:D846"/>
    <mergeCell ref="E846:H846"/>
    <mergeCell ref="I846:K846"/>
    <mergeCell ref="L846:M846"/>
    <mergeCell ref="A843:B843"/>
    <mergeCell ref="C843:D843"/>
    <mergeCell ref="E843:H843"/>
    <mergeCell ref="I843:K843"/>
    <mergeCell ref="L843:M843"/>
    <mergeCell ref="A844:B844"/>
    <mergeCell ref="C844:D844"/>
    <mergeCell ref="E844:H844"/>
    <mergeCell ref="I844:K844"/>
    <mergeCell ref="L844:M844"/>
    <mergeCell ref="A841:B841"/>
    <mergeCell ref="C841:D841"/>
    <mergeCell ref="E841:H841"/>
    <mergeCell ref="I841:K841"/>
    <mergeCell ref="L841:M841"/>
    <mergeCell ref="A842:B842"/>
    <mergeCell ref="C842:D842"/>
    <mergeCell ref="E842:H842"/>
    <mergeCell ref="I842:K842"/>
    <mergeCell ref="L842:M842"/>
    <mergeCell ref="A839:B839"/>
    <mergeCell ref="C839:D839"/>
    <mergeCell ref="E839:H839"/>
    <mergeCell ref="I839:K839"/>
    <mergeCell ref="L839:M839"/>
    <mergeCell ref="A840:B840"/>
    <mergeCell ref="C840:D840"/>
    <mergeCell ref="E840:H840"/>
    <mergeCell ref="I840:K840"/>
    <mergeCell ref="L840:M840"/>
    <mergeCell ref="A837:B837"/>
    <mergeCell ref="C837:D837"/>
    <mergeCell ref="E837:H837"/>
    <mergeCell ref="I837:K837"/>
    <mergeCell ref="L837:M837"/>
    <mergeCell ref="A838:B838"/>
    <mergeCell ref="C838:D838"/>
    <mergeCell ref="E838:H838"/>
    <mergeCell ref="I838:K838"/>
    <mergeCell ref="L838:M838"/>
    <mergeCell ref="A835:B835"/>
    <mergeCell ref="C835:D835"/>
    <mergeCell ref="E835:H835"/>
    <mergeCell ref="I835:K835"/>
    <mergeCell ref="L835:M835"/>
    <mergeCell ref="A836:B836"/>
    <mergeCell ref="C836:D836"/>
    <mergeCell ref="E836:H836"/>
    <mergeCell ref="I836:K836"/>
    <mergeCell ref="L836:M836"/>
    <mergeCell ref="A833:B833"/>
    <mergeCell ref="C833:D833"/>
    <mergeCell ref="E833:H833"/>
    <mergeCell ref="I833:K833"/>
    <mergeCell ref="L833:M833"/>
    <mergeCell ref="A834:B834"/>
    <mergeCell ref="C834:D834"/>
    <mergeCell ref="E834:H834"/>
    <mergeCell ref="I834:K834"/>
    <mergeCell ref="L834:M834"/>
    <mergeCell ref="A831:B831"/>
    <mergeCell ref="C831:D831"/>
    <mergeCell ref="E831:H831"/>
    <mergeCell ref="I831:K831"/>
    <mergeCell ref="L831:M831"/>
    <mergeCell ref="A832:B832"/>
    <mergeCell ref="C832:D832"/>
    <mergeCell ref="E832:H832"/>
    <mergeCell ref="I832:K832"/>
    <mergeCell ref="L832:M832"/>
    <mergeCell ref="A829:B829"/>
    <mergeCell ref="C829:D829"/>
    <mergeCell ref="E829:H829"/>
    <mergeCell ref="I829:K829"/>
    <mergeCell ref="L829:M829"/>
    <mergeCell ref="A830:B830"/>
    <mergeCell ref="C830:D830"/>
    <mergeCell ref="E830:H830"/>
    <mergeCell ref="I830:K830"/>
    <mergeCell ref="L830:M830"/>
    <mergeCell ref="A827:B827"/>
    <mergeCell ref="C827:D827"/>
    <mergeCell ref="E827:H827"/>
    <mergeCell ref="I827:K827"/>
    <mergeCell ref="L827:M827"/>
    <mergeCell ref="A828:B828"/>
    <mergeCell ref="C828:D828"/>
    <mergeCell ref="E828:H828"/>
    <mergeCell ref="I828:K828"/>
    <mergeCell ref="L828:M828"/>
    <mergeCell ref="A825:B825"/>
    <mergeCell ref="C825:D825"/>
    <mergeCell ref="E825:H825"/>
    <mergeCell ref="I825:K825"/>
    <mergeCell ref="L825:M825"/>
    <mergeCell ref="A826:B826"/>
    <mergeCell ref="C826:D826"/>
    <mergeCell ref="E826:H826"/>
    <mergeCell ref="I826:K826"/>
    <mergeCell ref="L826:M826"/>
    <mergeCell ref="A823:B823"/>
    <mergeCell ref="C823:D823"/>
    <mergeCell ref="E823:H823"/>
    <mergeCell ref="I823:K823"/>
    <mergeCell ref="L823:M823"/>
    <mergeCell ref="A824:B824"/>
    <mergeCell ref="C824:D824"/>
    <mergeCell ref="E824:H824"/>
    <mergeCell ref="I824:K824"/>
    <mergeCell ref="L824:M824"/>
    <mergeCell ref="A821:B821"/>
    <mergeCell ref="C821:D821"/>
    <mergeCell ref="E821:H821"/>
    <mergeCell ref="I821:K821"/>
    <mergeCell ref="L821:M821"/>
    <mergeCell ref="A822:B822"/>
    <mergeCell ref="C822:D822"/>
    <mergeCell ref="E822:H822"/>
    <mergeCell ref="I822:K822"/>
    <mergeCell ref="L822:M822"/>
    <mergeCell ref="A819:B819"/>
    <mergeCell ref="C819:D819"/>
    <mergeCell ref="E819:H819"/>
    <mergeCell ref="I819:K819"/>
    <mergeCell ref="L819:M819"/>
    <mergeCell ref="A820:B820"/>
    <mergeCell ref="C820:D820"/>
    <mergeCell ref="E820:H820"/>
    <mergeCell ref="I820:K820"/>
    <mergeCell ref="L820:M820"/>
    <mergeCell ref="A817:B817"/>
    <mergeCell ref="C817:D817"/>
    <mergeCell ref="E817:H817"/>
    <mergeCell ref="I817:K817"/>
    <mergeCell ref="L817:M817"/>
    <mergeCell ref="A818:B818"/>
    <mergeCell ref="C818:D818"/>
    <mergeCell ref="E818:H818"/>
    <mergeCell ref="I818:K818"/>
    <mergeCell ref="L818:M818"/>
    <mergeCell ref="A815:B815"/>
    <mergeCell ref="C815:D815"/>
    <mergeCell ref="E815:H815"/>
    <mergeCell ref="I815:K815"/>
    <mergeCell ref="L815:M815"/>
    <mergeCell ref="A816:B816"/>
    <mergeCell ref="C816:D816"/>
    <mergeCell ref="E816:H816"/>
    <mergeCell ref="I816:K816"/>
    <mergeCell ref="L816:M816"/>
    <mergeCell ref="A813:B813"/>
    <mergeCell ref="C813:D813"/>
    <mergeCell ref="E813:H813"/>
    <mergeCell ref="I813:K813"/>
    <mergeCell ref="L813:M813"/>
    <mergeCell ref="A814:B814"/>
    <mergeCell ref="C814:D814"/>
    <mergeCell ref="E814:H814"/>
    <mergeCell ref="I814:K814"/>
    <mergeCell ref="L814:M814"/>
    <mergeCell ref="A811:B811"/>
    <mergeCell ref="C811:D811"/>
    <mergeCell ref="E811:H811"/>
    <mergeCell ref="I811:K811"/>
    <mergeCell ref="L811:M811"/>
    <mergeCell ref="A812:B812"/>
    <mergeCell ref="C812:D812"/>
    <mergeCell ref="E812:H812"/>
    <mergeCell ref="I812:K812"/>
    <mergeCell ref="L812:M812"/>
    <mergeCell ref="A809:B809"/>
    <mergeCell ref="C809:D809"/>
    <mergeCell ref="E809:H809"/>
    <mergeCell ref="I809:K809"/>
    <mergeCell ref="L809:M809"/>
    <mergeCell ref="A810:B810"/>
    <mergeCell ref="C810:D810"/>
    <mergeCell ref="E810:H810"/>
    <mergeCell ref="I810:K810"/>
    <mergeCell ref="L810:M810"/>
    <mergeCell ref="A807:B807"/>
    <mergeCell ref="C807:D807"/>
    <mergeCell ref="E807:H807"/>
    <mergeCell ref="I807:K807"/>
    <mergeCell ref="L807:M807"/>
    <mergeCell ref="A808:B808"/>
    <mergeCell ref="C808:D808"/>
    <mergeCell ref="E808:H808"/>
    <mergeCell ref="I808:K808"/>
    <mergeCell ref="L808:M808"/>
    <mergeCell ref="A805:B805"/>
    <mergeCell ref="C805:D805"/>
    <mergeCell ref="E805:H805"/>
    <mergeCell ref="I805:K805"/>
    <mergeCell ref="L805:M805"/>
    <mergeCell ref="A806:B806"/>
    <mergeCell ref="C806:D806"/>
    <mergeCell ref="E806:H806"/>
    <mergeCell ref="I806:K806"/>
    <mergeCell ref="L806:M806"/>
    <mergeCell ref="A803:B803"/>
    <mergeCell ref="C803:D803"/>
    <mergeCell ref="E803:H803"/>
    <mergeCell ref="I803:K803"/>
    <mergeCell ref="L803:M803"/>
    <mergeCell ref="A804:B804"/>
    <mergeCell ref="C804:D804"/>
    <mergeCell ref="E804:H804"/>
    <mergeCell ref="I804:K804"/>
    <mergeCell ref="L804:M804"/>
    <mergeCell ref="A801:B801"/>
    <mergeCell ref="C801:D801"/>
    <mergeCell ref="E801:H801"/>
    <mergeCell ref="I801:K801"/>
    <mergeCell ref="L801:M801"/>
    <mergeCell ref="A802:B802"/>
    <mergeCell ref="C802:D802"/>
    <mergeCell ref="E802:H802"/>
    <mergeCell ref="I802:K802"/>
    <mergeCell ref="L802:M802"/>
    <mergeCell ref="A799:B799"/>
    <mergeCell ref="C799:D799"/>
    <mergeCell ref="E799:H799"/>
    <mergeCell ref="I799:K799"/>
    <mergeCell ref="L799:M799"/>
    <mergeCell ref="A800:B800"/>
    <mergeCell ref="C800:D800"/>
    <mergeCell ref="E800:H800"/>
    <mergeCell ref="I800:K800"/>
    <mergeCell ref="L800:M800"/>
    <mergeCell ref="A797:B797"/>
    <mergeCell ref="C797:D797"/>
    <mergeCell ref="E797:H797"/>
    <mergeCell ref="I797:K797"/>
    <mergeCell ref="L797:M797"/>
    <mergeCell ref="A798:B798"/>
    <mergeCell ref="C798:D798"/>
    <mergeCell ref="E798:H798"/>
    <mergeCell ref="I798:K798"/>
    <mergeCell ref="L798:M798"/>
    <mergeCell ref="A795:B795"/>
    <mergeCell ref="C795:D795"/>
    <mergeCell ref="E795:H795"/>
    <mergeCell ref="I795:K795"/>
    <mergeCell ref="L795:M795"/>
    <mergeCell ref="A796:B796"/>
    <mergeCell ref="C796:D796"/>
    <mergeCell ref="E796:H796"/>
    <mergeCell ref="I796:K796"/>
    <mergeCell ref="L796:M796"/>
    <mergeCell ref="A793:B793"/>
    <mergeCell ref="C793:D793"/>
    <mergeCell ref="E793:H793"/>
    <mergeCell ref="I793:K793"/>
    <mergeCell ref="L793:M793"/>
    <mergeCell ref="A794:B794"/>
    <mergeCell ref="C794:D794"/>
    <mergeCell ref="E794:H794"/>
    <mergeCell ref="I794:K794"/>
    <mergeCell ref="L794:M794"/>
    <mergeCell ref="A791:B791"/>
    <mergeCell ref="C791:D791"/>
    <mergeCell ref="E791:H791"/>
    <mergeCell ref="I791:K791"/>
    <mergeCell ref="L791:M791"/>
    <mergeCell ref="A792:B792"/>
    <mergeCell ref="C792:D792"/>
    <mergeCell ref="E792:H792"/>
    <mergeCell ref="I792:K792"/>
    <mergeCell ref="L792:M792"/>
    <mergeCell ref="A789:B789"/>
    <mergeCell ref="C789:D789"/>
    <mergeCell ref="E789:H789"/>
    <mergeCell ref="I789:K789"/>
    <mergeCell ref="L789:M789"/>
    <mergeCell ref="A790:B790"/>
    <mergeCell ref="C790:D790"/>
    <mergeCell ref="E790:H790"/>
    <mergeCell ref="I790:K790"/>
    <mergeCell ref="L790:M790"/>
    <mergeCell ref="A787:B787"/>
    <mergeCell ref="C787:D787"/>
    <mergeCell ref="E787:H787"/>
    <mergeCell ref="I787:K787"/>
    <mergeCell ref="L787:M787"/>
    <mergeCell ref="A788:B788"/>
    <mergeCell ref="C788:D788"/>
    <mergeCell ref="E788:H788"/>
    <mergeCell ref="I788:K788"/>
    <mergeCell ref="L788:M788"/>
    <mergeCell ref="A785:B785"/>
    <mergeCell ref="C785:D785"/>
    <mergeCell ref="E785:H785"/>
    <mergeCell ref="I785:K785"/>
    <mergeCell ref="L785:M785"/>
    <mergeCell ref="A786:B786"/>
    <mergeCell ref="C786:D786"/>
    <mergeCell ref="E786:H786"/>
    <mergeCell ref="I786:K786"/>
    <mergeCell ref="L786:M786"/>
    <mergeCell ref="A783:B783"/>
    <mergeCell ref="C783:D783"/>
    <mergeCell ref="E783:H783"/>
    <mergeCell ref="I783:K783"/>
    <mergeCell ref="L783:M783"/>
    <mergeCell ref="A784:B784"/>
    <mergeCell ref="C784:D784"/>
    <mergeCell ref="E784:H784"/>
    <mergeCell ref="I784:K784"/>
    <mergeCell ref="L784:M784"/>
    <mergeCell ref="A781:B781"/>
    <mergeCell ref="C781:D781"/>
    <mergeCell ref="E781:H781"/>
    <mergeCell ref="I781:K781"/>
    <mergeCell ref="L781:M781"/>
    <mergeCell ref="A782:B782"/>
    <mergeCell ref="C782:D782"/>
    <mergeCell ref="E782:H782"/>
    <mergeCell ref="I782:K782"/>
    <mergeCell ref="L782:M782"/>
    <mergeCell ref="A779:B779"/>
    <mergeCell ref="C779:D779"/>
    <mergeCell ref="E779:H779"/>
    <mergeCell ref="I779:K779"/>
    <mergeCell ref="L779:M779"/>
    <mergeCell ref="A780:B780"/>
    <mergeCell ref="C780:D780"/>
    <mergeCell ref="E780:H780"/>
    <mergeCell ref="I780:K780"/>
    <mergeCell ref="L780:M780"/>
    <mergeCell ref="A777:B777"/>
    <mergeCell ref="C777:D777"/>
    <mergeCell ref="E777:H777"/>
    <mergeCell ref="I777:K777"/>
    <mergeCell ref="L777:M777"/>
    <mergeCell ref="A778:B778"/>
    <mergeCell ref="C778:D778"/>
    <mergeCell ref="E778:H778"/>
    <mergeCell ref="I778:K778"/>
    <mergeCell ref="L778:M778"/>
    <mergeCell ref="A775:B775"/>
    <mergeCell ref="C775:D775"/>
    <mergeCell ref="E775:H775"/>
    <mergeCell ref="I775:K775"/>
    <mergeCell ref="L775:M775"/>
    <mergeCell ref="A776:B776"/>
    <mergeCell ref="C776:D776"/>
    <mergeCell ref="E776:H776"/>
    <mergeCell ref="I776:K776"/>
    <mergeCell ref="L776:M776"/>
    <mergeCell ref="A773:B773"/>
    <mergeCell ref="C773:D773"/>
    <mergeCell ref="E773:H773"/>
    <mergeCell ref="I773:K773"/>
    <mergeCell ref="L773:M773"/>
    <mergeCell ref="A774:B774"/>
    <mergeCell ref="C774:D774"/>
    <mergeCell ref="E774:H774"/>
    <mergeCell ref="I774:K774"/>
    <mergeCell ref="L774:M774"/>
    <mergeCell ref="A772:B772"/>
    <mergeCell ref="C772:D772"/>
    <mergeCell ref="E772:H772"/>
    <mergeCell ref="I772:K772"/>
    <mergeCell ref="L772:M772"/>
    <mergeCell ref="O772:R772"/>
    <mergeCell ref="A771:B771"/>
    <mergeCell ref="C771:D771"/>
    <mergeCell ref="E771:H771"/>
    <mergeCell ref="I771:K771"/>
    <mergeCell ref="L771:M771"/>
    <mergeCell ref="O771:R771"/>
    <mergeCell ref="A770:B770"/>
    <mergeCell ref="C770:D770"/>
    <mergeCell ref="E770:H770"/>
    <mergeCell ref="I770:K770"/>
    <mergeCell ref="L770:M770"/>
    <mergeCell ref="O770:R770"/>
    <mergeCell ref="A769:B769"/>
    <mergeCell ref="C769:D769"/>
    <mergeCell ref="E769:H769"/>
    <mergeCell ref="I769:K769"/>
    <mergeCell ref="L769:M769"/>
    <mergeCell ref="O769:R769"/>
    <mergeCell ref="A768:B768"/>
    <mergeCell ref="C768:D768"/>
    <mergeCell ref="E768:H768"/>
    <mergeCell ref="I768:K768"/>
    <mergeCell ref="L768:M768"/>
    <mergeCell ref="O768:R768"/>
    <mergeCell ref="A767:B767"/>
    <mergeCell ref="C767:D767"/>
    <mergeCell ref="E767:H767"/>
    <mergeCell ref="I767:K767"/>
    <mergeCell ref="L767:M767"/>
    <mergeCell ref="O767:R767"/>
    <mergeCell ref="A766:B766"/>
    <mergeCell ref="C766:D766"/>
    <mergeCell ref="E766:H766"/>
    <mergeCell ref="I766:K766"/>
    <mergeCell ref="L766:M766"/>
    <mergeCell ref="O766:R766"/>
    <mergeCell ref="A765:B765"/>
    <mergeCell ref="C765:D765"/>
    <mergeCell ref="E765:H765"/>
    <mergeCell ref="I765:K765"/>
    <mergeCell ref="L765:M765"/>
    <mergeCell ref="O765:R765"/>
    <mergeCell ref="A764:B764"/>
    <mergeCell ref="C764:D764"/>
    <mergeCell ref="E764:H764"/>
    <mergeCell ref="I764:K764"/>
    <mergeCell ref="L764:M764"/>
    <mergeCell ref="O764:R764"/>
    <mergeCell ref="A763:B763"/>
    <mergeCell ref="C763:D763"/>
    <mergeCell ref="E763:H763"/>
    <mergeCell ref="I763:K763"/>
    <mergeCell ref="L763:M763"/>
    <mergeCell ref="O763:R763"/>
    <mergeCell ref="A762:B762"/>
    <mergeCell ref="C762:D762"/>
    <mergeCell ref="E762:H762"/>
    <mergeCell ref="I762:K762"/>
    <mergeCell ref="L762:M762"/>
    <mergeCell ref="O762:R762"/>
    <mergeCell ref="A761:B761"/>
    <mergeCell ref="C761:D761"/>
    <mergeCell ref="E761:H761"/>
    <mergeCell ref="I761:K761"/>
    <mergeCell ref="L761:M761"/>
    <mergeCell ref="O761:R761"/>
    <mergeCell ref="A760:B760"/>
    <mergeCell ref="C760:D760"/>
    <mergeCell ref="E760:H760"/>
    <mergeCell ref="I760:K760"/>
    <mergeCell ref="L760:M760"/>
    <mergeCell ref="O760:R760"/>
    <mergeCell ref="A759:B759"/>
    <mergeCell ref="C759:D759"/>
    <mergeCell ref="E759:H759"/>
    <mergeCell ref="I759:K759"/>
    <mergeCell ref="L759:M759"/>
    <mergeCell ref="O759:R759"/>
    <mergeCell ref="A758:B758"/>
    <mergeCell ref="C758:D758"/>
    <mergeCell ref="E758:H758"/>
    <mergeCell ref="I758:K758"/>
    <mergeCell ref="L758:M758"/>
    <mergeCell ref="O758:R758"/>
    <mergeCell ref="A757:B757"/>
    <mergeCell ref="C757:D757"/>
    <mergeCell ref="E757:H757"/>
    <mergeCell ref="I757:K757"/>
    <mergeCell ref="L757:M757"/>
    <mergeCell ref="O757:R757"/>
    <mergeCell ref="A756:B756"/>
    <mergeCell ref="C756:D756"/>
    <mergeCell ref="E756:H756"/>
    <mergeCell ref="I756:K756"/>
    <mergeCell ref="L756:M756"/>
    <mergeCell ref="O756:R756"/>
    <mergeCell ref="A755:B755"/>
    <mergeCell ref="C755:D755"/>
    <mergeCell ref="E755:H755"/>
    <mergeCell ref="I755:K755"/>
    <mergeCell ref="L755:M755"/>
    <mergeCell ref="O755:R755"/>
    <mergeCell ref="A754:B754"/>
    <mergeCell ref="C754:D754"/>
    <mergeCell ref="E754:H754"/>
    <mergeCell ref="I754:K754"/>
    <mergeCell ref="L754:M754"/>
    <mergeCell ref="O754:R754"/>
    <mergeCell ref="A753:B753"/>
    <mergeCell ref="C753:D753"/>
    <mergeCell ref="E753:H753"/>
    <mergeCell ref="I753:K753"/>
    <mergeCell ref="L753:M753"/>
    <mergeCell ref="O753:R753"/>
    <mergeCell ref="A752:B752"/>
    <mergeCell ref="C752:D752"/>
    <mergeCell ref="E752:H752"/>
    <mergeCell ref="I752:K752"/>
    <mergeCell ref="L752:M752"/>
    <mergeCell ref="O752:R752"/>
    <mergeCell ref="A751:B751"/>
    <mergeCell ref="C751:D751"/>
    <mergeCell ref="E751:H751"/>
    <mergeCell ref="I751:K751"/>
    <mergeCell ref="L751:M751"/>
    <mergeCell ref="O751:R751"/>
    <mergeCell ref="A750:B750"/>
    <mergeCell ref="C750:D750"/>
    <mergeCell ref="E750:H750"/>
    <mergeCell ref="I750:K750"/>
    <mergeCell ref="L750:M750"/>
    <mergeCell ref="O750:R750"/>
    <mergeCell ref="A749:B749"/>
    <mergeCell ref="C749:D749"/>
    <mergeCell ref="E749:H749"/>
    <mergeCell ref="I749:K749"/>
    <mergeCell ref="L749:M749"/>
    <mergeCell ref="O749:R749"/>
    <mergeCell ref="A748:B748"/>
    <mergeCell ref="C748:D748"/>
    <mergeCell ref="E748:H748"/>
    <mergeCell ref="I748:K748"/>
    <mergeCell ref="L748:M748"/>
    <mergeCell ref="O748:R748"/>
    <mergeCell ref="A747:B747"/>
    <mergeCell ref="C747:D747"/>
    <mergeCell ref="E747:H747"/>
    <mergeCell ref="I747:K747"/>
    <mergeCell ref="L747:M747"/>
    <mergeCell ref="O747:R747"/>
    <mergeCell ref="A746:B746"/>
    <mergeCell ref="C746:D746"/>
    <mergeCell ref="E746:H746"/>
    <mergeCell ref="I746:K746"/>
    <mergeCell ref="L746:M746"/>
    <mergeCell ref="O746:R746"/>
    <mergeCell ref="A745:B745"/>
    <mergeCell ref="C745:D745"/>
    <mergeCell ref="E745:H745"/>
    <mergeCell ref="I745:K745"/>
    <mergeCell ref="L745:M745"/>
    <mergeCell ref="O745:R745"/>
    <mergeCell ref="O743:R743"/>
    <mergeCell ref="A744:B744"/>
    <mergeCell ref="C744:D744"/>
    <mergeCell ref="E744:H744"/>
    <mergeCell ref="I744:K744"/>
    <mergeCell ref="L744:M744"/>
    <mergeCell ref="O744:R744"/>
    <mergeCell ref="A742:B742"/>
    <mergeCell ref="C742:D742"/>
    <mergeCell ref="E742:H742"/>
    <mergeCell ref="I742:K742"/>
    <mergeCell ref="L742:M742"/>
    <mergeCell ref="A743:B743"/>
    <mergeCell ref="C743:D743"/>
    <mergeCell ref="E743:H743"/>
    <mergeCell ref="I743:K743"/>
    <mergeCell ref="L743:M743"/>
    <mergeCell ref="A740:B740"/>
    <mergeCell ref="C740:D740"/>
    <mergeCell ref="E740:H740"/>
    <mergeCell ref="I740:K740"/>
    <mergeCell ref="L740:M740"/>
    <mergeCell ref="A741:B741"/>
    <mergeCell ref="C741:D741"/>
    <mergeCell ref="E741:H741"/>
    <mergeCell ref="I741:K741"/>
    <mergeCell ref="L741:M741"/>
    <mergeCell ref="A738:B738"/>
    <mergeCell ref="C738:D738"/>
    <mergeCell ref="E738:H738"/>
    <mergeCell ref="I738:K738"/>
    <mergeCell ref="L738:M738"/>
    <mergeCell ref="A739:B739"/>
    <mergeCell ref="C739:D739"/>
    <mergeCell ref="E739:H739"/>
    <mergeCell ref="I739:K739"/>
    <mergeCell ref="L739:M739"/>
    <mergeCell ref="A736:B736"/>
    <mergeCell ref="C736:D736"/>
    <mergeCell ref="E736:H736"/>
    <mergeCell ref="I736:K736"/>
    <mergeCell ref="L736:M736"/>
    <mergeCell ref="A737:B737"/>
    <mergeCell ref="C737:D737"/>
    <mergeCell ref="E737:H737"/>
    <mergeCell ref="I737:K737"/>
    <mergeCell ref="L737:M737"/>
    <mergeCell ref="A734:B734"/>
    <mergeCell ref="C734:D734"/>
    <mergeCell ref="E734:H734"/>
    <mergeCell ref="I734:K734"/>
    <mergeCell ref="L734:M734"/>
    <mergeCell ref="A735:B735"/>
    <mergeCell ref="C735:D735"/>
    <mergeCell ref="E735:H735"/>
    <mergeCell ref="I735:K735"/>
    <mergeCell ref="L735:M735"/>
    <mergeCell ref="A732:B732"/>
    <mergeCell ref="C732:D732"/>
    <mergeCell ref="E732:H732"/>
    <mergeCell ref="I732:K732"/>
    <mergeCell ref="L732:M732"/>
    <mergeCell ref="A733:B733"/>
    <mergeCell ref="C733:D733"/>
    <mergeCell ref="E733:H733"/>
    <mergeCell ref="I733:K733"/>
    <mergeCell ref="L733:M733"/>
    <mergeCell ref="A730:B730"/>
    <mergeCell ref="C730:D730"/>
    <mergeCell ref="E730:H730"/>
    <mergeCell ref="I730:K730"/>
    <mergeCell ref="L730:M730"/>
    <mergeCell ref="A731:B731"/>
    <mergeCell ref="C731:D731"/>
    <mergeCell ref="E731:H731"/>
    <mergeCell ref="I731:K731"/>
    <mergeCell ref="L731:M731"/>
    <mergeCell ref="A728:B728"/>
    <mergeCell ref="C728:D728"/>
    <mergeCell ref="E728:H728"/>
    <mergeCell ref="I728:K728"/>
    <mergeCell ref="L728:M728"/>
    <mergeCell ref="A729:B729"/>
    <mergeCell ref="C729:D729"/>
    <mergeCell ref="E729:H729"/>
    <mergeCell ref="I729:K729"/>
    <mergeCell ref="L729:M729"/>
    <mergeCell ref="A726:B726"/>
    <mergeCell ref="C726:D726"/>
    <mergeCell ref="E726:H726"/>
    <mergeCell ref="I726:K726"/>
    <mergeCell ref="L726:M726"/>
    <mergeCell ref="A727:B727"/>
    <mergeCell ref="C727:D727"/>
    <mergeCell ref="E727:H727"/>
    <mergeCell ref="I727:K727"/>
    <mergeCell ref="L727:M727"/>
    <mergeCell ref="A724:B724"/>
    <mergeCell ref="C724:D724"/>
    <mergeCell ref="E724:H724"/>
    <mergeCell ref="I724:K724"/>
    <mergeCell ref="L724:M724"/>
    <mergeCell ref="A725:B725"/>
    <mergeCell ref="C725:D725"/>
    <mergeCell ref="E725:H725"/>
    <mergeCell ref="I725:K725"/>
    <mergeCell ref="L725:M725"/>
    <mergeCell ref="A722:B722"/>
    <mergeCell ref="C722:D722"/>
    <mergeCell ref="E722:H722"/>
    <mergeCell ref="I722:K722"/>
    <mergeCell ref="L722:M722"/>
    <mergeCell ref="A723:B723"/>
    <mergeCell ref="C723:D723"/>
    <mergeCell ref="E723:H723"/>
    <mergeCell ref="I723:K723"/>
    <mergeCell ref="L723:M723"/>
    <mergeCell ref="A720:B720"/>
    <mergeCell ref="C720:D720"/>
    <mergeCell ref="E720:H720"/>
    <mergeCell ref="I720:K720"/>
    <mergeCell ref="L720:M720"/>
    <mergeCell ref="A721:B721"/>
    <mergeCell ref="C721:D721"/>
    <mergeCell ref="E721:H721"/>
    <mergeCell ref="I721:K721"/>
    <mergeCell ref="L721:M721"/>
    <mergeCell ref="A718:B718"/>
    <mergeCell ref="C718:D718"/>
    <mergeCell ref="E718:H718"/>
    <mergeCell ref="I718:K718"/>
    <mergeCell ref="L718:M718"/>
    <mergeCell ref="A719:B719"/>
    <mergeCell ref="C719:D719"/>
    <mergeCell ref="E719:H719"/>
    <mergeCell ref="I719:K719"/>
    <mergeCell ref="L719:M719"/>
    <mergeCell ref="A716:B716"/>
    <mergeCell ref="C716:D716"/>
    <mergeCell ref="E716:H716"/>
    <mergeCell ref="I716:K716"/>
    <mergeCell ref="L716:M716"/>
    <mergeCell ref="A717:B717"/>
    <mergeCell ref="C717:D717"/>
    <mergeCell ref="E717:H717"/>
    <mergeCell ref="I717:K717"/>
    <mergeCell ref="L717:M717"/>
    <mergeCell ref="A714:B714"/>
    <mergeCell ref="C714:D714"/>
    <mergeCell ref="E714:H714"/>
    <mergeCell ref="I714:K714"/>
    <mergeCell ref="L714:M714"/>
    <mergeCell ref="A715:B715"/>
    <mergeCell ref="C715:D715"/>
    <mergeCell ref="E715:H715"/>
    <mergeCell ref="I715:K715"/>
    <mergeCell ref="L715:M715"/>
    <mergeCell ref="A712:B712"/>
    <mergeCell ref="C712:D712"/>
    <mergeCell ref="E712:H712"/>
    <mergeCell ref="I712:K712"/>
    <mergeCell ref="L712:M712"/>
    <mergeCell ref="A713:B713"/>
    <mergeCell ref="C713:D713"/>
    <mergeCell ref="E713:H713"/>
    <mergeCell ref="I713:K713"/>
    <mergeCell ref="L713:M713"/>
    <mergeCell ref="A710:B710"/>
    <mergeCell ref="C710:D710"/>
    <mergeCell ref="E710:H710"/>
    <mergeCell ref="I710:K710"/>
    <mergeCell ref="L710:M710"/>
    <mergeCell ref="A711:B711"/>
    <mergeCell ref="C711:D711"/>
    <mergeCell ref="E711:H711"/>
    <mergeCell ref="I711:K711"/>
    <mergeCell ref="L711:M711"/>
    <mergeCell ref="A708:B708"/>
    <mergeCell ref="C708:D708"/>
    <mergeCell ref="E708:H708"/>
    <mergeCell ref="I708:K708"/>
    <mergeCell ref="L708:M708"/>
    <mergeCell ref="A709:B709"/>
    <mergeCell ref="C709:D709"/>
    <mergeCell ref="E709:H709"/>
    <mergeCell ref="I709:K709"/>
    <mergeCell ref="L709:M709"/>
    <mergeCell ref="A706:B706"/>
    <mergeCell ref="C706:D706"/>
    <mergeCell ref="E706:H706"/>
    <mergeCell ref="I706:K706"/>
    <mergeCell ref="L706:M706"/>
    <mergeCell ref="A707:B707"/>
    <mergeCell ref="C707:D707"/>
    <mergeCell ref="E707:H707"/>
    <mergeCell ref="I707:K707"/>
    <mergeCell ref="L707:M707"/>
    <mergeCell ref="O704:R704"/>
    <mergeCell ref="A705:B705"/>
    <mergeCell ref="C705:D705"/>
    <mergeCell ref="E705:H705"/>
    <mergeCell ref="I705:K705"/>
    <mergeCell ref="L705:M705"/>
    <mergeCell ref="A703:B703"/>
    <mergeCell ref="C703:D703"/>
    <mergeCell ref="E703:H703"/>
    <mergeCell ref="I703:K703"/>
    <mergeCell ref="L703:M703"/>
    <mergeCell ref="A704:B704"/>
    <mergeCell ref="C704:D704"/>
    <mergeCell ref="E704:H704"/>
    <mergeCell ref="I704:K704"/>
    <mergeCell ref="L704:M704"/>
    <mergeCell ref="A702:B702"/>
    <mergeCell ref="C702:D702"/>
    <mergeCell ref="E702:H702"/>
    <mergeCell ref="I702:K702"/>
    <mergeCell ref="L702:M702"/>
    <mergeCell ref="O702:R702"/>
    <mergeCell ref="A701:B701"/>
    <mergeCell ref="C701:D701"/>
    <mergeCell ref="E701:H701"/>
    <mergeCell ref="I701:K701"/>
    <mergeCell ref="L701:M701"/>
    <mergeCell ref="O701:R701"/>
    <mergeCell ref="A700:B700"/>
    <mergeCell ref="C700:D700"/>
    <mergeCell ref="E700:H700"/>
    <mergeCell ref="I700:K700"/>
    <mergeCell ref="L700:M700"/>
    <mergeCell ref="O700:R700"/>
    <mergeCell ref="A699:B699"/>
    <mergeCell ref="C699:D699"/>
    <mergeCell ref="E699:H699"/>
    <mergeCell ref="I699:K699"/>
    <mergeCell ref="L699:M699"/>
    <mergeCell ref="O699:R699"/>
    <mergeCell ref="A698:B698"/>
    <mergeCell ref="C698:D698"/>
    <mergeCell ref="E698:H698"/>
    <mergeCell ref="I698:K698"/>
    <mergeCell ref="L698:M698"/>
    <mergeCell ref="O698:R698"/>
    <mergeCell ref="A697:B697"/>
    <mergeCell ref="C697:D697"/>
    <mergeCell ref="E697:H697"/>
    <mergeCell ref="I697:K697"/>
    <mergeCell ref="L697:M697"/>
    <mergeCell ref="O697:R697"/>
    <mergeCell ref="A696:B696"/>
    <mergeCell ref="C696:D696"/>
    <mergeCell ref="E696:H696"/>
    <mergeCell ref="I696:K696"/>
    <mergeCell ref="L696:M696"/>
    <mergeCell ref="O696:R696"/>
    <mergeCell ref="A695:B695"/>
    <mergeCell ref="C695:D695"/>
    <mergeCell ref="E695:H695"/>
    <mergeCell ref="I695:K695"/>
    <mergeCell ref="L695:M695"/>
    <mergeCell ref="O695:R695"/>
    <mergeCell ref="A694:B694"/>
    <mergeCell ref="C694:D694"/>
    <mergeCell ref="E694:H694"/>
    <mergeCell ref="I694:K694"/>
    <mergeCell ref="L694:M694"/>
    <mergeCell ref="O694:R694"/>
    <mergeCell ref="A693:B693"/>
    <mergeCell ref="C693:D693"/>
    <mergeCell ref="E693:H693"/>
    <mergeCell ref="I693:K693"/>
    <mergeCell ref="L693:M693"/>
    <mergeCell ref="O693:R693"/>
    <mergeCell ref="A692:B692"/>
    <mergeCell ref="C692:D692"/>
    <mergeCell ref="E692:H692"/>
    <mergeCell ref="I692:K692"/>
    <mergeCell ref="L692:M692"/>
    <mergeCell ref="O692:R692"/>
    <mergeCell ref="A691:B691"/>
    <mergeCell ref="C691:D691"/>
    <mergeCell ref="E691:H691"/>
    <mergeCell ref="I691:K691"/>
    <mergeCell ref="L691:M691"/>
    <mergeCell ref="O691:R691"/>
    <mergeCell ref="A690:B690"/>
    <mergeCell ref="C690:D690"/>
    <mergeCell ref="E690:H690"/>
    <mergeCell ref="I690:K690"/>
    <mergeCell ref="L690:M690"/>
    <mergeCell ref="O690:R690"/>
    <mergeCell ref="A689:B689"/>
    <mergeCell ref="C689:D689"/>
    <mergeCell ref="E689:H689"/>
    <mergeCell ref="I689:K689"/>
    <mergeCell ref="L689:M689"/>
    <mergeCell ref="O689:R689"/>
    <mergeCell ref="A688:B688"/>
    <mergeCell ref="C688:D688"/>
    <mergeCell ref="E688:H688"/>
    <mergeCell ref="I688:K688"/>
    <mergeCell ref="L688:M688"/>
    <mergeCell ref="O688:R688"/>
    <mergeCell ref="A687:B687"/>
    <mergeCell ref="C687:D687"/>
    <mergeCell ref="E687:H687"/>
    <mergeCell ref="I687:K687"/>
    <mergeCell ref="L687:M687"/>
    <mergeCell ref="O687:R687"/>
    <mergeCell ref="A686:B686"/>
    <mergeCell ref="C686:D686"/>
    <mergeCell ref="E686:H686"/>
    <mergeCell ref="I686:K686"/>
    <mergeCell ref="L686:M686"/>
    <mergeCell ref="O686:R686"/>
    <mergeCell ref="A685:B685"/>
    <mergeCell ref="C685:D685"/>
    <mergeCell ref="E685:H685"/>
    <mergeCell ref="I685:K685"/>
    <mergeCell ref="L685:M685"/>
    <mergeCell ref="O685:R685"/>
    <mergeCell ref="A684:B684"/>
    <mergeCell ref="C684:D684"/>
    <mergeCell ref="E684:H684"/>
    <mergeCell ref="I684:K684"/>
    <mergeCell ref="L684:M684"/>
    <mergeCell ref="O684:R684"/>
    <mergeCell ref="A683:B683"/>
    <mergeCell ref="C683:D683"/>
    <mergeCell ref="E683:H683"/>
    <mergeCell ref="I683:K683"/>
    <mergeCell ref="L683:M683"/>
    <mergeCell ref="O683:R683"/>
    <mergeCell ref="A682:B682"/>
    <mergeCell ref="C682:D682"/>
    <mergeCell ref="E682:H682"/>
    <mergeCell ref="I682:K682"/>
    <mergeCell ref="L682:M682"/>
    <mergeCell ref="O682:R682"/>
    <mergeCell ref="A681:B681"/>
    <mergeCell ref="C681:D681"/>
    <mergeCell ref="E681:H681"/>
    <mergeCell ref="I681:K681"/>
    <mergeCell ref="L681:M681"/>
    <mergeCell ref="O681:R681"/>
    <mergeCell ref="A680:B680"/>
    <mergeCell ref="C680:D680"/>
    <mergeCell ref="E680:H680"/>
    <mergeCell ref="I680:K680"/>
    <mergeCell ref="L680:M680"/>
    <mergeCell ref="O680:R680"/>
    <mergeCell ref="A679:B679"/>
    <mergeCell ref="C679:D679"/>
    <mergeCell ref="E679:H679"/>
    <mergeCell ref="I679:K679"/>
    <mergeCell ref="L679:M679"/>
    <mergeCell ref="O679:R679"/>
    <mergeCell ref="A678:B678"/>
    <mergeCell ref="C678:D678"/>
    <mergeCell ref="E678:H678"/>
    <mergeCell ref="I678:K678"/>
    <mergeCell ref="L678:M678"/>
    <mergeCell ref="O678:R678"/>
    <mergeCell ref="A677:B677"/>
    <mergeCell ref="C677:D677"/>
    <mergeCell ref="E677:H677"/>
    <mergeCell ref="I677:K677"/>
    <mergeCell ref="L677:M677"/>
    <mergeCell ref="O677:R677"/>
    <mergeCell ref="A676:B676"/>
    <mergeCell ref="C676:D676"/>
    <mergeCell ref="E676:H676"/>
    <mergeCell ref="I676:K676"/>
    <mergeCell ref="L676:M676"/>
    <mergeCell ref="O676:R676"/>
    <mergeCell ref="A675:B675"/>
    <mergeCell ref="C675:D675"/>
    <mergeCell ref="E675:H675"/>
    <mergeCell ref="I675:K675"/>
    <mergeCell ref="L675:M675"/>
    <mergeCell ref="O675:R675"/>
    <mergeCell ref="A674:B674"/>
    <mergeCell ref="C674:D674"/>
    <mergeCell ref="E674:H674"/>
    <mergeCell ref="I674:K674"/>
    <mergeCell ref="L674:M674"/>
    <mergeCell ref="O674:R674"/>
    <mergeCell ref="A673:B673"/>
    <mergeCell ref="C673:D673"/>
    <mergeCell ref="E673:H673"/>
    <mergeCell ref="I673:K673"/>
    <mergeCell ref="L673:M673"/>
    <mergeCell ref="O673:R673"/>
    <mergeCell ref="A672:B672"/>
    <mergeCell ref="C672:D672"/>
    <mergeCell ref="E672:H672"/>
    <mergeCell ref="I672:K672"/>
    <mergeCell ref="L672:M672"/>
    <mergeCell ref="O672:R672"/>
    <mergeCell ref="A671:B671"/>
    <mergeCell ref="C671:D671"/>
    <mergeCell ref="E671:H671"/>
    <mergeCell ref="I671:K671"/>
    <mergeCell ref="L671:M671"/>
    <mergeCell ref="O671:R671"/>
    <mergeCell ref="A670:B670"/>
    <mergeCell ref="C670:D670"/>
    <mergeCell ref="E670:H670"/>
    <mergeCell ref="I670:K670"/>
    <mergeCell ref="L670:M670"/>
    <mergeCell ref="O670:R670"/>
    <mergeCell ref="A669:B669"/>
    <mergeCell ref="C669:D669"/>
    <mergeCell ref="E669:H669"/>
    <mergeCell ref="I669:K669"/>
    <mergeCell ref="L669:M669"/>
    <mergeCell ref="O669:R669"/>
    <mergeCell ref="A668:B668"/>
    <mergeCell ref="C668:D668"/>
    <mergeCell ref="E668:H668"/>
    <mergeCell ref="I668:K668"/>
    <mergeCell ref="L668:M668"/>
    <mergeCell ref="O668:R668"/>
    <mergeCell ref="A667:B667"/>
    <mergeCell ref="C667:D667"/>
    <mergeCell ref="E667:H667"/>
    <mergeCell ref="I667:K667"/>
    <mergeCell ref="L667:M667"/>
    <mergeCell ref="O667:R667"/>
    <mergeCell ref="A666:B666"/>
    <mergeCell ref="C666:D666"/>
    <mergeCell ref="E666:H666"/>
    <mergeCell ref="I666:K666"/>
    <mergeCell ref="L666:M666"/>
    <mergeCell ref="O666:R666"/>
    <mergeCell ref="A665:B665"/>
    <mergeCell ref="C665:D665"/>
    <mergeCell ref="E665:H665"/>
    <mergeCell ref="I665:K665"/>
    <mergeCell ref="L665:M665"/>
    <mergeCell ref="O665:R665"/>
    <mergeCell ref="A664:B664"/>
    <mergeCell ref="C664:D664"/>
    <mergeCell ref="E664:H664"/>
    <mergeCell ref="I664:K664"/>
    <mergeCell ref="L664:M664"/>
    <mergeCell ref="O664:R664"/>
    <mergeCell ref="A663:B663"/>
    <mergeCell ref="C663:D663"/>
    <mergeCell ref="E663:H663"/>
    <mergeCell ref="I663:K663"/>
    <mergeCell ref="L663:M663"/>
    <mergeCell ref="O663:R663"/>
    <mergeCell ref="A662:B662"/>
    <mergeCell ref="C662:D662"/>
    <mergeCell ref="E662:H662"/>
    <mergeCell ref="I662:K662"/>
    <mergeCell ref="L662:M662"/>
    <mergeCell ref="O662:R662"/>
    <mergeCell ref="A661:B661"/>
    <mergeCell ref="C661:D661"/>
    <mergeCell ref="E661:H661"/>
    <mergeCell ref="I661:K661"/>
    <mergeCell ref="L661:M661"/>
    <mergeCell ref="O661:R661"/>
    <mergeCell ref="A660:B660"/>
    <mergeCell ref="C660:D660"/>
    <mergeCell ref="E660:H660"/>
    <mergeCell ref="I660:K660"/>
    <mergeCell ref="L660:M660"/>
    <mergeCell ref="O660:R660"/>
    <mergeCell ref="A659:B659"/>
    <mergeCell ref="C659:D659"/>
    <mergeCell ref="E659:H659"/>
    <mergeCell ref="I659:K659"/>
    <mergeCell ref="L659:M659"/>
    <mergeCell ref="O659:R659"/>
    <mergeCell ref="A658:B658"/>
    <mergeCell ref="C658:D658"/>
    <mergeCell ref="E658:H658"/>
    <mergeCell ref="I658:K658"/>
    <mergeCell ref="L658:M658"/>
    <mergeCell ref="O658:R658"/>
    <mergeCell ref="A657:B657"/>
    <mergeCell ref="C657:D657"/>
    <mergeCell ref="E657:H657"/>
    <mergeCell ref="I657:K657"/>
    <mergeCell ref="L657:M657"/>
    <mergeCell ref="O657:R657"/>
    <mergeCell ref="A656:B656"/>
    <mergeCell ref="C656:D656"/>
    <mergeCell ref="E656:H656"/>
    <mergeCell ref="I656:K656"/>
    <mergeCell ref="L656:M656"/>
    <mergeCell ref="O656:R656"/>
    <mergeCell ref="A655:B655"/>
    <mergeCell ref="C655:D655"/>
    <mergeCell ref="E655:H655"/>
    <mergeCell ref="I655:K655"/>
    <mergeCell ref="L655:M655"/>
    <mergeCell ref="O655:R655"/>
    <mergeCell ref="A654:B654"/>
    <mergeCell ref="C654:D654"/>
    <mergeCell ref="E654:H654"/>
    <mergeCell ref="I654:K654"/>
    <mergeCell ref="L654:M654"/>
    <mergeCell ref="O654:R654"/>
    <mergeCell ref="A653:B653"/>
    <mergeCell ref="C653:D653"/>
    <mergeCell ref="E653:H653"/>
    <mergeCell ref="I653:K653"/>
    <mergeCell ref="L653:M653"/>
    <mergeCell ref="O653:R653"/>
    <mergeCell ref="A652:B652"/>
    <mergeCell ref="C652:D652"/>
    <mergeCell ref="E652:H652"/>
    <mergeCell ref="I652:K652"/>
    <mergeCell ref="L652:M652"/>
    <mergeCell ref="O652:R652"/>
    <mergeCell ref="A651:B651"/>
    <mergeCell ref="C651:D651"/>
    <mergeCell ref="E651:H651"/>
    <mergeCell ref="I651:K651"/>
    <mergeCell ref="L651:M651"/>
    <mergeCell ref="O651:R651"/>
    <mergeCell ref="A650:B650"/>
    <mergeCell ref="C650:D650"/>
    <mergeCell ref="E650:H650"/>
    <mergeCell ref="I650:K650"/>
    <mergeCell ref="L650:M650"/>
    <mergeCell ref="O650:R650"/>
    <mergeCell ref="A649:B649"/>
    <mergeCell ref="C649:D649"/>
    <mergeCell ref="E649:H649"/>
    <mergeCell ref="I649:K649"/>
    <mergeCell ref="L649:M649"/>
    <mergeCell ref="O649:R649"/>
    <mergeCell ref="A648:B648"/>
    <mergeCell ref="C648:D648"/>
    <mergeCell ref="E648:H648"/>
    <mergeCell ref="I648:K648"/>
    <mergeCell ref="L648:M648"/>
    <mergeCell ref="O648:R648"/>
    <mergeCell ref="A647:B647"/>
    <mergeCell ref="C647:D647"/>
    <mergeCell ref="E647:H647"/>
    <mergeCell ref="I647:K647"/>
    <mergeCell ref="L647:M647"/>
    <mergeCell ref="O647:R647"/>
    <mergeCell ref="A646:B646"/>
    <mergeCell ref="C646:D646"/>
    <mergeCell ref="E646:H646"/>
    <mergeCell ref="I646:K646"/>
    <mergeCell ref="L646:M646"/>
    <mergeCell ref="O646:R646"/>
    <mergeCell ref="A645:B645"/>
    <mergeCell ref="C645:D645"/>
    <mergeCell ref="E645:H645"/>
    <mergeCell ref="I645:K645"/>
    <mergeCell ref="L645:M645"/>
    <mergeCell ref="O645:R645"/>
    <mergeCell ref="A644:B644"/>
    <mergeCell ref="C644:D644"/>
    <mergeCell ref="E644:H644"/>
    <mergeCell ref="I644:K644"/>
    <mergeCell ref="L644:M644"/>
    <mergeCell ref="O644:R644"/>
    <mergeCell ref="A643:B643"/>
    <mergeCell ref="C643:D643"/>
    <mergeCell ref="E643:H643"/>
    <mergeCell ref="I643:K643"/>
    <mergeCell ref="L643:M643"/>
    <mergeCell ref="O643:R643"/>
    <mergeCell ref="A642:B642"/>
    <mergeCell ref="C642:D642"/>
    <mergeCell ref="E642:H642"/>
    <mergeCell ref="I642:K642"/>
    <mergeCell ref="L642:M642"/>
    <mergeCell ref="O642:R642"/>
    <mergeCell ref="A641:B641"/>
    <mergeCell ref="C641:D641"/>
    <mergeCell ref="E641:H641"/>
    <mergeCell ref="I641:K641"/>
    <mergeCell ref="L641:M641"/>
    <mergeCell ref="O641:R641"/>
    <mergeCell ref="A640:B640"/>
    <mergeCell ref="C640:D640"/>
    <mergeCell ref="E640:H640"/>
    <mergeCell ref="I640:K640"/>
    <mergeCell ref="L640:M640"/>
    <mergeCell ref="O640:R640"/>
    <mergeCell ref="A639:B639"/>
    <mergeCell ref="C639:D639"/>
    <mergeCell ref="E639:H639"/>
    <mergeCell ref="I639:K639"/>
    <mergeCell ref="L639:M639"/>
    <mergeCell ref="O639:R639"/>
    <mergeCell ref="A638:B638"/>
    <mergeCell ref="C638:D638"/>
    <mergeCell ref="E638:H638"/>
    <mergeCell ref="I638:K638"/>
    <mergeCell ref="L638:M638"/>
    <mergeCell ref="O638:R638"/>
    <mergeCell ref="A637:B637"/>
    <mergeCell ref="C637:D637"/>
    <mergeCell ref="E637:H637"/>
    <mergeCell ref="I637:K637"/>
    <mergeCell ref="L637:M637"/>
    <mergeCell ref="O637:R637"/>
    <mergeCell ref="A636:B636"/>
    <mergeCell ref="C636:D636"/>
    <mergeCell ref="E636:H636"/>
    <mergeCell ref="I636:K636"/>
    <mergeCell ref="L636:M636"/>
    <mergeCell ref="O636:R636"/>
    <mergeCell ref="A635:B635"/>
    <mergeCell ref="C635:D635"/>
    <mergeCell ref="E635:H635"/>
    <mergeCell ref="I635:K635"/>
    <mergeCell ref="L635:M635"/>
    <mergeCell ref="O635:R635"/>
    <mergeCell ref="A634:B634"/>
    <mergeCell ref="C634:D634"/>
    <mergeCell ref="E634:H634"/>
    <mergeCell ref="I634:K634"/>
    <mergeCell ref="L634:M634"/>
    <mergeCell ref="O634:R634"/>
    <mergeCell ref="A633:B633"/>
    <mergeCell ref="C633:D633"/>
    <mergeCell ref="E633:H633"/>
    <mergeCell ref="I633:K633"/>
    <mergeCell ref="L633:M633"/>
    <mergeCell ref="O633:R633"/>
    <mergeCell ref="A632:B632"/>
    <mergeCell ref="C632:D632"/>
    <mergeCell ref="E632:H632"/>
    <mergeCell ref="I632:K632"/>
    <mergeCell ref="L632:M632"/>
    <mergeCell ref="O632:R632"/>
    <mergeCell ref="A631:B631"/>
    <mergeCell ref="C631:D631"/>
    <mergeCell ref="E631:H631"/>
    <mergeCell ref="I631:K631"/>
    <mergeCell ref="L631:M631"/>
    <mergeCell ref="O631:R631"/>
    <mergeCell ref="A630:B630"/>
    <mergeCell ref="C630:D630"/>
    <mergeCell ref="E630:H630"/>
    <mergeCell ref="I630:K630"/>
    <mergeCell ref="L630:M630"/>
    <mergeCell ref="O630:R630"/>
    <mergeCell ref="A629:B629"/>
    <mergeCell ref="C629:D629"/>
    <mergeCell ref="E629:H629"/>
    <mergeCell ref="I629:K629"/>
    <mergeCell ref="L629:M629"/>
    <mergeCell ref="O629:R629"/>
    <mergeCell ref="A628:B628"/>
    <mergeCell ref="C628:D628"/>
    <mergeCell ref="E628:H628"/>
    <mergeCell ref="I628:K628"/>
    <mergeCell ref="L628:M628"/>
    <mergeCell ref="O628:R628"/>
    <mergeCell ref="A627:B627"/>
    <mergeCell ref="C627:D627"/>
    <mergeCell ref="E627:H627"/>
    <mergeCell ref="I627:K627"/>
    <mergeCell ref="L627:M627"/>
    <mergeCell ref="O627:R627"/>
    <mergeCell ref="A626:B626"/>
    <mergeCell ref="C626:D626"/>
    <mergeCell ref="E626:H626"/>
    <mergeCell ref="I626:K626"/>
    <mergeCell ref="L626:M626"/>
    <mergeCell ref="O626:R626"/>
    <mergeCell ref="A625:B625"/>
    <mergeCell ref="C625:D625"/>
    <mergeCell ref="E625:H625"/>
    <mergeCell ref="I625:K625"/>
    <mergeCell ref="L625:M625"/>
    <mergeCell ref="O625:R625"/>
    <mergeCell ref="A624:B624"/>
    <mergeCell ref="C624:D624"/>
    <mergeCell ref="E624:H624"/>
    <mergeCell ref="I624:K624"/>
    <mergeCell ref="L624:M624"/>
    <mergeCell ref="O624:R624"/>
    <mergeCell ref="A623:B623"/>
    <mergeCell ref="C623:D623"/>
    <mergeCell ref="E623:H623"/>
    <mergeCell ref="I623:K623"/>
    <mergeCell ref="L623:M623"/>
    <mergeCell ref="O623:R623"/>
    <mergeCell ref="A622:B622"/>
    <mergeCell ref="C622:D622"/>
    <mergeCell ref="E622:H622"/>
    <mergeCell ref="I622:K622"/>
    <mergeCell ref="L622:M622"/>
    <mergeCell ref="O622:R622"/>
    <mergeCell ref="A621:B621"/>
    <mergeCell ref="C621:D621"/>
    <mergeCell ref="E621:H621"/>
    <mergeCell ref="I621:K621"/>
    <mergeCell ref="L621:M621"/>
    <mergeCell ref="O621:R621"/>
    <mergeCell ref="A620:B620"/>
    <mergeCell ref="C620:D620"/>
    <mergeCell ref="E620:H620"/>
    <mergeCell ref="I620:K620"/>
    <mergeCell ref="L620:M620"/>
    <mergeCell ref="O620:R620"/>
    <mergeCell ref="A619:B619"/>
    <mergeCell ref="C619:D619"/>
    <mergeCell ref="E619:H619"/>
    <mergeCell ref="I619:K619"/>
    <mergeCell ref="L619:M619"/>
    <mergeCell ref="O619:R619"/>
    <mergeCell ref="A618:B618"/>
    <mergeCell ref="C618:D618"/>
    <mergeCell ref="E618:H618"/>
    <mergeCell ref="I618:K618"/>
    <mergeCell ref="L618:M618"/>
    <mergeCell ref="O618:R618"/>
    <mergeCell ref="A617:B617"/>
    <mergeCell ref="C617:D617"/>
    <mergeCell ref="E617:H617"/>
    <mergeCell ref="I617:K617"/>
    <mergeCell ref="L617:M617"/>
    <mergeCell ref="O617:R617"/>
    <mergeCell ref="A616:B616"/>
    <mergeCell ref="C616:D616"/>
    <mergeCell ref="E616:H616"/>
    <mergeCell ref="I616:K616"/>
    <mergeCell ref="L616:M616"/>
    <mergeCell ref="O616:R616"/>
    <mergeCell ref="A615:B615"/>
    <mergeCell ref="C615:D615"/>
    <mergeCell ref="E615:H615"/>
    <mergeCell ref="I615:K615"/>
    <mergeCell ref="L615:M615"/>
    <mergeCell ref="O615:R615"/>
    <mergeCell ref="A614:B614"/>
    <mergeCell ref="C614:D614"/>
    <mergeCell ref="E614:H614"/>
    <mergeCell ref="I614:K614"/>
    <mergeCell ref="L614:M614"/>
    <mergeCell ref="O614:R614"/>
    <mergeCell ref="A613:B613"/>
    <mergeCell ref="C613:D613"/>
    <mergeCell ref="E613:H613"/>
    <mergeCell ref="I613:K613"/>
    <mergeCell ref="L613:M613"/>
    <mergeCell ref="O613:R613"/>
    <mergeCell ref="A612:B612"/>
    <mergeCell ref="C612:D612"/>
    <mergeCell ref="E612:H612"/>
    <mergeCell ref="I612:K612"/>
    <mergeCell ref="L612:M612"/>
    <mergeCell ref="O612:R612"/>
    <mergeCell ref="A611:B611"/>
    <mergeCell ref="C611:D611"/>
    <mergeCell ref="E611:H611"/>
    <mergeCell ref="I611:K611"/>
    <mergeCell ref="L611:M611"/>
    <mergeCell ref="O611:R611"/>
    <mergeCell ref="A610:B610"/>
    <mergeCell ref="C610:D610"/>
    <mergeCell ref="E610:H610"/>
    <mergeCell ref="I610:K610"/>
    <mergeCell ref="L610:M610"/>
    <mergeCell ref="O610:R610"/>
    <mergeCell ref="A609:B609"/>
    <mergeCell ref="C609:D609"/>
    <mergeCell ref="E609:H609"/>
    <mergeCell ref="I609:K609"/>
    <mergeCell ref="L609:M609"/>
    <mergeCell ref="O609:R609"/>
    <mergeCell ref="A608:B608"/>
    <mergeCell ref="C608:D608"/>
    <mergeCell ref="E608:H608"/>
    <mergeCell ref="I608:K608"/>
    <mergeCell ref="L608:M608"/>
    <mergeCell ref="O608:R608"/>
    <mergeCell ref="A607:B607"/>
    <mergeCell ref="C607:D607"/>
    <mergeCell ref="E607:H607"/>
    <mergeCell ref="I607:K607"/>
    <mergeCell ref="L607:M607"/>
    <mergeCell ref="O607:R607"/>
    <mergeCell ref="A606:B606"/>
    <mergeCell ref="C606:D606"/>
    <mergeCell ref="E606:H606"/>
    <mergeCell ref="I606:K606"/>
    <mergeCell ref="L606:M606"/>
    <mergeCell ref="O606:R606"/>
    <mergeCell ref="A605:B605"/>
    <mergeCell ref="C605:D605"/>
    <mergeCell ref="E605:H605"/>
    <mergeCell ref="I605:K605"/>
    <mergeCell ref="L605:M605"/>
    <mergeCell ref="O605:R605"/>
    <mergeCell ref="A604:B604"/>
    <mergeCell ref="C604:D604"/>
    <mergeCell ref="E604:H604"/>
    <mergeCell ref="I604:K604"/>
    <mergeCell ref="L604:M604"/>
    <mergeCell ref="O604:R604"/>
    <mergeCell ref="A603:B603"/>
    <mergeCell ref="C603:D603"/>
    <mergeCell ref="E603:H603"/>
    <mergeCell ref="I603:K603"/>
    <mergeCell ref="L603:M603"/>
    <mergeCell ref="O603:R603"/>
    <mergeCell ref="A602:B602"/>
    <mergeCell ref="C602:D602"/>
    <mergeCell ref="E602:H602"/>
    <mergeCell ref="I602:K602"/>
    <mergeCell ref="L602:M602"/>
    <mergeCell ref="O602:R602"/>
    <mergeCell ref="A601:B601"/>
    <mergeCell ref="C601:D601"/>
    <mergeCell ref="E601:H601"/>
    <mergeCell ref="I601:K601"/>
    <mergeCell ref="L601:M601"/>
    <mergeCell ref="O601:R601"/>
    <mergeCell ref="A600:B600"/>
    <mergeCell ref="C600:D600"/>
    <mergeCell ref="E600:H600"/>
    <mergeCell ref="I600:K600"/>
    <mergeCell ref="L600:M600"/>
    <mergeCell ref="O600:R600"/>
    <mergeCell ref="A599:B599"/>
    <mergeCell ref="C599:D599"/>
    <mergeCell ref="E599:H599"/>
    <mergeCell ref="I599:K599"/>
    <mergeCell ref="L599:M599"/>
    <mergeCell ref="O599:R599"/>
    <mergeCell ref="A598:B598"/>
    <mergeCell ref="C598:D598"/>
    <mergeCell ref="E598:H598"/>
    <mergeCell ref="I598:K598"/>
    <mergeCell ref="L598:M598"/>
    <mergeCell ref="O598:R598"/>
    <mergeCell ref="A597:B597"/>
    <mergeCell ref="C597:D597"/>
    <mergeCell ref="E597:H597"/>
    <mergeCell ref="I597:K597"/>
    <mergeCell ref="L597:M597"/>
    <mergeCell ref="O597:R597"/>
    <mergeCell ref="A596:B596"/>
    <mergeCell ref="C596:D596"/>
    <mergeCell ref="E596:H596"/>
    <mergeCell ref="I596:K596"/>
    <mergeCell ref="L596:M596"/>
    <mergeCell ref="O596:R596"/>
    <mergeCell ref="A595:B595"/>
    <mergeCell ref="C595:D595"/>
    <mergeCell ref="E595:H595"/>
    <mergeCell ref="I595:K595"/>
    <mergeCell ref="L595:M595"/>
    <mergeCell ref="O595:R595"/>
    <mergeCell ref="A594:B594"/>
    <mergeCell ref="C594:D594"/>
    <mergeCell ref="E594:H594"/>
    <mergeCell ref="I594:K594"/>
    <mergeCell ref="L594:M594"/>
    <mergeCell ref="O594:R594"/>
    <mergeCell ref="A593:B593"/>
    <mergeCell ref="C593:D593"/>
    <mergeCell ref="E593:H593"/>
    <mergeCell ref="I593:K593"/>
    <mergeCell ref="L593:M593"/>
    <mergeCell ref="O593:R593"/>
    <mergeCell ref="A592:B592"/>
    <mergeCell ref="C592:D592"/>
    <mergeCell ref="E592:H592"/>
    <mergeCell ref="I592:K592"/>
    <mergeCell ref="L592:M592"/>
    <mergeCell ref="O592:R592"/>
    <mergeCell ref="A591:B591"/>
    <mergeCell ref="C591:D591"/>
    <mergeCell ref="E591:H591"/>
    <mergeCell ref="I591:K591"/>
    <mergeCell ref="L591:M591"/>
    <mergeCell ref="O591:R591"/>
    <mergeCell ref="A590:B590"/>
    <mergeCell ref="C590:D590"/>
    <mergeCell ref="E590:H590"/>
    <mergeCell ref="I590:K590"/>
    <mergeCell ref="L590:M590"/>
    <mergeCell ref="O590:R590"/>
    <mergeCell ref="A589:B589"/>
    <mergeCell ref="C589:D589"/>
    <mergeCell ref="E589:H589"/>
    <mergeCell ref="I589:K589"/>
    <mergeCell ref="L589:M589"/>
    <mergeCell ref="O589:R589"/>
    <mergeCell ref="A588:B588"/>
    <mergeCell ref="C588:D588"/>
    <mergeCell ref="E588:H588"/>
    <mergeCell ref="I588:K588"/>
    <mergeCell ref="L588:M588"/>
    <mergeCell ref="O588:R588"/>
    <mergeCell ref="A587:B587"/>
    <mergeCell ref="C587:D587"/>
    <mergeCell ref="E587:H587"/>
    <mergeCell ref="I587:K587"/>
    <mergeCell ref="L587:M587"/>
    <mergeCell ref="O587:R587"/>
    <mergeCell ref="A586:B586"/>
    <mergeCell ref="C586:D586"/>
    <mergeCell ref="E586:H586"/>
    <mergeCell ref="I586:K586"/>
    <mergeCell ref="L586:M586"/>
    <mergeCell ref="O586:R586"/>
    <mergeCell ref="A585:B585"/>
    <mergeCell ref="C585:D585"/>
    <mergeCell ref="E585:H585"/>
    <mergeCell ref="I585:K585"/>
    <mergeCell ref="L585:M585"/>
    <mergeCell ref="O585:R585"/>
    <mergeCell ref="A584:B584"/>
    <mergeCell ref="C584:D584"/>
    <mergeCell ref="E584:H584"/>
    <mergeCell ref="I584:K584"/>
    <mergeCell ref="L584:M584"/>
    <mergeCell ref="O584:R584"/>
    <mergeCell ref="A583:B583"/>
    <mergeCell ref="C583:D583"/>
    <mergeCell ref="E583:H583"/>
    <mergeCell ref="I583:K583"/>
    <mergeCell ref="L583:M583"/>
    <mergeCell ref="O583:R583"/>
    <mergeCell ref="A581:B581"/>
    <mergeCell ref="C581:D581"/>
    <mergeCell ref="L581:M581"/>
    <mergeCell ref="O581:R581"/>
    <mergeCell ref="A582:K582"/>
    <mergeCell ref="L582:M582"/>
    <mergeCell ref="O582:R582"/>
    <mergeCell ref="A579:B579"/>
    <mergeCell ref="C579:D579"/>
    <mergeCell ref="E579:H579"/>
    <mergeCell ref="L579:M579"/>
    <mergeCell ref="O579:R579"/>
    <mergeCell ref="A580:K580"/>
    <mergeCell ref="L580:M580"/>
    <mergeCell ref="O580:R580"/>
    <mergeCell ref="A577:B577"/>
    <mergeCell ref="C577:D577"/>
    <mergeCell ref="E577:H577"/>
    <mergeCell ref="L577:M577"/>
    <mergeCell ref="O577:R577"/>
    <mergeCell ref="E578:H578"/>
    <mergeCell ref="L578:M578"/>
    <mergeCell ref="O578:R578"/>
    <mergeCell ref="A575:K575"/>
    <mergeCell ref="L575:M575"/>
    <mergeCell ref="O575:R575"/>
    <mergeCell ref="A576:B576"/>
    <mergeCell ref="C576:D576"/>
    <mergeCell ref="E576:H576"/>
    <mergeCell ref="L576:M576"/>
    <mergeCell ref="O576:R576"/>
    <mergeCell ref="A573:B573"/>
    <mergeCell ref="C573:D573"/>
    <mergeCell ref="E573:H573"/>
    <mergeCell ref="L573:M573"/>
    <mergeCell ref="O573:R573"/>
    <mergeCell ref="A574:B574"/>
    <mergeCell ref="C574:D574"/>
    <mergeCell ref="E574:H574"/>
    <mergeCell ref="L574:M574"/>
    <mergeCell ref="O574:R574"/>
    <mergeCell ref="A571:B571"/>
    <mergeCell ref="C571:D571"/>
    <mergeCell ref="E571:H571"/>
    <mergeCell ref="L571:M571"/>
    <mergeCell ref="O571:R571"/>
    <mergeCell ref="A572:B572"/>
    <mergeCell ref="C572:D572"/>
    <mergeCell ref="E572:H572"/>
    <mergeCell ref="L572:M572"/>
    <mergeCell ref="O572:R572"/>
    <mergeCell ref="A569:B569"/>
    <mergeCell ref="C569:D569"/>
    <mergeCell ref="E569:H569"/>
    <mergeCell ref="L569:M569"/>
    <mergeCell ref="O569:R569"/>
    <mergeCell ref="A570:B570"/>
    <mergeCell ref="C570:D570"/>
    <mergeCell ref="E570:H570"/>
    <mergeCell ref="L570:M570"/>
    <mergeCell ref="O570:R570"/>
    <mergeCell ref="A567:B567"/>
    <mergeCell ref="C567:D567"/>
    <mergeCell ref="E567:H567"/>
    <mergeCell ref="L567:M567"/>
    <mergeCell ref="O567:R567"/>
    <mergeCell ref="A568:B568"/>
    <mergeCell ref="C568:D568"/>
    <mergeCell ref="E568:H568"/>
    <mergeCell ref="L568:M568"/>
    <mergeCell ref="O568:R568"/>
    <mergeCell ref="A565:B565"/>
    <mergeCell ref="C565:D565"/>
    <mergeCell ref="E565:H565"/>
    <mergeCell ref="L565:M565"/>
    <mergeCell ref="O565:R565"/>
    <mergeCell ref="A566:B566"/>
    <mergeCell ref="C566:D566"/>
    <mergeCell ref="E566:H566"/>
    <mergeCell ref="L566:M566"/>
    <mergeCell ref="O566:R566"/>
    <mergeCell ref="A563:B563"/>
    <mergeCell ref="C563:D563"/>
    <mergeCell ref="E563:H563"/>
    <mergeCell ref="L563:M563"/>
    <mergeCell ref="O563:R563"/>
    <mergeCell ref="A564:B564"/>
    <mergeCell ref="C564:D564"/>
    <mergeCell ref="E564:H564"/>
    <mergeCell ref="L564:M564"/>
    <mergeCell ref="O564:R564"/>
    <mergeCell ref="A561:B561"/>
    <mergeCell ref="C561:D561"/>
    <mergeCell ref="E561:H561"/>
    <mergeCell ref="L561:M561"/>
    <mergeCell ref="O561:R561"/>
    <mergeCell ref="A562:B562"/>
    <mergeCell ref="C562:D562"/>
    <mergeCell ref="E562:H562"/>
    <mergeCell ref="L562:M562"/>
    <mergeCell ref="O562:R562"/>
    <mergeCell ref="A559:B559"/>
    <mergeCell ref="C559:D559"/>
    <mergeCell ref="E559:H559"/>
    <mergeCell ref="L559:M559"/>
    <mergeCell ref="O559:R559"/>
    <mergeCell ref="A560:B560"/>
    <mergeCell ref="C560:D560"/>
    <mergeCell ref="E560:H560"/>
    <mergeCell ref="L560:M560"/>
    <mergeCell ref="O560:R560"/>
    <mergeCell ref="A557:K557"/>
    <mergeCell ref="L557:M557"/>
    <mergeCell ref="O557:R557"/>
    <mergeCell ref="A558:B558"/>
    <mergeCell ref="C558:D558"/>
    <mergeCell ref="E558:H558"/>
    <mergeCell ref="L558:M558"/>
    <mergeCell ref="O558:R558"/>
    <mergeCell ref="A555:B555"/>
    <mergeCell ref="C555:D555"/>
    <mergeCell ref="E555:H555"/>
    <mergeCell ref="L555:M555"/>
    <mergeCell ref="O555:R555"/>
    <mergeCell ref="A556:B556"/>
    <mergeCell ref="C556:D556"/>
    <mergeCell ref="E556:H556"/>
    <mergeCell ref="L556:M556"/>
    <mergeCell ref="O556:R556"/>
    <mergeCell ref="A553:B553"/>
    <mergeCell ref="C553:D553"/>
    <mergeCell ref="E553:H553"/>
    <mergeCell ref="L553:M553"/>
    <mergeCell ref="O553:R553"/>
    <mergeCell ref="A554:K554"/>
    <mergeCell ref="L554:M554"/>
    <mergeCell ref="O554:R554"/>
    <mergeCell ref="A551:B551"/>
    <mergeCell ref="C551:D551"/>
    <mergeCell ref="E551:H551"/>
    <mergeCell ref="L551:M551"/>
    <mergeCell ref="O551:R551"/>
    <mergeCell ref="A552:B552"/>
    <mergeCell ref="C552:D552"/>
    <mergeCell ref="E552:H552"/>
    <mergeCell ref="L552:M552"/>
    <mergeCell ref="O552:R552"/>
    <mergeCell ref="A549:B549"/>
    <mergeCell ref="C549:D549"/>
    <mergeCell ref="E549:H549"/>
    <mergeCell ref="L549:M549"/>
    <mergeCell ref="O549:R549"/>
    <mergeCell ref="A550:B550"/>
    <mergeCell ref="C550:D550"/>
    <mergeCell ref="E550:H550"/>
    <mergeCell ref="L550:M550"/>
    <mergeCell ref="O550:R550"/>
    <mergeCell ref="A547:B547"/>
    <mergeCell ref="C547:D547"/>
    <mergeCell ref="E547:H547"/>
    <mergeCell ref="L547:M547"/>
    <mergeCell ref="O547:R547"/>
    <mergeCell ref="A548:B548"/>
    <mergeCell ref="C548:D548"/>
    <mergeCell ref="E548:H548"/>
    <mergeCell ref="L548:M548"/>
    <mergeCell ref="O548:R548"/>
    <mergeCell ref="A545:B545"/>
    <mergeCell ref="C545:D545"/>
    <mergeCell ref="E545:H545"/>
    <mergeCell ref="L545:M545"/>
    <mergeCell ref="O545:R545"/>
    <mergeCell ref="A546:B546"/>
    <mergeCell ref="C546:D546"/>
    <mergeCell ref="E546:H546"/>
    <mergeCell ref="L546:M546"/>
    <mergeCell ref="O546:R546"/>
    <mergeCell ref="A543:B543"/>
    <mergeCell ref="C543:D543"/>
    <mergeCell ref="E543:H543"/>
    <mergeCell ref="L543:M543"/>
    <mergeCell ref="O543:R543"/>
    <mergeCell ref="A544:B544"/>
    <mergeCell ref="C544:D544"/>
    <mergeCell ref="E544:H544"/>
    <mergeCell ref="L544:M544"/>
    <mergeCell ref="O544:R544"/>
    <mergeCell ref="A541:B541"/>
    <mergeCell ref="C541:D541"/>
    <mergeCell ref="E541:H541"/>
    <mergeCell ref="L541:M541"/>
    <mergeCell ref="O541:R541"/>
    <mergeCell ref="A542:B542"/>
    <mergeCell ref="C542:D542"/>
    <mergeCell ref="E542:H542"/>
    <mergeCell ref="L542:M542"/>
    <mergeCell ref="O542:R542"/>
    <mergeCell ref="A539:B539"/>
    <mergeCell ref="C539:D539"/>
    <mergeCell ref="E539:H539"/>
    <mergeCell ref="L539:M539"/>
    <mergeCell ref="O539:R539"/>
    <mergeCell ref="A540:B540"/>
    <mergeCell ref="C540:D540"/>
    <mergeCell ref="E540:H540"/>
    <mergeCell ref="L540:M540"/>
    <mergeCell ref="O540:R540"/>
    <mergeCell ref="A537:B537"/>
    <mergeCell ref="C537:D537"/>
    <mergeCell ref="E537:H537"/>
    <mergeCell ref="L537:M537"/>
    <mergeCell ref="O537:R537"/>
    <mergeCell ref="A538:B538"/>
    <mergeCell ref="C538:D538"/>
    <mergeCell ref="E538:H538"/>
    <mergeCell ref="L538:M538"/>
    <mergeCell ref="O538:R538"/>
    <mergeCell ref="A535:B535"/>
    <mergeCell ref="C535:D535"/>
    <mergeCell ref="E535:H535"/>
    <mergeCell ref="L535:M535"/>
    <mergeCell ref="O535:R535"/>
    <mergeCell ref="A536:B536"/>
    <mergeCell ref="C536:D536"/>
    <mergeCell ref="E536:H536"/>
    <mergeCell ref="L536:M536"/>
    <mergeCell ref="O536:R536"/>
    <mergeCell ref="A533:K533"/>
    <mergeCell ref="L533:M533"/>
    <mergeCell ref="O533:R533"/>
    <mergeCell ref="A534:B534"/>
    <mergeCell ref="C534:D534"/>
    <mergeCell ref="E534:H534"/>
    <mergeCell ref="L534:M534"/>
    <mergeCell ref="O534:R534"/>
    <mergeCell ref="A531:B531"/>
    <mergeCell ref="C531:D531"/>
    <mergeCell ref="E531:H531"/>
    <mergeCell ref="L531:M531"/>
    <mergeCell ref="O531:R531"/>
    <mergeCell ref="A532:B532"/>
    <mergeCell ref="C532:D532"/>
    <mergeCell ref="E532:H532"/>
    <mergeCell ref="L532:M532"/>
    <mergeCell ref="O532:R532"/>
    <mergeCell ref="A529:B529"/>
    <mergeCell ref="C529:D529"/>
    <mergeCell ref="E529:H529"/>
    <mergeCell ref="L529:M529"/>
    <mergeCell ref="O529:R529"/>
    <mergeCell ref="A530:B530"/>
    <mergeCell ref="C530:D530"/>
    <mergeCell ref="E530:H530"/>
    <mergeCell ref="L530:M530"/>
    <mergeCell ref="O530:R530"/>
    <mergeCell ref="A527:B527"/>
    <mergeCell ref="C527:D527"/>
    <mergeCell ref="E527:H527"/>
    <mergeCell ref="L527:M527"/>
    <mergeCell ref="O527:R527"/>
    <mergeCell ref="A528:B528"/>
    <mergeCell ref="C528:D528"/>
    <mergeCell ref="E528:H528"/>
    <mergeCell ref="L528:M528"/>
    <mergeCell ref="O528:R528"/>
    <mergeCell ref="A525:B525"/>
    <mergeCell ref="C525:D525"/>
    <mergeCell ref="E525:H525"/>
    <mergeCell ref="L525:M525"/>
    <mergeCell ref="O525:R525"/>
    <mergeCell ref="A526:B526"/>
    <mergeCell ref="C526:D526"/>
    <mergeCell ref="E526:H526"/>
    <mergeCell ref="L526:M526"/>
    <mergeCell ref="O526:R526"/>
    <mergeCell ref="A523:B523"/>
    <mergeCell ref="C523:D523"/>
    <mergeCell ref="E523:H523"/>
    <mergeCell ref="L523:M523"/>
    <mergeCell ref="O523:R523"/>
    <mergeCell ref="A524:B524"/>
    <mergeCell ref="C524:D524"/>
    <mergeCell ref="E524:H524"/>
    <mergeCell ref="L524:M524"/>
    <mergeCell ref="O524:R524"/>
    <mergeCell ref="A521:B521"/>
    <mergeCell ref="C521:D521"/>
    <mergeCell ref="E521:H521"/>
    <mergeCell ref="L521:M521"/>
    <mergeCell ref="O521:R521"/>
    <mergeCell ref="A522:B522"/>
    <mergeCell ref="C522:D522"/>
    <mergeCell ref="E522:H522"/>
    <mergeCell ref="L522:M522"/>
    <mergeCell ref="O522:R522"/>
    <mergeCell ref="A519:B519"/>
    <mergeCell ref="C519:D519"/>
    <mergeCell ref="E519:H519"/>
    <mergeCell ref="L519:M519"/>
    <mergeCell ref="O519:R519"/>
    <mergeCell ref="A520:B520"/>
    <mergeCell ref="C520:D520"/>
    <mergeCell ref="E520:H520"/>
    <mergeCell ref="L520:M520"/>
    <mergeCell ref="O520:R520"/>
    <mergeCell ref="A517:B517"/>
    <mergeCell ref="C517:D517"/>
    <mergeCell ref="E517:H517"/>
    <mergeCell ref="L517:M517"/>
    <mergeCell ref="O517:R517"/>
    <mergeCell ref="A518:B518"/>
    <mergeCell ref="C518:D518"/>
    <mergeCell ref="E518:H518"/>
    <mergeCell ref="L518:M518"/>
    <mergeCell ref="O518:R518"/>
    <mergeCell ref="A515:B515"/>
    <mergeCell ref="C515:D515"/>
    <mergeCell ref="E515:H515"/>
    <mergeCell ref="L515:M515"/>
    <mergeCell ref="O515:R515"/>
    <mergeCell ref="A516:B516"/>
    <mergeCell ref="C516:D516"/>
    <mergeCell ref="E516:H516"/>
    <mergeCell ref="L516:M516"/>
    <mergeCell ref="O516:R516"/>
    <mergeCell ref="A513:B513"/>
    <mergeCell ref="C513:D513"/>
    <mergeCell ref="E513:H513"/>
    <mergeCell ref="L513:M513"/>
    <mergeCell ref="O513:R513"/>
    <mergeCell ref="A514:B514"/>
    <mergeCell ref="C514:D514"/>
    <mergeCell ref="E514:H514"/>
    <mergeCell ref="L514:M514"/>
    <mergeCell ref="O514:R514"/>
    <mergeCell ref="A511:B511"/>
    <mergeCell ref="C511:D511"/>
    <mergeCell ref="E511:H511"/>
    <mergeCell ref="L511:M511"/>
    <mergeCell ref="O511:R511"/>
    <mergeCell ref="A512:B512"/>
    <mergeCell ref="C512:D512"/>
    <mergeCell ref="E512:H512"/>
    <mergeCell ref="L512:M512"/>
    <mergeCell ref="O512:R512"/>
    <mergeCell ref="A509:B509"/>
    <mergeCell ref="C509:D509"/>
    <mergeCell ref="E509:H509"/>
    <mergeCell ref="L509:M509"/>
    <mergeCell ref="O509:R509"/>
    <mergeCell ref="A510:B510"/>
    <mergeCell ref="C510:D510"/>
    <mergeCell ref="E510:H510"/>
    <mergeCell ref="L510:M510"/>
    <mergeCell ref="O510:R510"/>
    <mergeCell ref="A507:B507"/>
    <mergeCell ref="C507:D507"/>
    <mergeCell ref="E507:H507"/>
    <mergeCell ref="L507:M507"/>
    <mergeCell ref="O507:R507"/>
    <mergeCell ref="A508:B508"/>
    <mergeCell ref="C508:D508"/>
    <mergeCell ref="E508:H508"/>
    <mergeCell ref="L508:M508"/>
    <mergeCell ref="O508:R508"/>
    <mergeCell ref="A505:B505"/>
    <mergeCell ref="C505:D505"/>
    <mergeCell ref="E505:H505"/>
    <mergeCell ref="L505:M505"/>
    <mergeCell ref="O505:R505"/>
    <mergeCell ref="A506:B506"/>
    <mergeCell ref="C506:D506"/>
    <mergeCell ref="E506:H506"/>
    <mergeCell ref="L506:M506"/>
    <mergeCell ref="O506:R506"/>
    <mergeCell ref="A503:B503"/>
    <mergeCell ref="C503:D503"/>
    <mergeCell ref="E503:H503"/>
    <mergeCell ref="L503:M503"/>
    <mergeCell ref="O503:R503"/>
    <mergeCell ref="A504:B504"/>
    <mergeCell ref="C504:D504"/>
    <mergeCell ref="E504:H504"/>
    <mergeCell ref="L504:M504"/>
    <mergeCell ref="O504:R504"/>
    <mergeCell ref="A501:B501"/>
    <mergeCell ref="C501:D501"/>
    <mergeCell ref="E501:H501"/>
    <mergeCell ref="L501:M501"/>
    <mergeCell ref="O501:R501"/>
    <mergeCell ref="A502:B502"/>
    <mergeCell ref="C502:D502"/>
    <mergeCell ref="E502:H502"/>
    <mergeCell ref="L502:M502"/>
    <mergeCell ref="O502:R502"/>
    <mergeCell ref="A499:B499"/>
    <mergeCell ref="C499:D499"/>
    <mergeCell ref="E499:H499"/>
    <mergeCell ref="L499:M499"/>
    <mergeCell ref="O499:R499"/>
    <mergeCell ref="A500:B500"/>
    <mergeCell ref="C500:D500"/>
    <mergeCell ref="E500:H500"/>
    <mergeCell ref="L500:M500"/>
    <mergeCell ref="O500:R500"/>
    <mergeCell ref="A497:B497"/>
    <mergeCell ref="C497:D497"/>
    <mergeCell ref="E497:H497"/>
    <mergeCell ref="L497:M497"/>
    <mergeCell ref="O497:R497"/>
    <mergeCell ref="A498:B498"/>
    <mergeCell ref="C498:D498"/>
    <mergeCell ref="E498:H498"/>
    <mergeCell ref="L498:M498"/>
    <mergeCell ref="O498:R498"/>
    <mergeCell ref="A495:B495"/>
    <mergeCell ref="C495:D495"/>
    <mergeCell ref="E495:H495"/>
    <mergeCell ref="L495:M495"/>
    <mergeCell ref="O495:R495"/>
    <mergeCell ref="A496:B496"/>
    <mergeCell ref="C496:D496"/>
    <mergeCell ref="E496:H496"/>
    <mergeCell ref="L496:M496"/>
    <mergeCell ref="O496:R496"/>
    <mergeCell ref="A493:B493"/>
    <mergeCell ref="C493:D493"/>
    <mergeCell ref="E493:H493"/>
    <mergeCell ref="L493:M493"/>
    <mergeCell ref="O493:R493"/>
    <mergeCell ref="A494:B494"/>
    <mergeCell ref="C494:D494"/>
    <mergeCell ref="E494:H494"/>
    <mergeCell ref="L494:M494"/>
    <mergeCell ref="O494:R494"/>
    <mergeCell ref="A491:B491"/>
    <mergeCell ref="C491:D491"/>
    <mergeCell ref="E491:H491"/>
    <mergeCell ref="L491:M491"/>
    <mergeCell ref="O491:R491"/>
    <mergeCell ref="A492:B492"/>
    <mergeCell ref="C492:D492"/>
    <mergeCell ref="E492:H492"/>
    <mergeCell ref="L492:M492"/>
    <mergeCell ref="O492:R492"/>
    <mergeCell ref="A489:B489"/>
    <mergeCell ref="C489:D489"/>
    <mergeCell ref="E489:H489"/>
    <mergeCell ref="L489:M489"/>
    <mergeCell ref="O489:R489"/>
    <mergeCell ref="A490:B490"/>
    <mergeCell ref="C490:D490"/>
    <mergeCell ref="E490:H490"/>
    <mergeCell ref="L490:M490"/>
    <mergeCell ref="O490:R490"/>
    <mergeCell ref="A487:K487"/>
    <mergeCell ref="L487:M487"/>
    <mergeCell ref="O487:R487"/>
    <mergeCell ref="A488:B488"/>
    <mergeCell ref="C488:D488"/>
    <mergeCell ref="E488:H488"/>
    <mergeCell ref="L488:M488"/>
    <mergeCell ref="O488:R488"/>
    <mergeCell ref="A485:B485"/>
    <mergeCell ref="C485:D485"/>
    <mergeCell ref="E485:H485"/>
    <mergeCell ref="L485:M485"/>
    <mergeCell ref="O485:R485"/>
    <mergeCell ref="A486:B486"/>
    <mergeCell ref="C486:D486"/>
    <mergeCell ref="E486:H486"/>
    <mergeCell ref="L486:M486"/>
    <mergeCell ref="O486:R486"/>
    <mergeCell ref="A483:B483"/>
    <mergeCell ref="C483:D483"/>
    <mergeCell ref="E483:H483"/>
    <mergeCell ref="L483:M483"/>
    <mergeCell ref="O483:R483"/>
    <mergeCell ref="A484:B484"/>
    <mergeCell ref="C484:D484"/>
    <mergeCell ref="E484:H484"/>
    <mergeCell ref="L484:M484"/>
    <mergeCell ref="O484:R484"/>
    <mergeCell ref="A481:B481"/>
    <mergeCell ref="C481:D481"/>
    <mergeCell ref="E481:H481"/>
    <mergeCell ref="L481:M481"/>
    <mergeCell ref="O481:R481"/>
    <mergeCell ref="A482:K482"/>
    <mergeCell ref="L482:M482"/>
    <mergeCell ref="O482:R482"/>
    <mergeCell ref="A479:B479"/>
    <mergeCell ref="C479:D479"/>
    <mergeCell ref="E479:H479"/>
    <mergeCell ref="L479:M479"/>
    <mergeCell ref="O479:R479"/>
    <mergeCell ref="A480:B480"/>
    <mergeCell ref="C480:D480"/>
    <mergeCell ref="E480:H480"/>
    <mergeCell ref="L480:M480"/>
    <mergeCell ref="O480:R480"/>
    <mergeCell ref="A477:B477"/>
    <mergeCell ref="C477:D477"/>
    <mergeCell ref="E477:H477"/>
    <mergeCell ref="L477:M477"/>
    <mergeCell ref="O477:R477"/>
    <mergeCell ref="A478:B478"/>
    <mergeCell ref="C478:D478"/>
    <mergeCell ref="E478:H478"/>
    <mergeCell ref="L478:M478"/>
    <mergeCell ref="O478:R478"/>
    <mergeCell ref="A475:B475"/>
    <mergeCell ref="C475:D475"/>
    <mergeCell ref="E475:H475"/>
    <mergeCell ref="L475:M475"/>
    <mergeCell ref="O475:R475"/>
    <mergeCell ref="A476:B476"/>
    <mergeCell ref="C476:D476"/>
    <mergeCell ref="E476:H476"/>
    <mergeCell ref="L476:M476"/>
    <mergeCell ref="O476:R476"/>
    <mergeCell ref="A473:K473"/>
    <mergeCell ref="L473:M473"/>
    <mergeCell ref="O473:R473"/>
    <mergeCell ref="A474:B474"/>
    <mergeCell ref="C474:D474"/>
    <mergeCell ref="E474:H474"/>
    <mergeCell ref="L474:M474"/>
    <mergeCell ref="O474:R474"/>
    <mergeCell ref="A471:B471"/>
    <mergeCell ref="C471:D471"/>
    <mergeCell ref="E471:H471"/>
    <mergeCell ref="L471:M471"/>
    <mergeCell ref="O471:R471"/>
    <mergeCell ref="A472:B472"/>
    <mergeCell ref="C472:D472"/>
    <mergeCell ref="E472:H472"/>
    <mergeCell ref="L472:M472"/>
    <mergeCell ref="O472:R472"/>
    <mergeCell ref="A469:K469"/>
    <mergeCell ref="L469:M469"/>
    <mergeCell ref="O469:R469"/>
    <mergeCell ref="A470:B470"/>
    <mergeCell ref="C470:D470"/>
    <mergeCell ref="E470:H470"/>
    <mergeCell ref="L470:M470"/>
    <mergeCell ref="O470:R470"/>
    <mergeCell ref="A467:B467"/>
    <mergeCell ref="C467:D467"/>
    <mergeCell ref="E467:H467"/>
    <mergeCell ref="L467:M467"/>
    <mergeCell ref="O467:R467"/>
    <mergeCell ref="A468:B468"/>
    <mergeCell ref="C468:D468"/>
    <mergeCell ref="E468:H468"/>
    <mergeCell ref="L468:M468"/>
    <mergeCell ref="O468:R468"/>
    <mergeCell ref="A465:B465"/>
    <mergeCell ref="C465:D465"/>
    <mergeCell ref="E465:H465"/>
    <mergeCell ref="L465:M465"/>
    <mergeCell ref="O465:R465"/>
    <mergeCell ref="A466:B466"/>
    <mergeCell ref="C466:D466"/>
    <mergeCell ref="E466:H466"/>
    <mergeCell ref="L466:M466"/>
    <mergeCell ref="O466:R466"/>
    <mergeCell ref="A463:B463"/>
    <mergeCell ref="C463:D463"/>
    <mergeCell ref="E463:H463"/>
    <mergeCell ref="L463:M463"/>
    <mergeCell ref="O463:R463"/>
    <mergeCell ref="A464:B464"/>
    <mergeCell ref="C464:D464"/>
    <mergeCell ref="E464:H464"/>
    <mergeCell ref="L464:M464"/>
    <mergeCell ref="O464:R464"/>
    <mergeCell ref="A461:B461"/>
    <mergeCell ref="C461:D461"/>
    <mergeCell ref="E461:H461"/>
    <mergeCell ref="L461:M461"/>
    <mergeCell ref="O461:R461"/>
    <mergeCell ref="A462:K462"/>
    <mergeCell ref="L462:M462"/>
    <mergeCell ref="O462:R462"/>
    <mergeCell ref="A459:B459"/>
    <mergeCell ref="C459:D459"/>
    <mergeCell ref="E459:H459"/>
    <mergeCell ref="L459:M459"/>
    <mergeCell ref="O459:R459"/>
    <mergeCell ref="A460:B460"/>
    <mergeCell ref="C460:D460"/>
    <mergeCell ref="E460:H460"/>
    <mergeCell ref="L460:M460"/>
    <mergeCell ref="O460:R460"/>
    <mergeCell ref="A457:B457"/>
    <mergeCell ref="C457:D457"/>
    <mergeCell ref="E457:H457"/>
    <mergeCell ref="L457:M457"/>
    <mergeCell ref="O457:R457"/>
    <mergeCell ref="A458:B458"/>
    <mergeCell ref="C458:D458"/>
    <mergeCell ref="E458:H458"/>
    <mergeCell ref="L458:M458"/>
    <mergeCell ref="O458:R458"/>
    <mergeCell ref="A455:B455"/>
    <mergeCell ref="C455:D455"/>
    <mergeCell ref="E455:H455"/>
    <mergeCell ref="L455:M455"/>
    <mergeCell ref="O455:R455"/>
    <mergeCell ref="A456:B456"/>
    <mergeCell ref="C456:D456"/>
    <mergeCell ref="E456:H456"/>
    <mergeCell ref="L456:M456"/>
    <mergeCell ref="O456:R456"/>
    <mergeCell ref="A453:B453"/>
    <mergeCell ref="C453:D453"/>
    <mergeCell ref="E453:H453"/>
    <mergeCell ref="L453:M453"/>
    <mergeCell ref="O453:R453"/>
    <mergeCell ref="A454:B454"/>
    <mergeCell ref="C454:D454"/>
    <mergeCell ref="E454:H454"/>
    <mergeCell ref="L454:M454"/>
    <mergeCell ref="O454:R454"/>
    <mergeCell ref="A451:B451"/>
    <mergeCell ref="C451:D451"/>
    <mergeCell ref="E451:H451"/>
    <mergeCell ref="L451:M451"/>
    <mergeCell ref="O451:R451"/>
    <mergeCell ref="A452:B452"/>
    <mergeCell ref="C452:D452"/>
    <mergeCell ref="E452:H452"/>
    <mergeCell ref="L452:M452"/>
    <mergeCell ref="O452:R452"/>
    <mergeCell ref="A449:B449"/>
    <mergeCell ref="C449:D449"/>
    <mergeCell ref="E449:H449"/>
    <mergeCell ref="L449:M449"/>
    <mergeCell ref="O449:R449"/>
    <mergeCell ref="A450:B450"/>
    <mergeCell ref="C450:D450"/>
    <mergeCell ref="E450:H450"/>
    <mergeCell ref="L450:M450"/>
    <mergeCell ref="O450:R450"/>
    <mergeCell ref="A447:K447"/>
    <mergeCell ref="L447:M447"/>
    <mergeCell ref="O447:R447"/>
    <mergeCell ref="A448:B448"/>
    <mergeCell ref="C448:D448"/>
    <mergeCell ref="E448:H448"/>
    <mergeCell ref="L448:M448"/>
    <mergeCell ref="O448:R448"/>
    <mergeCell ref="A445:B445"/>
    <mergeCell ref="C445:D445"/>
    <mergeCell ref="E445:H445"/>
    <mergeCell ref="L445:M445"/>
    <mergeCell ref="O445:R445"/>
    <mergeCell ref="A446:B446"/>
    <mergeCell ref="C446:D446"/>
    <mergeCell ref="E446:H446"/>
    <mergeCell ref="L446:M446"/>
    <mergeCell ref="O446:R446"/>
    <mergeCell ref="A443:B443"/>
    <mergeCell ref="C443:D443"/>
    <mergeCell ref="E443:H443"/>
    <mergeCell ref="L443:M443"/>
    <mergeCell ref="O443:R443"/>
    <mergeCell ref="A444:K444"/>
    <mergeCell ref="L444:M444"/>
    <mergeCell ref="O444:R444"/>
    <mergeCell ref="A441:B441"/>
    <mergeCell ref="C441:D441"/>
    <mergeCell ref="E441:H441"/>
    <mergeCell ref="L441:M441"/>
    <mergeCell ref="O441:R441"/>
    <mergeCell ref="A442:B442"/>
    <mergeCell ref="C442:D442"/>
    <mergeCell ref="E442:H442"/>
    <mergeCell ref="L442:M442"/>
    <mergeCell ref="O442:R442"/>
    <mergeCell ref="A439:B439"/>
    <mergeCell ref="C439:D439"/>
    <mergeCell ref="E439:H439"/>
    <mergeCell ref="L439:M439"/>
    <mergeCell ref="O439:R439"/>
    <mergeCell ref="A440:B440"/>
    <mergeCell ref="C440:D440"/>
    <mergeCell ref="E440:H440"/>
    <mergeCell ref="L440:M440"/>
    <mergeCell ref="O440:R440"/>
    <mergeCell ref="A437:B437"/>
    <mergeCell ref="C437:D437"/>
    <mergeCell ref="E437:H437"/>
    <mergeCell ref="L437:M437"/>
    <mergeCell ref="O437:R437"/>
    <mergeCell ref="A438:B438"/>
    <mergeCell ref="C438:D438"/>
    <mergeCell ref="E438:H438"/>
    <mergeCell ref="L438:M438"/>
    <mergeCell ref="O438:R438"/>
    <mergeCell ref="A435:B435"/>
    <mergeCell ref="C435:D435"/>
    <mergeCell ref="E435:H435"/>
    <mergeCell ref="L435:M435"/>
    <mergeCell ref="O435:R435"/>
    <mergeCell ref="A436:K436"/>
    <mergeCell ref="L436:M436"/>
    <mergeCell ref="O436:R436"/>
    <mergeCell ref="A433:B433"/>
    <mergeCell ref="C433:D433"/>
    <mergeCell ref="E433:H433"/>
    <mergeCell ref="L433:M433"/>
    <mergeCell ref="O433:R433"/>
    <mergeCell ref="A434:B434"/>
    <mergeCell ref="C434:D434"/>
    <mergeCell ref="E434:H434"/>
    <mergeCell ref="L434:M434"/>
    <mergeCell ref="O434:R434"/>
    <mergeCell ref="A431:B431"/>
    <mergeCell ref="C431:D431"/>
    <mergeCell ref="E431:H431"/>
    <mergeCell ref="L431:M431"/>
    <mergeCell ref="O431:R431"/>
    <mergeCell ref="A432:B432"/>
    <mergeCell ref="C432:D432"/>
    <mergeCell ref="E432:H432"/>
    <mergeCell ref="L432:M432"/>
    <mergeCell ref="O432:R432"/>
    <mergeCell ref="A429:B429"/>
    <mergeCell ref="C429:D429"/>
    <mergeCell ref="E429:H429"/>
    <mergeCell ref="L429:M429"/>
    <mergeCell ref="O429:R429"/>
    <mergeCell ref="A430:K430"/>
    <mergeCell ref="L430:M430"/>
    <mergeCell ref="O430:R430"/>
    <mergeCell ref="A427:B427"/>
    <mergeCell ref="C427:D427"/>
    <mergeCell ref="E427:H427"/>
    <mergeCell ref="L427:M427"/>
    <mergeCell ref="O427:R427"/>
    <mergeCell ref="A428:B428"/>
    <mergeCell ref="C428:D428"/>
    <mergeCell ref="E428:H428"/>
    <mergeCell ref="L428:M428"/>
    <mergeCell ref="O428:R428"/>
    <mergeCell ref="A425:B425"/>
    <mergeCell ref="C425:D425"/>
    <mergeCell ref="E425:H425"/>
    <mergeCell ref="L425:M425"/>
    <mergeCell ref="O425:R425"/>
    <mergeCell ref="A426:B426"/>
    <mergeCell ref="C426:D426"/>
    <mergeCell ref="E426:H426"/>
    <mergeCell ref="L426:M426"/>
    <mergeCell ref="O426:R426"/>
    <mergeCell ref="A423:B423"/>
    <mergeCell ref="C423:D423"/>
    <mergeCell ref="E423:H423"/>
    <mergeCell ref="L423:M423"/>
    <mergeCell ref="O423:R423"/>
    <mergeCell ref="A424:B424"/>
    <mergeCell ref="C424:D424"/>
    <mergeCell ref="E424:H424"/>
    <mergeCell ref="L424:M424"/>
    <mergeCell ref="O424:R424"/>
    <mergeCell ref="A421:B421"/>
    <mergeCell ref="C421:D421"/>
    <mergeCell ref="E421:H421"/>
    <mergeCell ref="L421:M421"/>
    <mergeCell ref="O421:R421"/>
    <mergeCell ref="A422:B422"/>
    <mergeCell ref="C422:D422"/>
    <mergeCell ref="E422:H422"/>
    <mergeCell ref="L422:M422"/>
    <mergeCell ref="O422:R422"/>
    <mergeCell ref="A419:B419"/>
    <mergeCell ref="C419:D419"/>
    <mergeCell ref="E419:H419"/>
    <mergeCell ref="L419:M419"/>
    <mergeCell ref="O419:R419"/>
    <mergeCell ref="A420:B420"/>
    <mergeCell ref="C420:D420"/>
    <mergeCell ref="E420:H420"/>
    <mergeCell ref="L420:M420"/>
    <mergeCell ref="O420:R420"/>
    <mergeCell ref="A417:B417"/>
    <mergeCell ref="C417:D417"/>
    <mergeCell ref="E417:H417"/>
    <mergeCell ref="L417:M417"/>
    <mergeCell ref="O417:R417"/>
    <mergeCell ref="A418:B418"/>
    <mergeCell ref="C418:D418"/>
    <mergeCell ref="E418:H418"/>
    <mergeCell ref="L418:M418"/>
    <mergeCell ref="O418:R418"/>
    <mergeCell ref="A415:K415"/>
    <mergeCell ref="L415:M415"/>
    <mergeCell ref="O415:R415"/>
    <mergeCell ref="A416:B416"/>
    <mergeCell ref="C416:D416"/>
    <mergeCell ref="E416:H416"/>
    <mergeCell ref="L416:M416"/>
    <mergeCell ref="O416:R416"/>
    <mergeCell ref="A413:B413"/>
    <mergeCell ref="C413:D413"/>
    <mergeCell ref="E413:H413"/>
    <mergeCell ref="L413:M413"/>
    <mergeCell ref="O413:R413"/>
    <mergeCell ref="A414:B414"/>
    <mergeCell ref="C414:D414"/>
    <mergeCell ref="E414:H414"/>
    <mergeCell ref="L414:M414"/>
    <mergeCell ref="O414:R414"/>
    <mergeCell ref="A411:B411"/>
    <mergeCell ref="C411:D411"/>
    <mergeCell ref="E411:H411"/>
    <mergeCell ref="L411:M411"/>
    <mergeCell ref="O411:R411"/>
    <mergeCell ref="A412:B412"/>
    <mergeCell ref="C412:D412"/>
    <mergeCell ref="E412:H412"/>
    <mergeCell ref="L412:M412"/>
    <mergeCell ref="O412:R412"/>
    <mergeCell ref="A409:B409"/>
    <mergeCell ref="C409:D409"/>
    <mergeCell ref="E409:H409"/>
    <mergeCell ref="L409:M409"/>
    <mergeCell ref="O409:R409"/>
    <mergeCell ref="A410:B410"/>
    <mergeCell ref="C410:D410"/>
    <mergeCell ref="E410:H410"/>
    <mergeCell ref="L410:M410"/>
    <mergeCell ref="O410:R410"/>
    <mergeCell ref="A407:B407"/>
    <mergeCell ref="C407:D407"/>
    <mergeCell ref="E407:H407"/>
    <mergeCell ref="L407:M407"/>
    <mergeCell ref="O407:R407"/>
    <mergeCell ref="A408:B408"/>
    <mergeCell ref="C408:D408"/>
    <mergeCell ref="E408:H408"/>
    <mergeCell ref="L408:M408"/>
    <mergeCell ref="O408:R408"/>
    <mergeCell ref="A405:B405"/>
    <mergeCell ref="C405:D405"/>
    <mergeCell ref="E405:H405"/>
    <mergeCell ref="L405:M405"/>
    <mergeCell ref="O405:R405"/>
    <mergeCell ref="A406:B406"/>
    <mergeCell ref="C406:D406"/>
    <mergeCell ref="E406:H406"/>
    <mergeCell ref="L406:M406"/>
    <mergeCell ref="O406:R406"/>
    <mergeCell ref="A403:B403"/>
    <mergeCell ref="C403:D403"/>
    <mergeCell ref="E403:H403"/>
    <mergeCell ref="L403:M403"/>
    <mergeCell ref="O403:R403"/>
    <mergeCell ref="A404:B404"/>
    <mergeCell ref="C404:D404"/>
    <mergeCell ref="E404:H404"/>
    <mergeCell ref="L404:M404"/>
    <mergeCell ref="O404:R404"/>
    <mergeCell ref="A401:B401"/>
    <mergeCell ref="C401:D401"/>
    <mergeCell ref="E401:H401"/>
    <mergeCell ref="L401:M401"/>
    <mergeCell ref="O401:R401"/>
    <mergeCell ref="A402:B402"/>
    <mergeCell ref="C402:D402"/>
    <mergeCell ref="E402:H402"/>
    <mergeCell ref="L402:M402"/>
    <mergeCell ref="O402:R402"/>
    <mergeCell ref="A399:B399"/>
    <mergeCell ref="C399:D399"/>
    <mergeCell ref="E399:H399"/>
    <mergeCell ref="L399:M399"/>
    <mergeCell ref="O399:R399"/>
    <mergeCell ref="A400:B400"/>
    <mergeCell ref="C400:D400"/>
    <mergeCell ref="E400:H400"/>
    <mergeCell ref="L400:M400"/>
    <mergeCell ref="O400:R400"/>
    <mergeCell ref="A397:B397"/>
    <mergeCell ref="C397:D397"/>
    <mergeCell ref="E397:H397"/>
    <mergeCell ref="L397:M397"/>
    <mergeCell ref="O397:R397"/>
    <mergeCell ref="A398:B398"/>
    <mergeCell ref="C398:D398"/>
    <mergeCell ref="E398:H398"/>
    <mergeCell ref="L398:M398"/>
    <mergeCell ref="O398:R398"/>
    <mergeCell ref="A395:B395"/>
    <mergeCell ref="C395:D395"/>
    <mergeCell ref="E395:H395"/>
    <mergeCell ref="L395:M395"/>
    <mergeCell ref="O395:R395"/>
    <mergeCell ref="A396:B396"/>
    <mergeCell ref="C396:D396"/>
    <mergeCell ref="E396:H396"/>
    <mergeCell ref="L396:M396"/>
    <mergeCell ref="O396:R396"/>
    <mergeCell ref="A393:B393"/>
    <mergeCell ref="C393:D393"/>
    <mergeCell ref="E393:H393"/>
    <mergeCell ref="L393:M393"/>
    <mergeCell ref="O393:R393"/>
    <mergeCell ref="A394:B394"/>
    <mergeCell ref="C394:D394"/>
    <mergeCell ref="E394:H394"/>
    <mergeCell ref="L394:M394"/>
    <mergeCell ref="O394:R394"/>
    <mergeCell ref="A391:B391"/>
    <mergeCell ref="C391:D391"/>
    <mergeCell ref="E391:H391"/>
    <mergeCell ref="L391:M391"/>
    <mergeCell ref="O391:R391"/>
    <mergeCell ref="A392:B392"/>
    <mergeCell ref="C392:D392"/>
    <mergeCell ref="E392:H392"/>
    <mergeCell ref="L392:M392"/>
    <mergeCell ref="O392:R392"/>
    <mergeCell ref="A389:B389"/>
    <mergeCell ref="C389:D389"/>
    <mergeCell ref="E389:H389"/>
    <mergeCell ref="L389:M389"/>
    <mergeCell ref="O389:R389"/>
    <mergeCell ref="A390:B390"/>
    <mergeCell ref="C390:D390"/>
    <mergeCell ref="E390:H390"/>
    <mergeCell ref="L390:M390"/>
    <mergeCell ref="O390:R390"/>
    <mergeCell ref="A387:B387"/>
    <mergeCell ref="C387:D387"/>
    <mergeCell ref="E387:H387"/>
    <mergeCell ref="L387:M387"/>
    <mergeCell ref="O387:R387"/>
    <mergeCell ref="A388:B388"/>
    <mergeCell ref="C388:D388"/>
    <mergeCell ref="E388:H388"/>
    <mergeCell ref="L388:M388"/>
    <mergeCell ref="O388:R388"/>
    <mergeCell ref="A385:B385"/>
    <mergeCell ref="C385:D385"/>
    <mergeCell ref="E385:H385"/>
    <mergeCell ref="L385:M385"/>
    <mergeCell ref="O385:R385"/>
    <mergeCell ref="A386:B386"/>
    <mergeCell ref="C386:D386"/>
    <mergeCell ref="E386:H386"/>
    <mergeCell ref="L386:M386"/>
    <mergeCell ref="O386:R386"/>
    <mergeCell ref="A383:B383"/>
    <mergeCell ref="C383:D383"/>
    <mergeCell ref="E383:H383"/>
    <mergeCell ref="L383:M383"/>
    <mergeCell ref="O383:R383"/>
    <mergeCell ref="A384:B384"/>
    <mergeCell ref="C384:D384"/>
    <mergeCell ref="E384:H384"/>
    <mergeCell ref="L384:M384"/>
    <mergeCell ref="O384:R384"/>
    <mergeCell ref="A381:B381"/>
    <mergeCell ref="C381:D381"/>
    <mergeCell ref="E381:H381"/>
    <mergeCell ref="L381:M381"/>
    <mergeCell ref="O381:R381"/>
    <mergeCell ref="A382:B382"/>
    <mergeCell ref="C382:D382"/>
    <mergeCell ref="E382:H382"/>
    <mergeCell ref="L382:M382"/>
    <mergeCell ref="O382:R382"/>
    <mergeCell ref="A379:B379"/>
    <mergeCell ref="C379:D379"/>
    <mergeCell ref="E379:H379"/>
    <mergeCell ref="L379:M379"/>
    <mergeCell ref="O379:R379"/>
    <mergeCell ref="A380:B380"/>
    <mergeCell ref="C380:D380"/>
    <mergeCell ref="E380:H380"/>
    <mergeCell ref="L380:M380"/>
    <mergeCell ref="O380:R380"/>
    <mergeCell ref="A377:B377"/>
    <mergeCell ref="C377:D377"/>
    <mergeCell ref="E377:H377"/>
    <mergeCell ref="L377:M377"/>
    <mergeCell ref="O377:R377"/>
    <mergeCell ref="A378:B378"/>
    <mergeCell ref="C378:D378"/>
    <mergeCell ref="E378:H378"/>
    <mergeCell ref="L378:M378"/>
    <mergeCell ref="O378:R378"/>
    <mergeCell ref="A375:B375"/>
    <mergeCell ref="C375:D375"/>
    <mergeCell ref="E375:H375"/>
    <mergeCell ref="L375:M375"/>
    <mergeCell ref="O375:R375"/>
    <mergeCell ref="A376:B376"/>
    <mergeCell ref="C376:D376"/>
    <mergeCell ref="E376:H376"/>
    <mergeCell ref="L376:M376"/>
    <mergeCell ref="O376:R376"/>
    <mergeCell ref="A373:B373"/>
    <mergeCell ref="C373:D373"/>
    <mergeCell ref="E373:H373"/>
    <mergeCell ref="L373:M373"/>
    <mergeCell ref="O373:R373"/>
    <mergeCell ref="A374:B374"/>
    <mergeCell ref="C374:D374"/>
    <mergeCell ref="E374:H374"/>
    <mergeCell ref="L374:M374"/>
    <mergeCell ref="O374:R374"/>
    <mergeCell ref="A371:B371"/>
    <mergeCell ref="C371:D371"/>
    <mergeCell ref="E371:H371"/>
    <mergeCell ref="L371:M371"/>
    <mergeCell ref="O371:R371"/>
    <mergeCell ref="A372:B372"/>
    <mergeCell ref="C372:D372"/>
    <mergeCell ref="E372:H372"/>
    <mergeCell ref="L372:M372"/>
    <mergeCell ref="O372:R372"/>
    <mergeCell ref="A369:B369"/>
    <mergeCell ref="C369:D369"/>
    <mergeCell ref="E369:H369"/>
    <mergeCell ref="L369:M369"/>
    <mergeCell ref="O369:R369"/>
    <mergeCell ref="A370:B370"/>
    <mergeCell ref="C370:D370"/>
    <mergeCell ref="E370:H370"/>
    <mergeCell ref="L370:M370"/>
    <mergeCell ref="O370:R370"/>
    <mergeCell ref="A367:B367"/>
    <mergeCell ref="C367:D367"/>
    <mergeCell ref="E367:H367"/>
    <mergeCell ref="L367:M367"/>
    <mergeCell ref="O367:R367"/>
    <mergeCell ref="A368:B368"/>
    <mergeCell ref="C368:D368"/>
    <mergeCell ref="E368:H368"/>
    <mergeCell ref="L368:M368"/>
    <mergeCell ref="O368:R368"/>
    <mergeCell ref="A365:B365"/>
    <mergeCell ref="C365:D365"/>
    <mergeCell ref="E365:H365"/>
    <mergeCell ref="L365:M365"/>
    <mergeCell ref="O365:R365"/>
    <mergeCell ref="A366:B366"/>
    <mergeCell ref="C366:D366"/>
    <mergeCell ref="E366:H366"/>
    <mergeCell ref="L366:M366"/>
    <mergeCell ref="O366:R366"/>
    <mergeCell ref="A363:B363"/>
    <mergeCell ref="C363:D363"/>
    <mergeCell ref="E363:H363"/>
    <mergeCell ref="L363:M363"/>
    <mergeCell ref="O363:R363"/>
    <mergeCell ref="A364:B364"/>
    <mergeCell ref="C364:D364"/>
    <mergeCell ref="E364:H364"/>
    <mergeCell ref="L364:M364"/>
    <mergeCell ref="O364:R364"/>
    <mergeCell ref="A361:B361"/>
    <mergeCell ref="C361:D361"/>
    <mergeCell ref="E361:H361"/>
    <mergeCell ref="L361:M361"/>
    <mergeCell ref="O361:R361"/>
    <mergeCell ref="A362:B362"/>
    <mergeCell ref="C362:D362"/>
    <mergeCell ref="E362:H362"/>
    <mergeCell ref="L362:M362"/>
    <mergeCell ref="O362:R362"/>
    <mergeCell ref="A359:B359"/>
    <mergeCell ref="C359:D359"/>
    <mergeCell ref="E359:H359"/>
    <mergeCell ref="L359:M359"/>
    <mergeCell ref="O359:R359"/>
    <mergeCell ref="A360:B360"/>
    <mergeCell ref="C360:D360"/>
    <mergeCell ref="E360:H360"/>
    <mergeCell ref="L360:M360"/>
    <mergeCell ref="O360:R360"/>
    <mergeCell ref="A357:B357"/>
    <mergeCell ref="C357:D357"/>
    <mergeCell ref="E357:H357"/>
    <mergeCell ref="L357:M357"/>
    <mergeCell ref="O357:R357"/>
    <mergeCell ref="A358:B358"/>
    <mergeCell ref="C358:D358"/>
    <mergeCell ref="E358:H358"/>
    <mergeCell ref="L358:M358"/>
    <mergeCell ref="O358:R358"/>
    <mergeCell ref="A355:B355"/>
    <mergeCell ref="C355:D355"/>
    <mergeCell ref="E355:H355"/>
    <mergeCell ref="L355:M355"/>
    <mergeCell ref="O355:R355"/>
    <mergeCell ref="A356:B356"/>
    <mergeCell ref="C356:D356"/>
    <mergeCell ref="E356:H356"/>
    <mergeCell ref="L356:M356"/>
    <mergeCell ref="O356:R356"/>
    <mergeCell ref="A353:B353"/>
    <mergeCell ref="C353:D353"/>
    <mergeCell ref="E353:H353"/>
    <mergeCell ref="L353:M353"/>
    <mergeCell ref="O353:R353"/>
    <mergeCell ref="A354:B354"/>
    <mergeCell ref="C354:D354"/>
    <mergeCell ref="E354:H354"/>
    <mergeCell ref="L354:M354"/>
    <mergeCell ref="O354:R354"/>
    <mergeCell ref="A351:B351"/>
    <mergeCell ref="C351:D351"/>
    <mergeCell ref="E351:H351"/>
    <mergeCell ref="L351:M351"/>
    <mergeCell ref="O351:R351"/>
    <mergeCell ref="A352:B352"/>
    <mergeCell ref="C352:D352"/>
    <mergeCell ref="E352:H352"/>
    <mergeCell ref="L352:M352"/>
    <mergeCell ref="O352:R352"/>
    <mergeCell ref="A349:B349"/>
    <mergeCell ref="C349:D349"/>
    <mergeCell ref="E349:H349"/>
    <mergeCell ref="L349:M349"/>
    <mergeCell ref="O349:R349"/>
    <mergeCell ref="A350:B350"/>
    <mergeCell ref="C350:D350"/>
    <mergeCell ref="E350:H350"/>
    <mergeCell ref="L350:M350"/>
    <mergeCell ref="O350:R350"/>
    <mergeCell ref="A347:K347"/>
    <mergeCell ref="L347:M347"/>
    <mergeCell ref="O347:R347"/>
    <mergeCell ref="A348:B348"/>
    <mergeCell ref="C348:D348"/>
    <mergeCell ref="E348:H348"/>
    <mergeCell ref="L348:M348"/>
    <mergeCell ref="O348:R348"/>
    <mergeCell ref="A345:B345"/>
    <mergeCell ref="C345:D345"/>
    <mergeCell ref="E345:H345"/>
    <mergeCell ref="L345:M345"/>
    <mergeCell ref="O345:R345"/>
    <mergeCell ref="A346:B346"/>
    <mergeCell ref="C346:D346"/>
    <mergeCell ref="E346:H346"/>
    <mergeCell ref="L346:M346"/>
    <mergeCell ref="O346:R346"/>
    <mergeCell ref="A343:B343"/>
    <mergeCell ref="C343:D343"/>
    <mergeCell ref="E343:H343"/>
    <mergeCell ref="L343:M343"/>
    <mergeCell ref="O343:R343"/>
    <mergeCell ref="A344:B344"/>
    <mergeCell ref="C344:D344"/>
    <mergeCell ref="E344:H344"/>
    <mergeCell ref="L344:M344"/>
    <mergeCell ref="O344:R344"/>
    <mergeCell ref="A341:B341"/>
    <mergeCell ref="C341:D341"/>
    <mergeCell ref="E341:H341"/>
    <mergeCell ref="L341:M341"/>
    <mergeCell ref="O341:R341"/>
    <mergeCell ref="A342:B342"/>
    <mergeCell ref="C342:D342"/>
    <mergeCell ref="E342:H342"/>
    <mergeCell ref="L342:M342"/>
    <mergeCell ref="O342:R342"/>
    <mergeCell ref="A339:B339"/>
    <mergeCell ref="C339:D339"/>
    <mergeCell ref="E339:H339"/>
    <mergeCell ref="L339:M339"/>
    <mergeCell ref="O339:R339"/>
    <mergeCell ref="A340:B340"/>
    <mergeCell ref="C340:D340"/>
    <mergeCell ref="E340:H340"/>
    <mergeCell ref="L340:M340"/>
    <mergeCell ref="O340:R340"/>
    <mergeCell ref="A337:B337"/>
    <mergeCell ref="C337:D337"/>
    <mergeCell ref="E337:H337"/>
    <mergeCell ref="L337:M337"/>
    <mergeCell ref="O337:R337"/>
    <mergeCell ref="A338:B338"/>
    <mergeCell ref="C338:D338"/>
    <mergeCell ref="E338:H338"/>
    <mergeCell ref="L338:M338"/>
    <mergeCell ref="O338:R338"/>
    <mergeCell ref="A335:B335"/>
    <mergeCell ref="C335:D335"/>
    <mergeCell ref="E335:H335"/>
    <mergeCell ref="L335:M335"/>
    <mergeCell ref="O335:R335"/>
    <mergeCell ref="A336:B336"/>
    <mergeCell ref="C336:D336"/>
    <mergeCell ref="E336:H336"/>
    <mergeCell ref="L336:M336"/>
    <mergeCell ref="O336:R336"/>
    <mergeCell ref="A333:B333"/>
    <mergeCell ref="C333:D333"/>
    <mergeCell ref="E333:H333"/>
    <mergeCell ref="L333:M333"/>
    <mergeCell ref="O333:R333"/>
    <mergeCell ref="A334:B334"/>
    <mergeCell ref="C334:D334"/>
    <mergeCell ref="E334:H334"/>
    <mergeCell ref="L334:M334"/>
    <mergeCell ref="O334:R334"/>
    <mergeCell ref="A331:B331"/>
    <mergeCell ref="C331:D331"/>
    <mergeCell ref="E331:H331"/>
    <mergeCell ref="L331:M331"/>
    <mergeCell ref="O331:R331"/>
    <mergeCell ref="A332:B332"/>
    <mergeCell ref="C332:D332"/>
    <mergeCell ref="E332:H332"/>
    <mergeCell ref="L332:M332"/>
    <mergeCell ref="O332:R332"/>
    <mergeCell ref="A329:B329"/>
    <mergeCell ref="C329:D329"/>
    <mergeCell ref="E329:H329"/>
    <mergeCell ref="L329:M329"/>
    <mergeCell ref="O329:R329"/>
    <mergeCell ref="A330:B330"/>
    <mergeCell ref="C330:D330"/>
    <mergeCell ref="E330:H330"/>
    <mergeCell ref="L330:M330"/>
    <mergeCell ref="O330:R330"/>
    <mergeCell ref="A327:B327"/>
    <mergeCell ref="C327:D327"/>
    <mergeCell ref="E327:H327"/>
    <mergeCell ref="L327:M327"/>
    <mergeCell ref="O327:R327"/>
    <mergeCell ref="A328:B328"/>
    <mergeCell ref="C328:D328"/>
    <mergeCell ref="E328:H328"/>
    <mergeCell ref="L328:M328"/>
    <mergeCell ref="O328:R328"/>
    <mergeCell ref="A325:B325"/>
    <mergeCell ref="C325:D325"/>
    <mergeCell ref="E325:H325"/>
    <mergeCell ref="L325:M325"/>
    <mergeCell ref="O325:R325"/>
    <mergeCell ref="A326:B326"/>
    <mergeCell ref="C326:D326"/>
    <mergeCell ref="E326:H326"/>
    <mergeCell ref="L326:M326"/>
    <mergeCell ref="O326:R326"/>
    <mergeCell ref="A323:B323"/>
    <mergeCell ref="C323:D323"/>
    <mergeCell ref="E323:H323"/>
    <mergeCell ref="L323:M323"/>
    <mergeCell ref="O323:R323"/>
    <mergeCell ref="A324:B324"/>
    <mergeCell ref="C324:D324"/>
    <mergeCell ref="E324:H324"/>
    <mergeCell ref="L324:M324"/>
    <mergeCell ref="O324:R324"/>
    <mergeCell ref="A321:B321"/>
    <mergeCell ref="C321:D321"/>
    <mergeCell ref="E321:H321"/>
    <mergeCell ref="L321:M321"/>
    <mergeCell ref="O321:R321"/>
    <mergeCell ref="A322:B322"/>
    <mergeCell ref="C322:D322"/>
    <mergeCell ref="E322:H322"/>
    <mergeCell ref="L322:M322"/>
    <mergeCell ref="O322:R322"/>
    <mergeCell ref="A319:B319"/>
    <mergeCell ref="C319:D319"/>
    <mergeCell ref="E319:H319"/>
    <mergeCell ref="L319:M319"/>
    <mergeCell ref="O319:R319"/>
    <mergeCell ref="A320:B320"/>
    <mergeCell ref="C320:D320"/>
    <mergeCell ref="E320:H320"/>
    <mergeCell ref="L320:M320"/>
    <mergeCell ref="O320:R320"/>
    <mergeCell ref="A317:B317"/>
    <mergeCell ref="C317:D317"/>
    <mergeCell ref="E317:H317"/>
    <mergeCell ref="L317:M317"/>
    <mergeCell ref="O317:R317"/>
    <mergeCell ref="A318:B318"/>
    <mergeCell ref="C318:D318"/>
    <mergeCell ref="E318:H318"/>
    <mergeCell ref="L318:M318"/>
    <mergeCell ref="O318:R318"/>
    <mergeCell ref="A315:B315"/>
    <mergeCell ref="C315:D315"/>
    <mergeCell ref="E315:H315"/>
    <mergeCell ref="L315:M315"/>
    <mergeCell ref="O315:R315"/>
    <mergeCell ref="A316:B316"/>
    <mergeCell ref="C316:D316"/>
    <mergeCell ref="E316:H316"/>
    <mergeCell ref="L316:M316"/>
    <mergeCell ref="O316:R316"/>
    <mergeCell ref="A313:B313"/>
    <mergeCell ref="C313:D313"/>
    <mergeCell ref="E313:H313"/>
    <mergeCell ref="L313:M313"/>
    <mergeCell ref="O313:R313"/>
    <mergeCell ref="A314:B314"/>
    <mergeCell ref="C314:D314"/>
    <mergeCell ref="E314:H314"/>
    <mergeCell ref="L314:M314"/>
    <mergeCell ref="O314:R314"/>
    <mergeCell ref="A311:B311"/>
    <mergeCell ref="C311:D311"/>
    <mergeCell ref="E311:H311"/>
    <mergeCell ref="L311:M311"/>
    <mergeCell ref="O311:R311"/>
    <mergeCell ref="A312:B312"/>
    <mergeCell ref="C312:D312"/>
    <mergeCell ref="E312:H312"/>
    <mergeCell ref="L312:M312"/>
    <mergeCell ref="O312:R312"/>
    <mergeCell ref="A309:B309"/>
    <mergeCell ref="C309:D309"/>
    <mergeCell ref="E309:H309"/>
    <mergeCell ref="L309:M309"/>
    <mergeCell ref="O309:R309"/>
    <mergeCell ref="A310:B310"/>
    <mergeCell ref="C310:D310"/>
    <mergeCell ref="E310:H310"/>
    <mergeCell ref="L310:M310"/>
    <mergeCell ref="O310:R310"/>
    <mergeCell ref="A307:B307"/>
    <mergeCell ref="C307:D307"/>
    <mergeCell ref="E307:H307"/>
    <mergeCell ref="L307:M307"/>
    <mergeCell ref="O307:R307"/>
    <mergeCell ref="A308:B308"/>
    <mergeCell ref="C308:D308"/>
    <mergeCell ref="E308:H308"/>
    <mergeCell ref="L308:M308"/>
    <mergeCell ref="O308:R308"/>
    <mergeCell ref="A305:B305"/>
    <mergeCell ref="C305:D305"/>
    <mergeCell ref="E305:H305"/>
    <mergeCell ref="L305:M305"/>
    <mergeCell ref="O305:R305"/>
    <mergeCell ref="A306:B306"/>
    <mergeCell ref="C306:D306"/>
    <mergeCell ref="E306:H306"/>
    <mergeCell ref="L306:M306"/>
    <mergeCell ref="O306:R306"/>
    <mergeCell ref="A303:B303"/>
    <mergeCell ref="C303:D303"/>
    <mergeCell ref="E303:H303"/>
    <mergeCell ref="L303:M303"/>
    <mergeCell ref="O303:R303"/>
    <mergeCell ref="A304:B304"/>
    <mergeCell ref="C304:D304"/>
    <mergeCell ref="E304:H304"/>
    <mergeCell ref="L304:M304"/>
    <mergeCell ref="O304:R304"/>
    <mergeCell ref="A301:B301"/>
    <mergeCell ref="C301:D301"/>
    <mergeCell ref="E301:H301"/>
    <mergeCell ref="L301:M301"/>
    <mergeCell ref="O301:R301"/>
    <mergeCell ref="A302:B302"/>
    <mergeCell ref="C302:D302"/>
    <mergeCell ref="E302:H302"/>
    <mergeCell ref="L302:M302"/>
    <mergeCell ref="O302:R302"/>
    <mergeCell ref="A299:B299"/>
    <mergeCell ref="C299:D299"/>
    <mergeCell ref="E299:H299"/>
    <mergeCell ref="L299:M299"/>
    <mergeCell ref="O299:R299"/>
    <mergeCell ref="A300:B300"/>
    <mergeCell ref="C300:D300"/>
    <mergeCell ref="E300:H300"/>
    <mergeCell ref="L300:M300"/>
    <mergeCell ref="O300:R300"/>
    <mergeCell ref="A297:B297"/>
    <mergeCell ref="C297:D297"/>
    <mergeCell ref="E297:H297"/>
    <mergeCell ref="L297:M297"/>
    <mergeCell ref="O297:R297"/>
    <mergeCell ref="A298:B298"/>
    <mergeCell ref="C298:D298"/>
    <mergeCell ref="E298:H298"/>
    <mergeCell ref="L298:M298"/>
    <mergeCell ref="O298:R298"/>
    <mergeCell ref="A295:B295"/>
    <mergeCell ref="C295:D295"/>
    <mergeCell ref="E295:H295"/>
    <mergeCell ref="L295:M295"/>
    <mergeCell ref="O295:R295"/>
    <mergeCell ref="A296:B296"/>
    <mergeCell ref="C296:D296"/>
    <mergeCell ref="E296:H296"/>
    <mergeCell ref="L296:M296"/>
    <mergeCell ref="O296:R296"/>
    <mergeCell ref="A293:B293"/>
    <mergeCell ref="C293:D293"/>
    <mergeCell ref="E293:H293"/>
    <mergeCell ref="L293:M293"/>
    <mergeCell ref="O293:R293"/>
    <mergeCell ref="A294:B294"/>
    <mergeCell ref="C294:D294"/>
    <mergeCell ref="E294:H294"/>
    <mergeCell ref="L294:M294"/>
    <mergeCell ref="O294:R294"/>
    <mergeCell ref="A291:B291"/>
    <mergeCell ref="C291:D291"/>
    <mergeCell ref="E291:H291"/>
    <mergeCell ref="L291:M291"/>
    <mergeCell ref="O291:R291"/>
    <mergeCell ref="A292:B292"/>
    <mergeCell ref="C292:D292"/>
    <mergeCell ref="E292:H292"/>
    <mergeCell ref="L292:M292"/>
    <mergeCell ref="O292:R292"/>
    <mergeCell ref="A289:B289"/>
    <mergeCell ref="C289:D289"/>
    <mergeCell ref="E289:H289"/>
    <mergeCell ref="L289:M289"/>
    <mergeCell ref="O289:R289"/>
    <mergeCell ref="A290:B290"/>
    <mergeCell ref="C290:D290"/>
    <mergeCell ref="E290:H290"/>
    <mergeCell ref="L290:M290"/>
    <mergeCell ref="O290:R290"/>
    <mergeCell ref="A287:B287"/>
    <mergeCell ref="C287:D287"/>
    <mergeCell ref="E287:H287"/>
    <mergeCell ref="L287:M287"/>
    <mergeCell ref="O287:R287"/>
    <mergeCell ref="A288:B288"/>
    <mergeCell ref="C288:D288"/>
    <mergeCell ref="E288:H288"/>
    <mergeCell ref="L288:M288"/>
    <mergeCell ref="O288:R288"/>
    <mergeCell ref="A285:B285"/>
    <mergeCell ref="C285:D285"/>
    <mergeCell ref="E285:H285"/>
    <mergeCell ref="L285:M285"/>
    <mergeCell ref="O285:R285"/>
    <mergeCell ref="A286:B286"/>
    <mergeCell ref="C286:D286"/>
    <mergeCell ref="E286:H286"/>
    <mergeCell ref="L286:M286"/>
    <mergeCell ref="O286:R286"/>
    <mergeCell ref="A283:B283"/>
    <mergeCell ref="C283:D283"/>
    <mergeCell ref="E283:H283"/>
    <mergeCell ref="L283:M283"/>
    <mergeCell ref="O283:R283"/>
    <mergeCell ref="A284:B284"/>
    <mergeCell ref="C284:D284"/>
    <mergeCell ref="E284:H284"/>
    <mergeCell ref="L284:M284"/>
    <mergeCell ref="O284:R284"/>
    <mergeCell ref="A281:B281"/>
    <mergeCell ref="C281:D281"/>
    <mergeCell ref="E281:H281"/>
    <mergeCell ref="L281:M281"/>
    <mergeCell ref="O281:R281"/>
    <mergeCell ref="A282:B282"/>
    <mergeCell ref="C282:D282"/>
    <mergeCell ref="E282:H282"/>
    <mergeCell ref="L282:M282"/>
    <mergeCell ref="O282:R282"/>
    <mergeCell ref="A279:B279"/>
    <mergeCell ref="C279:D279"/>
    <mergeCell ref="E279:H279"/>
    <mergeCell ref="L279:M279"/>
    <mergeCell ref="O279:R279"/>
    <mergeCell ref="A280:B280"/>
    <mergeCell ref="C280:D280"/>
    <mergeCell ref="E280:H280"/>
    <mergeCell ref="L280:M280"/>
    <mergeCell ref="O280:R280"/>
    <mergeCell ref="A277:B277"/>
    <mergeCell ref="C277:D277"/>
    <mergeCell ref="E277:H277"/>
    <mergeCell ref="L277:M277"/>
    <mergeCell ref="O277:R277"/>
    <mergeCell ref="A278:B278"/>
    <mergeCell ref="C278:D278"/>
    <mergeCell ref="E278:H278"/>
    <mergeCell ref="L278:M278"/>
    <mergeCell ref="O278:R278"/>
    <mergeCell ref="A275:B275"/>
    <mergeCell ref="C275:D275"/>
    <mergeCell ref="E275:H275"/>
    <mergeCell ref="L275:M275"/>
    <mergeCell ref="O275:R275"/>
    <mergeCell ref="A276:B276"/>
    <mergeCell ref="C276:D276"/>
    <mergeCell ref="E276:H276"/>
    <mergeCell ref="L276:M276"/>
    <mergeCell ref="O276:R276"/>
    <mergeCell ref="A273:B273"/>
    <mergeCell ref="C273:D273"/>
    <mergeCell ref="E273:H273"/>
    <mergeCell ref="L273:M273"/>
    <mergeCell ref="O273:R273"/>
    <mergeCell ref="A274:B274"/>
    <mergeCell ref="C274:D274"/>
    <mergeCell ref="E274:H274"/>
    <mergeCell ref="L274:M274"/>
    <mergeCell ref="O274:R274"/>
    <mergeCell ref="A271:B271"/>
    <mergeCell ref="C271:D271"/>
    <mergeCell ref="E271:H271"/>
    <mergeCell ref="L271:M271"/>
    <mergeCell ref="O271:R271"/>
    <mergeCell ref="A272:B272"/>
    <mergeCell ref="C272:D272"/>
    <mergeCell ref="E272:H272"/>
    <mergeCell ref="L272:M272"/>
    <mergeCell ref="O272:R272"/>
    <mergeCell ref="A269:B269"/>
    <mergeCell ref="C269:D269"/>
    <mergeCell ref="E269:H269"/>
    <mergeCell ref="L269:M269"/>
    <mergeCell ref="O269:R269"/>
    <mergeCell ref="A270:B270"/>
    <mergeCell ref="C270:D270"/>
    <mergeCell ref="E270:H270"/>
    <mergeCell ref="L270:M270"/>
    <mergeCell ref="O270:R270"/>
    <mergeCell ref="A267:B267"/>
    <mergeCell ref="C267:D267"/>
    <mergeCell ref="E267:H267"/>
    <mergeCell ref="L267:M267"/>
    <mergeCell ref="O267:R267"/>
    <mergeCell ref="A268:B268"/>
    <mergeCell ref="C268:D268"/>
    <mergeCell ref="E268:H268"/>
    <mergeCell ref="L268:M268"/>
    <mergeCell ref="O268:R268"/>
    <mergeCell ref="A265:B265"/>
    <mergeCell ref="C265:D265"/>
    <mergeCell ref="E265:H265"/>
    <mergeCell ref="L265:M265"/>
    <mergeCell ref="O265:R265"/>
    <mergeCell ref="A266:B266"/>
    <mergeCell ref="C266:D266"/>
    <mergeCell ref="E266:H266"/>
    <mergeCell ref="L266:M266"/>
    <mergeCell ref="O266:R266"/>
    <mergeCell ref="A263:B263"/>
    <mergeCell ref="C263:D263"/>
    <mergeCell ref="E263:H263"/>
    <mergeCell ref="L263:M263"/>
    <mergeCell ref="O263:R263"/>
    <mergeCell ref="A264:B264"/>
    <mergeCell ref="C264:D264"/>
    <mergeCell ref="E264:H264"/>
    <mergeCell ref="L264:M264"/>
    <mergeCell ref="O264:R264"/>
    <mergeCell ref="A261:K261"/>
    <mergeCell ref="L261:M261"/>
    <mergeCell ref="O261:R261"/>
    <mergeCell ref="A262:B262"/>
    <mergeCell ref="C262:D262"/>
    <mergeCell ref="E262:H262"/>
    <mergeCell ref="L262:M262"/>
    <mergeCell ref="O262:R262"/>
    <mergeCell ref="A259:B259"/>
    <mergeCell ref="C259:D259"/>
    <mergeCell ref="E259:H259"/>
    <mergeCell ref="L259:M259"/>
    <mergeCell ref="O259:R259"/>
    <mergeCell ref="A260:B260"/>
    <mergeCell ref="C260:D260"/>
    <mergeCell ref="E260:H260"/>
    <mergeCell ref="L260:M260"/>
    <mergeCell ref="O260:R260"/>
    <mergeCell ref="A257:B257"/>
    <mergeCell ref="C257:D257"/>
    <mergeCell ref="E257:H257"/>
    <mergeCell ref="L257:M257"/>
    <mergeCell ref="O257:R257"/>
    <mergeCell ref="A258:B258"/>
    <mergeCell ref="C258:D258"/>
    <mergeCell ref="E258:H258"/>
    <mergeCell ref="L258:M258"/>
    <mergeCell ref="O258:R258"/>
    <mergeCell ref="A255:B255"/>
    <mergeCell ref="C255:D255"/>
    <mergeCell ref="E255:H255"/>
    <mergeCell ref="L255:M255"/>
    <mergeCell ref="O255:R255"/>
    <mergeCell ref="A256:B256"/>
    <mergeCell ref="C256:D256"/>
    <mergeCell ref="E256:H256"/>
    <mergeCell ref="L256:M256"/>
    <mergeCell ref="O256:R256"/>
    <mergeCell ref="A253:B253"/>
    <mergeCell ref="C253:D253"/>
    <mergeCell ref="E253:H253"/>
    <mergeCell ref="L253:M253"/>
    <mergeCell ref="O253:R253"/>
    <mergeCell ref="A254:B254"/>
    <mergeCell ref="C254:D254"/>
    <mergeCell ref="E254:H254"/>
    <mergeCell ref="L254:M254"/>
    <mergeCell ref="O254:R254"/>
    <mergeCell ref="A251:B251"/>
    <mergeCell ref="C251:D251"/>
    <mergeCell ref="E251:H251"/>
    <mergeCell ref="L251:M251"/>
    <mergeCell ref="O251:R251"/>
    <mergeCell ref="A252:B252"/>
    <mergeCell ref="C252:D252"/>
    <mergeCell ref="E252:H252"/>
    <mergeCell ref="L252:M252"/>
    <mergeCell ref="O252:R252"/>
    <mergeCell ref="A249:B249"/>
    <mergeCell ref="C249:D249"/>
    <mergeCell ref="E249:H249"/>
    <mergeCell ref="L249:M249"/>
    <mergeCell ref="O249:R249"/>
    <mergeCell ref="A250:B250"/>
    <mergeCell ref="C250:D250"/>
    <mergeCell ref="E250:H250"/>
    <mergeCell ref="L250:M250"/>
    <mergeCell ref="O250:R250"/>
    <mergeCell ref="A247:B247"/>
    <mergeCell ref="C247:D247"/>
    <mergeCell ref="E247:H247"/>
    <mergeCell ref="L247:M247"/>
    <mergeCell ref="O247:R247"/>
    <mergeCell ref="A248:B248"/>
    <mergeCell ref="C248:D248"/>
    <mergeCell ref="E248:H248"/>
    <mergeCell ref="L248:M248"/>
    <mergeCell ref="O248:R248"/>
    <mergeCell ref="A245:B245"/>
    <mergeCell ref="C245:D245"/>
    <mergeCell ref="E245:H245"/>
    <mergeCell ref="L245:M245"/>
    <mergeCell ref="O245:R245"/>
    <mergeCell ref="A246:B246"/>
    <mergeCell ref="C246:D246"/>
    <mergeCell ref="E246:H246"/>
    <mergeCell ref="L246:M246"/>
    <mergeCell ref="O246:R246"/>
    <mergeCell ref="A243:B243"/>
    <mergeCell ref="C243:D243"/>
    <mergeCell ref="E243:H243"/>
    <mergeCell ref="L243:M243"/>
    <mergeCell ref="O243:R243"/>
    <mergeCell ref="A244:B244"/>
    <mergeCell ref="C244:D244"/>
    <mergeCell ref="E244:H244"/>
    <mergeCell ref="L244:M244"/>
    <mergeCell ref="O244:R244"/>
    <mergeCell ref="A241:B241"/>
    <mergeCell ref="C241:D241"/>
    <mergeCell ref="E241:H241"/>
    <mergeCell ref="L241:M241"/>
    <mergeCell ref="O241:R241"/>
    <mergeCell ref="A242:B242"/>
    <mergeCell ref="C242:D242"/>
    <mergeCell ref="E242:H242"/>
    <mergeCell ref="L242:M242"/>
    <mergeCell ref="O242:R242"/>
    <mergeCell ref="A239:B239"/>
    <mergeCell ref="C239:D239"/>
    <mergeCell ref="E239:H239"/>
    <mergeCell ref="L239:M239"/>
    <mergeCell ref="O239:R239"/>
    <mergeCell ref="A240:B240"/>
    <mergeCell ref="C240:D240"/>
    <mergeCell ref="E240:H240"/>
    <mergeCell ref="L240:M240"/>
    <mergeCell ref="O240:R240"/>
    <mergeCell ref="A237:B237"/>
    <mergeCell ref="C237:D237"/>
    <mergeCell ref="E237:H237"/>
    <mergeCell ref="L237:M237"/>
    <mergeCell ref="O237:R237"/>
    <mergeCell ref="A238:B238"/>
    <mergeCell ref="C238:D238"/>
    <mergeCell ref="E238:H238"/>
    <mergeCell ref="L238:M238"/>
    <mergeCell ref="O238:R238"/>
    <mergeCell ref="A235:B235"/>
    <mergeCell ref="C235:D235"/>
    <mergeCell ref="E235:H235"/>
    <mergeCell ref="L235:M235"/>
    <mergeCell ref="O235:R235"/>
    <mergeCell ref="A236:B236"/>
    <mergeCell ref="C236:D236"/>
    <mergeCell ref="E236:H236"/>
    <mergeCell ref="L236:M236"/>
    <mergeCell ref="O236:R236"/>
    <mergeCell ref="A233:B233"/>
    <mergeCell ref="C233:D233"/>
    <mergeCell ref="E233:H233"/>
    <mergeCell ref="L233:M233"/>
    <mergeCell ref="O233:R233"/>
    <mergeCell ref="A234:B234"/>
    <mergeCell ref="C234:D234"/>
    <mergeCell ref="E234:H234"/>
    <mergeCell ref="L234:M234"/>
    <mergeCell ref="O234:R234"/>
    <mergeCell ref="A231:B231"/>
    <mergeCell ref="C231:D231"/>
    <mergeCell ref="E231:H231"/>
    <mergeCell ref="L231:M231"/>
    <mergeCell ref="O231:R231"/>
    <mergeCell ref="A232:B232"/>
    <mergeCell ref="C232:D232"/>
    <mergeCell ref="E232:H232"/>
    <mergeCell ref="L232:M232"/>
    <mergeCell ref="O232:R232"/>
    <mergeCell ref="A229:B229"/>
    <mergeCell ref="C229:D229"/>
    <mergeCell ref="E229:H229"/>
    <mergeCell ref="L229:M229"/>
    <mergeCell ref="O229:R229"/>
    <mergeCell ref="A230:B230"/>
    <mergeCell ref="C230:D230"/>
    <mergeCell ref="E230:H230"/>
    <mergeCell ref="L230:M230"/>
    <mergeCell ref="O230:R230"/>
    <mergeCell ref="A227:B227"/>
    <mergeCell ref="C227:D227"/>
    <mergeCell ref="E227:H227"/>
    <mergeCell ref="L227:M227"/>
    <mergeCell ref="O227:R227"/>
    <mergeCell ref="A228:B228"/>
    <mergeCell ref="C228:D228"/>
    <mergeCell ref="E228:H228"/>
    <mergeCell ref="L228:M228"/>
    <mergeCell ref="O228:R228"/>
    <mergeCell ref="A225:B225"/>
    <mergeCell ref="C225:D225"/>
    <mergeCell ref="E225:H225"/>
    <mergeCell ref="L225:M225"/>
    <mergeCell ref="O225:R225"/>
    <mergeCell ref="A226:B226"/>
    <mergeCell ref="C226:D226"/>
    <mergeCell ref="E226:H226"/>
    <mergeCell ref="L226:M226"/>
    <mergeCell ref="O226:R226"/>
    <mergeCell ref="A223:B223"/>
    <mergeCell ref="C223:D223"/>
    <mergeCell ref="E223:H223"/>
    <mergeCell ref="L223:M223"/>
    <mergeCell ref="O223:R223"/>
    <mergeCell ref="A224:B224"/>
    <mergeCell ref="C224:D224"/>
    <mergeCell ref="E224:H224"/>
    <mergeCell ref="L224:M224"/>
    <mergeCell ref="O224:R224"/>
    <mergeCell ref="A221:B221"/>
    <mergeCell ref="C221:D221"/>
    <mergeCell ref="E221:H221"/>
    <mergeCell ref="L221:M221"/>
    <mergeCell ref="O221:R221"/>
    <mergeCell ref="A222:B222"/>
    <mergeCell ref="C222:D222"/>
    <mergeCell ref="E222:H222"/>
    <mergeCell ref="L222:M222"/>
    <mergeCell ref="O222:R222"/>
    <mergeCell ref="A219:B219"/>
    <mergeCell ref="C219:D219"/>
    <mergeCell ref="E219:H219"/>
    <mergeCell ref="L219:M219"/>
    <mergeCell ref="O219:R219"/>
    <mergeCell ref="A220:B220"/>
    <mergeCell ref="C220:D220"/>
    <mergeCell ref="E220:H220"/>
    <mergeCell ref="L220:M220"/>
    <mergeCell ref="O220:R220"/>
    <mergeCell ref="A217:B217"/>
    <mergeCell ref="C217:D217"/>
    <mergeCell ref="E217:H217"/>
    <mergeCell ref="L217:M217"/>
    <mergeCell ref="O217:R217"/>
    <mergeCell ref="A218:B218"/>
    <mergeCell ref="C218:D218"/>
    <mergeCell ref="E218:H218"/>
    <mergeCell ref="L218:M218"/>
    <mergeCell ref="O218:R218"/>
    <mergeCell ref="A215:B215"/>
    <mergeCell ref="C215:D215"/>
    <mergeCell ref="E215:H215"/>
    <mergeCell ref="L215:M215"/>
    <mergeCell ref="O215:R215"/>
    <mergeCell ref="A216:B216"/>
    <mergeCell ref="C216:D216"/>
    <mergeCell ref="E216:H216"/>
    <mergeCell ref="L216:M216"/>
    <mergeCell ref="O216:R216"/>
    <mergeCell ref="A213:B213"/>
    <mergeCell ref="C213:D213"/>
    <mergeCell ref="E213:H213"/>
    <mergeCell ref="L213:M213"/>
    <mergeCell ref="O213:R213"/>
    <mergeCell ref="A214:B214"/>
    <mergeCell ref="C214:D214"/>
    <mergeCell ref="E214:H214"/>
    <mergeCell ref="L214:M214"/>
    <mergeCell ref="O214:R214"/>
    <mergeCell ref="A211:B211"/>
    <mergeCell ref="C211:D211"/>
    <mergeCell ref="E211:H211"/>
    <mergeCell ref="L211:M211"/>
    <mergeCell ref="O211:R211"/>
    <mergeCell ref="A212:B212"/>
    <mergeCell ref="C212:D212"/>
    <mergeCell ref="E212:H212"/>
    <mergeCell ref="L212:M212"/>
    <mergeCell ref="O212:R212"/>
    <mergeCell ref="A209:B209"/>
    <mergeCell ref="C209:D209"/>
    <mergeCell ref="E209:H209"/>
    <mergeCell ref="L209:M209"/>
    <mergeCell ref="O209:R209"/>
    <mergeCell ref="A210:B210"/>
    <mergeCell ref="C210:D210"/>
    <mergeCell ref="E210:H210"/>
    <mergeCell ref="L210:M210"/>
    <mergeCell ref="O210:R210"/>
    <mergeCell ref="A207:B207"/>
    <mergeCell ref="C207:D207"/>
    <mergeCell ref="E207:H207"/>
    <mergeCell ref="L207:M207"/>
    <mergeCell ref="O207:R207"/>
    <mergeCell ref="A208:B208"/>
    <mergeCell ref="C208:D208"/>
    <mergeCell ref="E208:H208"/>
    <mergeCell ref="L208:M208"/>
    <mergeCell ref="O208:R208"/>
    <mergeCell ref="A205:B205"/>
    <mergeCell ref="C205:D205"/>
    <mergeCell ref="E205:H205"/>
    <mergeCell ref="L205:M205"/>
    <mergeCell ref="O205:R205"/>
    <mergeCell ref="A206:B206"/>
    <mergeCell ref="C206:D206"/>
    <mergeCell ref="E206:H206"/>
    <mergeCell ref="L206:M206"/>
    <mergeCell ref="O206:R206"/>
    <mergeCell ref="A203:B203"/>
    <mergeCell ref="C203:D203"/>
    <mergeCell ref="E203:H203"/>
    <mergeCell ref="L203:M203"/>
    <mergeCell ref="O203:R203"/>
    <mergeCell ref="A204:B204"/>
    <mergeCell ref="C204:D204"/>
    <mergeCell ref="E204:H204"/>
    <mergeCell ref="L204:M204"/>
    <mergeCell ref="O204:R204"/>
    <mergeCell ref="A201:B201"/>
    <mergeCell ref="C201:D201"/>
    <mergeCell ref="E201:H201"/>
    <mergeCell ref="L201:M201"/>
    <mergeCell ref="O201:R201"/>
    <mergeCell ref="A202:B202"/>
    <mergeCell ref="C202:D202"/>
    <mergeCell ref="E202:H202"/>
    <mergeCell ref="L202:M202"/>
    <mergeCell ref="O202:R202"/>
    <mergeCell ref="A199:B199"/>
    <mergeCell ref="C199:D199"/>
    <mergeCell ref="E199:H199"/>
    <mergeCell ref="L199:M199"/>
    <mergeCell ref="O199:R199"/>
    <mergeCell ref="A200:B200"/>
    <mergeCell ref="C200:D200"/>
    <mergeCell ref="E200:H200"/>
    <mergeCell ref="L200:M200"/>
    <mergeCell ref="O200:R200"/>
    <mergeCell ref="A197:B197"/>
    <mergeCell ref="C197:D197"/>
    <mergeCell ref="E197:H197"/>
    <mergeCell ref="L197:M197"/>
    <mergeCell ref="O197:R197"/>
    <mergeCell ref="A198:B198"/>
    <mergeCell ref="C198:D198"/>
    <mergeCell ref="E198:H198"/>
    <mergeCell ref="L198:M198"/>
    <mergeCell ref="O198:R198"/>
    <mergeCell ref="A195:B195"/>
    <mergeCell ref="C195:D195"/>
    <mergeCell ref="E195:H195"/>
    <mergeCell ref="L195:M195"/>
    <mergeCell ref="O195:R195"/>
    <mergeCell ref="A196:B196"/>
    <mergeCell ref="C196:D196"/>
    <mergeCell ref="E196:H196"/>
    <mergeCell ref="L196:M196"/>
    <mergeCell ref="O196:R196"/>
    <mergeCell ref="A193:B193"/>
    <mergeCell ref="C193:D193"/>
    <mergeCell ref="E193:H193"/>
    <mergeCell ref="L193:M193"/>
    <mergeCell ref="O193:R193"/>
    <mergeCell ref="A194:B194"/>
    <mergeCell ref="C194:D194"/>
    <mergeCell ref="E194:H194"/>
    <mergeCell ref="L194:M194"/>
    <mergeCell ref="O194:R194"/>
    <mergeCell ref="A191:B191"/>
    <mergeCell ref="C191:D191"/>
    <mergeCell ref="E191:H191"/>
    <mergeCell ref="L191:M191"/>
    <mergeCell ref="O191:R191"/>
    <mergeCell ref="A192:B192"/>
    <mergeCell ref="C192:D192"/>
    <mergeCell ref="E192:H192"/>
    <mergeCell ref="L192:M192"/>
    <mergeCell ref="O192:R192"/>
    <mergeCell ref="A189:B189"/>
    <mergeCell ref="C189:D189"/>
    <mergeCell ref="E189:H189"/>
    <mergeCell ref="L189:M189"/>
    <mergeCell ref="O189:R189"/>
    <mergeCell ref="A190:B190"/>
    <mergeCell ref="C190:D190"/>
    <mergeCell ref="E190:H190"/>
    <mergeCell ref="L190:M190"/>
    <mergeCell ref="O190:R190"/>
    <mergeCell ref="A187:B187"/>
    <mergeCell ref="C187:D187"/>
    <mergeCell ref="E187:H187"/>
    <mergeCell ref="L187:M187"/>
    <mergeCell ref="O187:R187"/>
    <mergeCell ref="A188:B188"/>
    <mergeCell ref="C188:D188"/>
    <mergeCell ref="E188:H188"/>
    <mergeCell ref="L188:M188"/>
    <mergeCell ref="O188:R188"/>
    <mergeCell ref="A185:B185"/>
    <mergeCell ref="C185:D185"/>
    <mergeCell ref="E185:H185"/>
    <mergeCell ref="L185:M185"/>
    <mergeCell ref="O185:R185"/>
    <mergeCell ref="A186:B186"/>
    <mergeCell ref="C186:D186"/>
    <mergeCell ref="E186:H186"/>
    <mergeCell ref="L186:M186"/>
    <mergeCell ref="O186:R186"/>
    <mergeCell ref="A183:B183"/>
    <mergeCell ref="C183:D183"/>
    <mergeCell ref="E183:H183"/>
    <mergeCell ref="L183:M183"/>
    <mergeCell ref="O183:R183"/>
    <mergeCell ref="A184:B184"/>
    <mergeCell ref="C184:D184"/>
    <mergeCell ref="E184:H184"/>
    <mergeCell ref="L184:M184"/>
    <mergeCell ref="O184:R184"/>
    <mergeCell ref="A181:B181"/>
    <mergeCell ref="C181:D181"/>
    <mergeCell ref="E181:H181"/>
    <mergeCell ref="L181:M181"/>
    <mergeCell ref="O181:R181"/>
    <mergeCell ref="A182:B182"/>
    <mergeCell ref="C182:D182"/>
    <mergeCell ref="E182:H182"/>
    <mergeCell ref="L182:M182"/>
    <mergeCell ref="O182:R182"/>
    <mergeCell ref="A179:B179"/>
    <mergeCell ref="C179:D179"/>
    <mergeCell ref="E179:H179"/>
    <mergeCell ref="L179:M179"/>
    <mergeCell ref="O179:R179"/>
    <mergeCell ref="A180:B180"/>
    <mergeCell ref="C180:D180"/>
    <mergeCell ref="E180:H180"/>
    <mergeCell ref="L180:M180"/>
    <mergeCell ref="O180:R180"/>
    <mergeCell ref="A177:B177"/>
    <mergeCell ref="C177:D177"/>
    <mergeCell ref="E177:H177"/>
    <mergeCell ref="L177:M177"/>
    <mergeCell ref="O177:R177"/>
    <mergeCell ref="A178:B178"/>
    <mergeCell ref="C178:D178"/>
    <mergeCell ref="E178:H178"/>
    <mergeCell ref="L178:M178"/>
    <mergeCell ref="O178:R178"/>
    <mergeCell ref="A175:B175"/>
    <mergeCell ref="C175:D175"/>
    <mergeCell ref="E175:H175"/>
    <mergeCell ref="L175:M175"/>
    <mergeCell ref="O175:R175"/>
    <mergeCell ref="A176:B176"/>
    <mergeCell ref="C176:D176"/>
    <mergeCell ref="E176:H176"/>
    <mergeCell ref="L176:M176"/>
    <mergeCell ref="O176:R176"/>
    <mergeCell ref="A173:B173"/>
    <mergeCell ref="C173:D173"/>
    <mergeCell ref="E173:H173"/>
    <mergeCell ref="L173:M173"/>
    <mergeCell ref="O173:R173"/>
    <mergeCell ref="A174:B174"/>
    <mergeCell ref="C174:D174"/>
    <mergeCell ref="E174:H174"/>
    <mergeCell ref="L174:M174"/>
    <mergeCell ref="O174:R174"/>
    <mergeCell ref="A171:B171"/>
    <mergeCell ref="C171:D171"/>
    <mergeCell ref="E171:H171"/>
    <mergeCell ref="L171:M171"/>
    <mergeCell ref="O171:R171"/>
    <mergeCell ref="A172:B172"/>
    <mergeCell ref="C172:D172"/>
    <mergeCell ref="E172:H172"/>
    <mergeCell ref="L172:M172"/>
    <mergeCell ref="O172:R172"/>
    <mergeCell ref="A169:B169"/>
    <mergeCell ref="C169:D169"/>
    <mergeCell ref="E169:H169"/>
    <mergeCell ref="L169:M169"/>
    <mergeCell ref="O169:R169"/>
    <mergeCell ref="A170:B170"/>
    <mergeCell ref="C170:D170"/>
    <mergeCell ref="E170:H170"/>
    <mergeCell ref="L170:M170"/>
    <mergeCell ref="O170:R170"/>
    <mergeCell ref="A167:B167"/>
    <mergeCell ref="C167:D167"/>
    <mergeCell ref="E167:H167"/>
    <mergeCell ref="L167:M167"/>
    <mergeCell ref="O167:R167"/>
    <mergeCell ref="A168:B168"/>
    <mergeCell ref="C168:D168"/>
    <mergeCell ref="E168:H168"/>
    <mergeCell ref="L168:M168"/>
    <mergeCell ref="O168:R168"/>
    <mergeCell ref="A165:B165"/>
    <mergeCell ref="C165:D165"/>
    <mergeCell ref="E165:H165"/>
    <mergeCell ref="L165:M165"/>
    <mergeCell ref="O165:R165"/>
    <mergeCell ref="A166:B166"/>
    <mergeCell ref="C166:D166"/>
    <mergeCell ref="E166:H166"/>
    <mergeCell ref="L166:M166"/>
    <mergeCell ref="O166:R166"/>
    <mergeCell ref="A163:B163"/>
    <mergeCell ref="C163:D163"/>
    <mergeCell ref="E163:H163"/>
    <mergeCell ref="L163:M163"/>
    <mergeCell ref="O163:R163"/>
    <mergeCell ref="A164:B164"/>
    <mergeCell ref="C164:D164"/>
    <mergeCell ref="E164:H164"/>
    <mergeCell ref="L164:M164"/>
    <mergeCell ref="O164:R164"/>
    <mergeCell ref="A161:B161"/>
    <mergeCell ref="C161:D161"/>
    <mergeCell ref="E161:H161"/>
    <mergeCell ref="L161:M161"/>
    <mergeCell ref="O161:R161"/>
    <mergeCell ref="A162:B162"/>
    <mergeCell ref="C162:D162"/>
    <mergeCell ref="E162:H162"/>
    <mergeCell ref="L162:M162"/>
    <mergeCell ref="O162:R162"/>
    <mergeCell ref="A159:B159"/>
    <mergeCell ref="C159:D159"/>
    <mergeCell ref="E159:H159"/>
    <mergeCell ref="L159:M159"/>
    <mergeCell ref="O159:R159"/>
    <mergeCell ref="A160:B160"/>
    <mergeCell ref="C160:D160"/>
    <mergeCell ref="E160:H160"/>
    <mergeCell ref="L160:M160"/>
    <mergeCell ref="O160:R160"/>
    <mergeCell ref="A157:B157"/>
    <mergeCell ref="C157:D157"/>
    <mergeCell ref="E157:H157"/>
    <mergeCell ref="L157:M157"/>
    <mergeCell ref="O157:R157"/>
    <mergeCell ref="A158:B158"/>
    <mergeCell ref="C158:D158"/>
    <mergeCell ref="E158:H158"/>
    <mergeCell ref="L158:M158"/>
    <mergeCell ref="O158:R158"/>
    <mergeCell ref="A155:B155"/>
    <mergeCell ref="C155:D155"/>
    <mergeCell ref="E155:H155"/>
    <mergeCell ref="L155:M155"/>
    <mergeCell ref="O155:R155"/>
    <mergeCell ref="A156:B156"/>
    <mergeCell ref="C156:D156"/>
    <mergeCell ref="E156:H156"/>
    <mergeCell ref="L156:M156"/>
    <mergeCell ref="O156:R156"/>
    <mergeCell ref="A153:B153"/>
    <mergeCell ref="C153:D153"/>
    <mergeCell ref="E153:H153"/>
    <mergeCell ref="L153:M153"/>
    <mergeCell ref="O153:R153"/>
    <mergeCell ref="A154:B154"/>
    <mergeCell ref="C154:D154"/>
    <mergeCell ref="E154:H154"/>
    <mergeCell ref="L154:M154"/>
    <mergeCell ref="O154:R154"/>
    <mergeCell ref="A151:B151"/>
    <mergeCell ref="C151:D151"/>
    <mergeCell ref="E151:H151"/>
    <mergeCell ref="L151:M151"/>
    <mergeCell ref="O151:R151"/>
    <mergeCell ref="A152:B152"/>
    <mergeCell ref="C152:D152"/>
    <mergeCell ref="E152:H152"/>
    <mergeCell ref="L152:M152"/>
    <mergeCell ref="O152:R152"/>
    <mergeCell ref="A149:B149"/>
    <mergeCell ref="C149:D149"/>
    <mergeCell ref="E149:H149"/>
    <mergeCell ref="L149:M149"/>
    <mergeCell ref="O149:R149"/>
    <mergeCell ref="A150:B150"/>
    <mergeCell ref="C150:D150"/>
    <mergeCell ref="E150:H150"/>
    <mergeCell ref="L150:M150"/>
    <mergeCell ref="O150:R150"/>
    <mergeCell ref="A147:B147"/>
    <mergeCell ref="C147:D147"/>
    <mergeCell ref="E147:H147"/>
    <mergeCell ref="L147:M147"/>
    <mergeCell ref="O147:R147"/>
    <mergeCell ref="A148:B148"/>
    <mergeCell ref="C148:D148"/>
    <mergeCell ref="E148:H148"/>
    <mergeCell ref="L148:M148"/>
    <mergeCell ref="O148:R148"/>
    <mergeCell ref="A145:B145"/>
    <mergeCell ref="C145:D145"/>
    <mergeCell ref="E145:H145"/>
    <mergeCell ref="L145:M145"/>
    <mergeCell ref="O145:R145"/>
    <mergeCell ref="A146:B146"/>
    <mergeCell ref="C146:D146"/>
    <mergeCell ref="E146:H146"/>
    <mergeCell ref="L146:M146"/>
    <mergeCell ref="O146:R146"/>
    <mergeCell ref="A143:B143"/>
    <mergeCell ref="C143:D143"/>
    <mergeCell ref="E143:H143"/>
    <mergeCell ref="L143:M143"/>
    <mergeCell ref="O143:R143"/>
    <mergeCell ref="A144:B144"/>
    <mergeCell ref="C144:D144"/>
    <mergeCell ref="E144:H144"/>
    <mergeCell ref="L144:M144"/>
    <mergeCell ref="O144:R144"/>
    <mergeCell ref="A141:B141"/>
    <mergeCell ref="C141:D141"/>
    <mergeCell ref="E141:H141"/>
    <mergeCell ref="L141:M141"/>
    <mergeCell ref="O141:R141"/>
    <mergeCell ref="A142:B142"/>
    <mergeCell ref="C142:D142"/>
    <mergeCell ref="E142:H142"/>
    <mergeCell ref="L142:M142"/>
    <mergeCell ref="O142:R142"/>
    <mergeCell ref="A139:B139"/>
    <mergeCell ref="C139:D139"/>
    <mergeCell ref="E139:H139"/>
    <mergeCell ref="L139:M139"/>
    <mergeCell ref="O139:R139"/>
    <mergeCell ref="A140:B140"/>
    <mergeCell ref="C140:D140"/>
    <mergeCell ref="E140:H140"/>
    <mergeCell ref="L140:M140"/>
    <mergeCell ref="O140:R140"/>
    <mergeCell ref="A137:B137"/>
    <mergeCell ref="C137:D137"/>
    <mergeCell ref="E137:H137"/>
    <mergeCell ref="L137:M137"/>
    <mergeCell ref="O137:R137"/>
    <mergeCell ref="A138:B138"/>
    <mergeCell ref="C138:D138"/>
    <mergeCell ref="E138:H138"/>
    <mergeCell ref="L138:M138"/>
    <mergeCell ref="O138:R138"/>
    <mergeCell ref="A135:B135"/>
    <mergeCell ref="C135:D135"/>
    <mergeCell ref="E135:H135"/>
    <mergeCell ref="L135:M135"/>
    <mergeCell ref="O135:R135"/>
    <mergeCell ref="A136:B136"/>
    <mergeCell ref="C136:D136"/>
    <mergeCell ref="E136:H136"/>
    <mergeCell ref="L136:M136"/>
    <mergeCell ref="O136:R136"/>
    <mergeCell ref="A133:B133"/>
    <mergeCell ref="C133:D133"/>
    <mergeCell ref="E133:H133"/>
    <mergeCell ref="L133:M133"/>
    <mergeCell ref="O133:R133"/>
    <mergeCell ref="A134:B134"/>
    <mergeCell ref="C134:D134"/>
    <mergeCell ref="E134:H134"/>
    <mergeCell ref="L134:M134"/>
    <mergeCell ref="O134:R134"/>
    <mergeCell ref="A131:B131"/>
    <mergeCell ref="C131:D131"/>
    <mergeCell ref="E131:H131"/>
    <mergeCell ref="L131:M131"/>
    <mergeCell ref="O131:R131"/>
    <mergeCell ref="A132:B132"/>
    <mergeCell ref="C132:D132"/>
    <mergeCell ref="E132:H132"/>
    <mergeCell ref="L132:M132"/>
    <mergeCell ref="O132:R132"/>
    <mergeCell ref="A129:B129"/>
    <mergeCell ref="C129:D129"/>
    <mergeCell ref="E129:H129"/>
    <mergeCell ref="L129:M129"/>
    <mergeCell ref="O129:R129"/>
    <mergeCell ref="A130:B130"/>
    <mergeCell ref="C130:D130"/>
    <mergeCell ref="E130:H130"/>
    <mergeCell ref="L130:M130"/>
    <mergeCell ref="O130:R130"/>
    <mergeCell ref="A127:B127"/>
    <mergeCell ref="C127:D127"/>
    <mergeCell ref="E127:H127"/>
    <mergeCell ref="L127:M127"/>
    <mergeCell ref="O127:R127"/>
    <mergeCell ref="A128:B128"/>
    <mergeCell ref="C128:D128"/>
    <mergeCell ref="E128:H128"/>
    <mergeCell ref="L128:M128"/>
    <mergeCell ref="O128:R128"/>
    <mergeCell ref="A125:B125"/>
    <mergeCell ref="C125:D125"/>
    <mergeCell ref="E125:H125"/>
    <mergeCell ref="L125:M125"/>
    <mergeCell ref="O125:R125"/>
    <mergeCell ref="A126:B126"/>
    <mergeCell ref="C126:D126"/>
    <mergeCell ref="E126:H126"/>
    <mergeCell ref="L126:M126"/>
    <mergeCell ref="O126:R126"/>
    <mergeCell ref="A123:B123"/>
    <mergeCell ref="C123:D123"/>
    <mergeCell ref="E123:H123"/>
    <mergeCell ref="L123:M123"/>
    <mergeCell ref="O123:R123"/>
    <mergeCell ref="A124:B124"/>
    <mergeCell ref="C124:D124"/>
    <mergeCell ref="E124:H124"/>
    <mergeCell ref="L124:M124"/>
    <mergeCell ref="O124:R124"/>
    <mergeCell ref="A121:B121"/>
    <mergeCell ref="C121:D121"/>
    <mergeCell ref="E121:H121"/>
    <mergeCell ref="L121:M121"/>
    <mergeCell ref="O121:R121"/>
    <mergeCell ref="A122:B122"/>
    <mergeCell ref="C122:D122"/>
    <mergeCell ref="E122:H122"/>
    <mergeCell ref="L122:M122"/>
    <mergeCell ref="O122:R122"/>
    <mergeCell ref="A119:B119"/>
    <mergeCell ref="C119:D119"/>
    <mergeCell ref="E119:H119"/>
    <mergeCell ref="L119:M119"/>
    <mergeCell ref="O119:R119"/>
    <mergeCell ref="A120:B120"/>
    <mergeCell ref="C120:D120"/>
    <mergeCell ref="E120:H120"/>
    <mergeCell ref="L120:M120"/>
    <mergeCell ref="O120:R120"/>
    <mergeCell ref="A117:B117"/>
    <mergeCell ref="C117:D117"/>
    <mergeCell ref="E117:H117"/>
    <mergeCell ref="L117:M117"/>
    <mergeCell ref="O117:R117"/>
    <mergeCell ref="A118:B118"/>
    <mergeCell ref="C118:D118"/>
    <mergeCell ref="E118:H118"/>
    <mergeCell ref="L118:M118"/>
    <mergeCell ref="O118:R118"/>
    <mergeCell ref="A115:B115"/>
    <mergeCell ref="C115:D115"/>
    <mergeCell ref="E115:H115"/>
    <mergeCell ref="L115:M115"/>
    <mergeCell ref="O115:R115"/>
    <mergeCell ref="A116:B116"/>
    <mergeCell ref="C116:D116"/>
    <mergeCell ref="E116:H116"/>
    <mergeCell ref="L116:M116"/>
    <mergeCell ref="O116:R116"/>
    <mergeCell ref="A113:B113"/>
    <mergeCell ref="C113:D113"/>
    <mergeCell ref="E113:H113"/>
    <mergeCell ref="L113:M113"/>
    <mergeCell ref="O113:R113"/>
    <mergeCell ref="A114:B114"/>
    <mergeCell ref="C114:D114"/>
    <mergeCell ref="E114:H114"/>
    <mergeCell ref="L114:M114"/>
    <mergeCell ref="O114:R114"/>
    <mergeCell ref="A111:B111"/>
    <mergeCell ref="C111:D111"/>
    <mergeCell ref="E111:H111"/>
    <mergeCell ref="L111:M111"/>
    <mergeCell ref="O111:R111"/>
    <mergeCell ref="A112:B112"/>
    <mergeCell ref="C112:D112"/>
    <mergeCell ref="E112:H112"/>
    <mergeCell ref="L112:M112"/>
    <mergeCell ref="O112:R112"/>
    <mergeCell ref="A109:B109"/>
    <mergeCell ref="C109:D109"/>
    <mergeCell ref="E109:H109"/>
    <mergeCell ref="L109:M109"/>
    <mergeCell ref="O109:R109"/>
    <mergeCell ref="A110:B110"/>
    <mergeCell ref="C110:D110"/>
    <mergeCell ref="E110:H110"/>
    <mergeCell ref="L110:M110"/>
    <mergeCell ref="O110:R110"/>
    <mergeCell ref="A107:B107"/>
    <mergeCell ref="C107:D107"/>
    <mergeCell ref="E107:H107"/>
    <mergeCell ref="L107:M107"/>
    <mergeCell ref="O107:R107"/>
    <mergeCell ref="A108:B108"/>
    <mergeCell ref="C108:D108"/>
    <mergeCell ref="E108:H108"/>
    <mergeCell ref="L108:M108"/>
    <mergeCell ref="O108:R108"/>
    <mergeCell ref="A105:B105"/>
    <mergeCell ref="C105:D105"/>
    <mergeCell ref="E105:H105"/>
    <mergeCell ref="L105:M105"/>
    <mergeCell ref="O105:R105"/>
    <mergeCell ref="A106:B106"/>
    <mergeCell ref="C106:D106"/>
    <mergeCell ref="E106:H106"/>
    <mergeCell ref="L106:M106"/>
    <mergeCell ref="O106:R106"/>
    <mergeCell ref="A103:B103"/>
    <mergeCell ref="C103:D103"/>
    <mergeCell ref="E103:H103"/>
    <mergeCell ref="L103:M103"/>
    <mergeCell ref="O103:R103"/>
    <mergeCell ref="A104:B104"/>
    <mergeCell ref="C104:D104"/>
    <mergeCell ref="E104:H104"/>
    <mergeCell ref="L104:M104"/>
    <mergeCell ref="O104:R104"/>
    <mergeCell ref="A101:B101"/>
    <mergeCell ref="C101:D101"/>
    <mergeCell ref="E101:H101"/>
    <mergeCell ref="L101:M101"/>
    <mergeCell ref="O101:R101"/>
    <mergeCell ref="A102:B102"/>
    <mergeCell ref="C102:D102"/>
    <mergeCell ref="E102:H102"/>
    <mergeCell ref="L102:M102"/>
    <mergeCell ref="O102:R102"/>
    <mergeCell ref="A99:B99"/>
    <mergeCell ref="C99:D99"/>
    <mergeCell ref="E99:H99"/>
    <mergeCell ref="L99:M99"/>
    <mergeCell ref="O99:R99"/>
    <mergeCell ref="A100:B100"/>
    <mergeCell ref="C100:D100"/>
    <mergeCell ref="E100:H100"/>
    <mergeCell ref="L100:M100"/>
    <mergeCell ref="O100:R100"/>
    <mergeCell ref="A97:B97"/>
    <mergeCell ref="C97:D97"/>
    <mergeCell ref="E97:H97"/>
    <mergeCell ref="L97:M97"/>
    <mergeCell ref="O97:R97"/>
    <mergeCell ref="A98:B98"/>
    <mergeCell ref="C98:D98"/>
    <mergeCell ref="E98:H98"/>
    <mergeCell ref="L98:M98"/>
    <mergeCell ref="O98:R98"/>
    <mergeCell ref="A95:B95"/>
    <mergeCell ref="C95:D95"/>
    <mergeCell ref="E95:H95"/>
    <mergeCell ref="L95:M95"/>
    <mergeCell ref="O95:R95"/>
    <mergeCell ref="A96:B96"/>
    <mergeCell ref="C96:D96"/>
    <mergeCell ref="E96:H96"/>
    <mergeCell ref="L96:M96"/>
    <mergeCell ref="O96:R96"/>
    <mergeCell ref="A93:B93"/>
    <mergeCell ref="C93:D93"/>
    <mergeCell ref="E93:H93"/>
    <mergeCell ref="L93:M93"/>
    <mergeCell ref="O93:R93"/>
    <mergeCell ref="A94:B94"/>
    <mergeCell ref="C94:D94"/>
    <mergeCell ref="E94:H94"/>
    <mergeCell ref="L94:M94"/>
    <mergeCell ref="O94:R94"/>
    <mergeCell ref="A91:B91"/>
    <mergeCell ref="C91:D91"/>
    <mergeCell ref="E91:H91"/>
    <mergeCell ref="L91:M91"/>
    <mergeCell ref="O91:R91"/>
    <mergeCell ref="A92:B92"/>
    <mergeCell ref="C92:D92"/>
    <mergeCell ref="E92:H92"/>
    <mergeCell ref="L92:M92"/>
    <mergeCell ref="O92:R92"/>
    <mergeCell ref="A89:B89"/>
    <mergeCell ref="C89:D89"/>
    <mergeCell ref="E89:H89"/>
    <mergeCell ref="L89:M89"/>
    <mergeCell ref="O89:R89"/>
    <mergeCell ref="A90:B90"/>
    <mergeCell ref="C90:D90"/>
    <mergeCell ref="E90:H90"/>
    <mergeCell ref="L90:M90"/>
    <mergeCell ref="O90:R90"/>
    <mergeCell ref="A87:B87"/>
    <mergeCell ref="C87:D87"/>
    <mergeCell ref="E87:H87"/>
    <mergeCell ref="L87:M87"/>
    <mergeCell ref="O87:R87"/>
    <mergeCell ref="A88:B88"/>
    <mergeCell ref="C88:D88"/>
    <mergeCell ref="E88:H88"/>
    <mergeCell ref="L88:M88"/>
    <mergeCell ref="O88:R88"/>
    <mergeCell ref="A85:B85"/>
    <mergeCell ref="C85:D85"/>
    <mergeCell ref="E85:H85"/>
    <mergeCell ref="L85:M85"/>
    <mergeCell ref="O85:R85"/>
    <mergeCell ref="A86:B86"/>
    <mergeCell ref="C86:D86"/>
    <mergeCell ref="E86:H86"/>
    <mergeCell ref="L86:M86"/>
    <mergeCell ref="O86:R86"/>
    <mergeCell ref="A83:B83"/>
    <mergeCell ref="C83:D83"/>
    <mergeCell ref="E83:H83"/>
    <mergeCell ref="L83:M83"/>
    <mergeCell ref="O83:R83"/>
    <mergeCell ref="A84:B84"/>
    <mergeCell ref="C84:D84"/>
    <mergeCell ref="E84:H84"/>
    <mergeCell ref="L84:M84"/>
    <mergeCell ref="O84:R84"/>
    <mergeCell ref="A81:B81"/>
    <mergeCell ref="C81:D81"/>
    <mergeCell ref="E81:H81"/>
    <mergeCell ref="L81:M81"/>
    <mergeCell ref="O81:R81"/>
    <mergeCell ref="A82:B82"/>
    <mergeCell ref="C82:D82"/>
    <mergeCell ref="E82:H82"/>
    <mergeCell ref="L82:M82"/>
    <mergeCell ref="O82:R82"/>
    <mergeCell ref="A79:B79"/>
    <mergeCell ref="C79:D79"/>
    <mergeCell ref="E79:H79"/>
    <mergeCell ref="L79:M79"/>
    <mergeCell ref="O79:R79"/>
    <mergeCell ref="A80:B80"/>
    <mergeCell ref="C80:D80"/>
    <mergeCell ref="E80:H80"/>
    <mergeCell ref="L80:M80"/>
    <mergeCell ref="O80:R80"/>
    <mergeCell ref="A77:B77"/>
    <mergeCell ref="C77:D77"/>
    <mergeCell ref="E77:H77"/>
    <mergeCell ref="L77:M77"/>
    <mergeCell ref="O77:R77"/>
    <mergeCell ref="A78:B78"/>
    <mergeCell ref="C78:D78"/>
    <mergeCell ref="E78:H78"/>
    <mergeCell ref="L78:M78"/>
    <mergeCell ref="O78:R78"/>
    <mergeCell ref="A75:B75"/>
    <mergeCell ref="C75:D75"/>
    <mergeCell ref="E75:H75"/>
    <mergeCell ref="L75:M75"/>
    <mergeCell ref="O75:R75"/>
    <mergeCell ref="A76:B76"/>
    <mergeCell ref="C76:D76"/>
    <mergeCell ref="E76:H76"/>
    <mergeCell ref="L76:M76"/>
    <mergeCell ref="O76:R76"/>
    <mergeCell ref="A73:B73"/>
    <mergeCell ref="C73:D73"/>
    <mergeCell ref="E73:H73"/>
    <mergeCell ref="L73:M73"/>
    <mergeCell ref="O73:R73"/>
    <mergeCell ref="A74:B74"/>
    <mergeCell ref="C74:D74"/>
    <mergeCell ref="E74:H74"/>
    <mergeCell ref="L74:M74"/>
    <mergeCell ref="O74:R74"/>
    <mergeCell ref="A71:B71"/>
    <mergeCell ref="C71:D71"/>
    <mergeCell ref="E71:H71"/>
    <mergeCell ref="L71:M71"/>
    <mergeCell ref="O71:R71"/>
    <mergeCell ref="A72:B72"/>
    <mergeCell ref="C72:D72"/>
    <mergeCell ref="E72:H72"/>
    <mergeCell ref="L72:M72"/>
    <mergeCell ref="O72:R72"/>
    <mergeCell ref="A69:B69"/>
    <mergeCell ref="C69:D69"/>
    <mergeCell ref="E69:H69"/>
    <mergeCell ref="L69:M69"/>
    <mergeCell ref="O69:R69"/>
    <mergeCell ref="A70:B70"/>
    <mergeCell ref="C70:D70"/>
    <mergeCell ref="E70:H70"/>
    <mergeCell ref="L70:M70"/>
    <mergeCell ref="O70:R70"/>
    <mergeCell ref="A67:B67"/>
    <mergeCell ref="C67:D67"/>
    <mergeCell ref="E67:H67"/>
    <mergeCell ref="L67:M67"/>
    <mergeCell ref="O67:R67"/>
    <mergeCell ref="A68:B68"/>
    <mergeCell ref="C68:D68"/>
    <mergeCell ref="E68:H68"/>
    <mergeCell ref="L68:M68"/>
    <mergeCell ref="O68:R68"/>
    <mergeCell ref="A65:B65"/>
    <mergeCell ref="C65:D65"/>
    <mergeCell ref="E65:H65"/>
    <mergeCell ref="L65:M65"/>
    <mergeCell ref="O65:R65"/>
    <mergeCell ref="A66:B66"/>
    <mergeCell ref="C66:D66"/>
    <mergeCell ref="E66:H66"/>
    <mergeCell ref="L66:M66"/>
    <mergeCell ref="O66:R66"/>
    <mergeCell ref="A63:B63"/>
    <mergeCell ref="C63:D63"/>
    <mergeCell ref="E63:H63"/>
    <mergeCell ref="L63:M63"/>
    <mergeCell ref="O63:R63"/>
    <mergeCell ref="A64:B64"/>
    <mergeCell ref="C64:D64"/>
    <mergeCell ref="E64:H64"/>
    <mergeCell ref="L64:M64"/>
    <mergeCell ref="O64:R64"/>
    <mergeCell ref="A61:B61"/>
    <mergeCell ref="C61:D61"/>
    <mergeCell ref="E61:H61"/>
    <mergeCell ref="L61:M61"/>
    <mergeCell ref="O61:R61"/>
    <mergeCell ref="A62:B62"/>
    <mergeCell ref="C62:D62"/>
    <mergeCell ref="E62:H62"/>
    <mergeCell ref="L62:M62"/>
    <mergeCell ref="O62:R62"/>
    <mergeCell ref="A59:B59"/>
    <mergeCell ref="C59:D59"/>
    <mergeCell ref="E59:H59"/>
    <mergeCell ref="L59:M59"/>
    <mergeCell ref="O59:R59"/>
    <mergeCell ref="A60:B60"/>
    <mergeCell ref="C60:D60"/>
    <mergeCell ref="E60:H60"/>
    <mergeCell ref="L60:M60"/>
    <mergeCell ref="O60:R60"/>
    <mergeCell ref="A57:B57"/>
    <mergeCell ref="C57:D57"/>
    <mergeCell ref="E57:H57"/>
    <mergeCell ref="L57:M57"/>
    <mergeCell ref="O57:R57"/>
    <mergeCell ref="A58:B58"/>
    <mergeCell ref="C58:D58"/>
    <mergeCell ref="E58:H58"/>
    <mergeCell ref="L58:M58"/>
    <mergeCell ref="O58:R58"/>
    <mergeCell ref="A55:B55"/>
    <mergeCell ref="C55:D55"/>
    <mergeCell ref="E55:H55"/>
    <mergeCell ref="L55:M55"/>
    <mergeCell ref="O55:R55"/>
    <mergeCell ref="A56:B56"/>
    <mergeCell ref="C56:D56"/>
    <mergeCell ref="E56:H56"/>
    <mergeCell ref="L56:M56"/>
    <mergeCell ref="O56:R56"/>
    <mergeCell ref="A53:B53"/>
    <mergeCell ref="C53:D53"/>
    <mergeCell ref="E53:H53"/>
    <mergeCell ref="L53:M53"/>
    <mergeCell ref="O53:R53"/>
    <mergeCell ref="A54:B54"/>
    <mergeCell ref="C54:D54"/>
    <mergeCell ref="E54:H54"/>
    <mergeCell ref="L54:M54"/>
    <mergeCell ref="O54:R54"/>
    <mergeCell ref="A51:B51"/>
    <mergeCell ref="C51:D51"/>
    <mergeCell ref="E51:H51"/>
    <mergeCell ref="L51:M51"/>
    <mergeCell ref="O51:R51"/>
    <mergeCell ref="A52:B52"/>
    <mergeCell ref="C52:D52"/>
    <mergeCell ref="E52:H52"/>
    <mergeCell ref="L52:M52"/>
    <mergeCell ref="O52:R52"/>
    <mergeCell ref="A49:B49"/>
    <mergeCell ref="C49:D49"/>
    <mergeCell ref="E49:H49"/>
    <mergeCell ref="L49:M49"/>
    <mergeCell ref="O49:R49"/>
    <mergeCell ref="A50:B50"/>
    <mergeCell ref="C50:D50"/>
    <mergeCell ref="E50:H50"/>
    <mergeCell ref="L50:M50"/>
    <mergeCell ref="O50:R50"/>
    <mergeCell ref="A47:B47"/>
    <mergeCell ref="C47:D47"/>
    <mergeCell ref="E47:H47"/>
    <mergeCell ref="L47:M47"/>
    <mergeCell ref="O47:R47"/>
    <mergeCell ref="A48:B48"/>
    <mergeCell ref="C48:D48"/>
    <mergeCell ref="E48:H48"/>
    <mergeCell ref="L48:M48"/>
    <mergeCell ref="O48:R48"/>
    <mergeCell ref="A45:B45"/>
    <mergeCell ref="C45:D45"/>
    <mergeCell ref="E45:H45"/>
    <mergeCell ref="L45:M45"/>
    <mergeCell ref="O45:R45"/>
    <mergeCell ref="A46:B46"/>
    <mergeCell ref="C46:D46"/>
    <mergeCell ref="E46:H46"/>
    <mergeCell ref="L46:M46"/>
    <mergeCell ref="O46:R46"/>
    <mergeCell ref="A43:B43"/>
    <mergeCell ref="C43:D43"/>
    <mergeCell ref="E43:H43"/>
    <mergeCell ref="L43:M43"/>
    <mergeCell ref="O43:R43"/>
    <mergeCell ref="A44:B44"/>
    <mergeCell ref="C44:D44"/>
    <mergeCell ref="E44:H44"/>
    <mergeCell ref="L44:M44"/>
    <mergeCell ref="O44:R44"/>
    <mergeCell ref="A41:B41"/>
    <mergeCell ref="C41:D41"/>
    <mergeCell ref="E41:H41"/>
    <mergeCell ref="L41:M41"/>
    <mergeCell ref="O41:R41"/>
    <mergeCell ref="A42:B42"/>
    <mergeCell ref="C42:D42"/>
    <mergeCell ref="E42:H42"/>
    <mergeCell ref="L42:M42"/>
    <mergeCell ref="O42:R42"/>
    <mergeCell ref="A39:B39"/>
    <mergeCell ref="C39:D39"/>
    <mergeCell ref="E39:H39"/>
    <mergeCell ref="L39:M39"/>
    <mergeCell ref="O39:R39"/>
    <mergeCell ref="A40:B40"/>
    <mergeCell ref="C40:D40"/>
    <mergeCell ref="E40:H40"/>
    <mergeCell ref="L40:M40"/>
    <mergeCell ref="O40:R40"/>
    <mergeCell ref="A37:B37"/>
    <mergeCell ref="C37:D37"/>
    <mergeCell ref="E37:H37"/>
    <mergeCell ref="L37:M37"/>
    <mergeCell ref="O37:R37"/>
    <mergeCell ref="A38:B38"/>
    <mergeCell ref="C38:D38"/>
    <mergeCell ref="E38:H38"/>
    <mergeCell ref="L38:M38"/>
    <mergeCell ref="O38:R38"/>
    <mergeCell ref="A35:B35"/>
    <mergeCell ref="C35:D35"/>
    <mergeCell ref="E35:H35"/>
    <mergeCell ref="L35:M35"/>
    <mergeCell ref="O35:R35"/>
    <mergeCell ref="A36:B36"/>
    <mergeCell ref="C36:D36"/>
    <mergeCell ref="E36:H36"/>
    <mergeCell ref="L36:M36"/>
    <mergeCell ref="O36:R36"/>
    <mergeCell ref="A33:B33"/>
    <mergeCell ref="C33:D33"/>
    <mergeCell ref="E33:H33"/>
    <mergeCell ref="L33:M33"/>
    <mergeCell ref="O33:R33"/>
    <mergeCell ref="A34:B34"/>
    <mergeCell ref="C34:D34"/>
    <mergeCell ref="E34:H34"/>
    <mergeCell ref="L34:M34"/>
    <mergeCell ref="O34:R34"/>
    <mergeCell ref="A31:B31"/>
    <mergeCell ref="C31:D31"/>
    <mergeCell ref="E31:H31"/>
    <mergeCell ref="L31:M31"/>
    <mergeCell ref="O31:R31"/>
    <mergeCell ref="A32:B32"/>
    <mergeCell ref="C32:D32"/>
    <mergeCell ref="E32:H32"/>
    <mergeCell ref="L32:M32"/>
    <mergeCell ref="O32:R32"/>
    <mergeCell ref="A29:B29"/>
    <mergeCell ref="C29:D29"/>
    <mergeCell ref="E29:H29"/>
    <mergeCell ref="L29:M29"/>
    <mergeCell ref="O29:R29"/>
    <mergeCell ref="A30:B30"/>
    <mergeCell ref="C30:D30"/>
    <mergeCell ref="E30:H30"/>
    <mergeCell ref="L30:M30"/>
    <mergeCell ref="O30:R30"/>
    <mergeCell ref="A27:B27"/>
    <mergeCell ref="C27:D27"/>
    <mergeCell ref="E27:H27"/>
    <mergeCell ref="L27:M27"/>
    <mergeCell ref="O27:R27"/>
    <mergeCell ref="A28:B28"/>
    <mergeCell ref="C28:D28"/>
    <mergeCell ref="E28:H28"/>
    <mergeCell ref="L28:M28"/>
    <mergeCell ref="O28:R28"/>
    <mergeCell ref="A25:B25"/>
    <mergeCell ref="C25:D25"/>
    <mergeCell ref="E25:H25"/>
    <mergeCell ref="L25:M25"/>
    <mergeCell ref="O25:R25"/>
    <mergeCell ref="A26:B26"/>
    <mergeCell ref="C26:D26"/>
    <mergeCell ref="E26:H26"/>
    <mergeCell ref="L26:M26"/>
    <mergeCell ref="O26:R26"/>
    <mergeCell ref="A23:B23"/>
    <mergeCell ref="C23:D23"/>
    <mergeCell ref="E23:H23"/>
    <mergeCell ref="L23:M23"/>
    <mergeCell ref="O23:R23"/>
    <mergeCell ref="A24:B24"/>
    <mergeCell ref="C24:D24"/>
    <mergeCell ref="E24:H24"/>
    <mergeCell ref="L24:M24"/>
    <mergeCell ref="O24:R24"/>
    <mergeCell ref="A21:B21"/>
    <mergeCell ref="C21:D21"/>
    <mergeCell ref="E21:H21"/>
    <mergeCell ref="L21:M21"/>
    <mergeCell ref="O21:R21"/>
    <mergeCell ref="A22:B22"/>
    <mergeCell ref="C22:D22"/>
    <mergeCell ref="E22:H22"/>
    <mergeCell ref="L22:M22"/>
    <mergeCell ref="O22:R22"/>
    <mergeCell ref="A19:B19"/>
    <mergeCell ref="C19:D19"/>
    <mergeCell ref="E19:H19"/>
    <mergeCell ref="L19:M19"/>
    <mergeCell ref="O19:R19"/>
    <mergeCell ref="A20:B20"/>
    <mergeCell ref="C20:D20"/>
    <mergeCell ref="E20:H20"/>
    <mergeCell ref="L20:M20"/>
    <mergeCell ref="O20:R20"/>
    <mergeCell ref="A17:B17"/>
    <mergeCell ref="C17:D17"/>
    <mergeCell ref="E17:H17"/>
    <mergeCell ref="L17:M17"/>
    <mergeCell ref="O17:R17"/>
    <mergeCell ref="A18:B18"/>
    <mergeCell ref="C18:D18"/>
    <mergeCell ref="E18:H18"/>
    <mergeCell ref="L18:M18"/>
    <mergeCell ref="O18:R18"/>
    <mergeCell ref="A15:B15"/>
    <mergeCell ref="C15:D15"/>
    <mergeCell ref="E15:H15"/>
    <mergeCell ref="L15:M15"/>
    <mergeCell ref="O15:R15"/>
    <mergeCell ref="A16:B16"/>
    <mergeCell ref="C16:D16"/>
    <mergeCell ref="E16:H16"/>
    <mergeCell ref="L16:M16"/>
    <mergeCell ref="O16:R16"/>
    <mergeCell ref="A13:B13"/>
    <mergeCell ref="C13:D13"/>
    <mergeCell ref="E13:H13"/>
    <mergeCell ref="L13:M13"/>
    <mergeCell ref="O13:R13"/>
    <mergeCell ref="A14:B14"/>
    <mergeCell ref="C14:D14"/>
    <mergeCell ref="E14:H14"/>
    <mergeCell ref="L14:M14"/>
    <mergeCell ref="O14:R14"/>
    <mergeCell ref="A11:K11"/>
    <mergeCell ref="L11:M11"/>
    <mergeCell ref="O11:R11"/>
    <mergeCell ref="A12:B12"/>
    <mergeCell ref="C12:D12"/>
    <mergeCell ref="E12:H12"/>
    <mergeCell ref="L12:M12"/>
    <mergeCell ref="O12:R12"/>
    <mergeCell ref="A9:B9"/>
    <mergeCell ref="C9:D9"/>
    <mergeCell ref="E9:H9"/>
    <mergeCell ref="L9:M9"/>
    <mergeCell ref="O9:R9"/>
    <mergeCell ref="A10:B10"/>
    <mergeCell ref="C10:D10"/>
    <mergeCell ref="E10:H10"/>
    <mergeCell ref="L10:M10"/>
    <mergeCell ref="O10:R10"/>
  </mergeCells>
  <pageMargins left="0.39370078740157483" right="0.19685039370078741" top="0.19685039370078741" bottom="0.59055118110236227" header="0.19685039370078741" footer="0.19685039370078741"/>
  <pageSetup orientation="landscape" r:id="rId1"/>
  <headerFooter alignWithMargins="0">
    <oddFooter xml:space="preserve">&amp;L&amp;"Tahoma,Normal"&amp;8&amp;P/&amp;N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Activo Fijos 30jun2023</vt:lpstr>
      <vt:lpstr>'Activo Fijos 30jun2023'!Área_de_impresión</vt:lpstr>
      <vt:lpstr>'Activo Fijos 30jun2023'!Títulos_a_imprimir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Sanchez</dc:creator>
  <cp:lastModifiedBy>Katherine Sanchez</cp:lastModifiedBy>
  <dcterms:created xsi:type="dcterms:W3CDTF">2023-07-19T01:26:05Z</dcterms:created>
  <dcterms:modified xsi:type="dcterms:W3CDTF">2023-07-19T01:28:15Z</dcterms:modified>
</cp:coreProperties>
</file>