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DOPESCA.-Contabilidad/Formularios de cierre mensual/Cuentas por Pagar/Cuentas por pagar-2025/"/>
    </mc:Choice>
  </mc:AlternateContent>
  <xr:revisionPtr revIDLastSave="48" documentId="8_{F62EB30D-5913-4801-924E-94D234A69F5E}" xr6:coauthVersionLast="47" xr6:coauthVersionMax="47" xr10:uidLastSave="{343F7C03-47AC-4AF2-BBAE-A3C2F8579C03}"/>
  <bookViews>
    <workbookView xWindow="-120" yWindow="-120" windowWidth="24240" windowHeight="13140" xr2:uid="{5DD5E298-CF3B-490E-B4BF-181933543587}"/>
  </bookViews>
  <sheets>
    <sheet name="CXP, mar. 2025" sheetId="2" r:id="rId1"/>
  </sheets>
  <definedNames>
    <definedName name="_xlnm._FilterDatabase" localSheetId="0" hidden="1">'CXP, mar. 2025'!$B$11:$F$41</definedName>
    <definedName name="_xlnm.Print_Area" localSheetId="0">'CXP, mar. 2025'!$A$1:$G$61</definedName>
    <definedName name="Cuentas_por_pagar022025" localSheetId="0">'CXP, mar. 2025'!$1:$2</definedName>
    <definedName name="CuentasporPagar" localSheetId="0">'CXP, mar. 2025'!$B$3:$F$63</definedName>
    <definedName name="_xlnm.Print_Titles" localSheetId="0">'CXP, mar.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2" l="1"/>
  <c r="F48" i="2" s="1"/>
  <c r="F50" i="2" s="1"/>
  <c r="F15" i="2"/>
  <c r="F14" i="2"/>
  <c r="F13" i="2"/>
  <c r="F41" i="2" l="1"/>
  <c r="F5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Jefry X. Carvajal</author>
    <author>Katherine Sanchez</author>
  </authors>
  <commentList>
    <comment ref="F38" authorId="0" shapeId="0" xr:uid="{4C95FFC3-9349-4A5E-9979-942E76988799}">
      <text>
        <r>
          <rPr>
            <b/>
            <sz val="9"/>
            <color indexed="81"/>
            <rFont val="Tahoma"/>
            <family val="2"/>
          </rPr>
          <t>Jefry X. Carvajal:</t>
        </r>
        <r>
          <rPr>
            <sz val="9"/>
            <color indexed="81"/>
            <rFont val="Tahoma"/>
            <family val="2"/>
          </rPr>
          <t xml:space="preserve">
Barahona pone nota de crédito aplicado al mes de marzo 2025,por lo que no se generó factura en este mes.
Ver nota en el expediente, notificado por K.S.
</t>
        </r>
      </text>
    </comment>
    <comment ref="C47" authorId="1" shapeId="0" xr:uid="{75620BA8-B219-43D8-BD9C-A22368AA8E10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<sst xmlns="http://schemas.openxmlformats.org/spreadsheetml/2006/main" count="119" uniqueCount="94">
  <si>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</si>
  <si>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</si>
  <si>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</si>
  <si>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</si>
  <si>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</si>
  <si>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</si>
  <si>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</si>
  <si>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</si>
  <si>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</si>
  <si>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</si>
  <si>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</si>
  <si>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</si>
  <si>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</si>
  <si>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B1500000907</t>
  </si>
  <si>
    <t>Envío Expreso DWN, S.R.L.</t>
  </si>
  <si>
    <t>Servicio de envío de documentos al interior</t>
  </si>
  <si>
    <t>BS-0006010-2024</t>
  </si>
  <si>
    <t>Soluciones Tecnológicas Empresariales, S.R.L.</t>
  </si>
  <si>
    <t>Alquiler de impresoras multifuncionales</t>
  </si>
  <si>
    <t>BS-0012546-2024</t>
  </si>
  <si>
    <t>Leasing Automotriz del Sur, S.R.L.</t>
  </si>
  <si>
    <t>Alquiler de vehículos</t>
  </si>
  <si>
    <t>BS-0014502-2024</t>
  </si>
  <si>
    <t>Planeta Azul, S.A.</t>
  </si>
  <si>
    <t>Servicio rellenado de botellones y fardos de agua</t>
  </si>
  <si>
    <t>BS-0015230-2024</t>
  </si>
  <si>
    <t>Servicio de envío al interior</t>
  </si>
  <si>
    <t>B1500000019</t>
  </si>
  <si>
    <t>Juan Carlos Genao De Los Santos</t>
  </si>
  <si>
    <t>Alquiler local Almacén Codopesca, período enero 2025</t>
  </si>
  <si>
    <t>E450000018883</t>
  </si>
  <si>
    <t>Empresa Distribuidora de Eléctricidad del Este</t>
  </si>
  <si>
    <t xml:space="preserve">Servicio eléctrico, estación Miches NIC 3581494, período marzo 2025 </t>
  </si>
  <si>
    <t>E450000021333</t>
  </si>
  <si>
    <t>Servicio eléctrico, estación SPM NIC 4444921, período marzo 2026</t>
  </si>
  <si>
    <t>B1500000801</t>
  </si>
  <si>
    <t>RV Diesel, SRL</t>
  </si>
  <si>
    <t>Adquisición de tickets de combustible</t>
  </si>
  <si>
    <t>E450000013306</t>
  </si>
  <si>
    <t>Altice Dominicana, S.A.</t>
  </si>
  <si>
    <t>Servicio telefonico, cuenta nro. 91558189, marzo 2025</t>
  </si>
  <si>
    <t xml:space="preserve"> </t>
  </si>
  <si>
    <t>E450000013414</t>
  </si>
  <si>
    <t>Servicio telefonico, cuenta nro. 12473687, marzo 2025</t>
  </si>
  <si>
    <t>E450000013419</t>
  </si>
  <si>
    <t>Servicio telefonico, cuenta nro. 14545498, marzo 2025</t>
  </si>
  <si>
    <t>E450000013338</t>
  </si>
  <si>
    <t>Servicio telefonico, cuenta nro. 4490626, marzo 2025</t>
  </si>
  <si>
    <t>E450000013348</t>
  </si>
  <si>
    <t>Servicio telefonico, cuenta nro. 8150119, marzo 2025</t>
  </si>
  <si>
    <t>E450000013504</t>
  </si>
  <si>
    <t>Servicio Internet, estación Nagua cuenta nro. 92234208, período enero - marzo 2025</t>
  </si>
  <si>
    <t>B1500000077</t>
  </si>
  <si>
    <t>Aquiles de León Valdez</t>
  </si>
  <si>
    <t>Participación en proceso de recepción y legalización de contratos.</t>
  </si>
  <si>
    <t>B1500000140</t>
  </si>
  <si>
    <t>Lucina Amparo Lugo</t>
  </si>
  <si>
    <t>Alquiler local Oficina Técnica, período marzo 2025</t>
  </si>
  <si>
    <t>E450000001575</t>
  </si>
  <si>
    <t>Seguro Nacional de Salud (SENASA)</t>
  </si>
  <si>
    <t>Seguros de salud colaboradores del Consejo, período abril 2025</t>
  </si>
  <si>
    <t>E45000010361</t>
  </si>
  <si>
    <t>Relleno de botellones</t>
  </si>
  <si>
    <t>E45000004768</t>
  </si>
  <si>
    <t>Adquisición de botellas de agua</t>
  </si>
  <si>
    <t>E450000021790</t>
  </si>
  <si>
    <t>Edesur Dominicana, S.A.</t>
  </si>
  <si>
    <t>Energía eléctrica, local Codopesca NIC 5465972, marzo 2025</t>
  </si>
  <si>
    <t>E450000021791</t>
  </si>
  <si>
    <t>Energía eléctrica, local Subdirección NIC 6144718, marzo 2025</t>
  </si>
  <si>
    <t>E450000021792</t>
  </si>
  <si>
    <t>Energía eléctrica, Almacén Codopesca NIC 7318381, marzo 2025</t>
  </si>
  <si>
    <t>E450000021793</t>
  </si>
  <si>
    <t>Energía eléctrica, local PDMB NIC 7329389, marzo 2025</t>
  </si>
  <si>
    <t>E450000021794</t>
  </si>
  <si>
    <t>Energía eléctrica, estación Barahona , marzo 2025</t>
  </si>
  <si>
    <t>E450000021795</t>
  </si>
  <si>
    <t>Energía eléctrica, estación Pedernales NIC 7226038, marzo 2025</t>
  </si>
  <si>
    <t>B1500006223</t>
  </si>
  <si>
    <t>Editora del Caribe, S.A.</t>
  </si>
  <si>
    <t>Servicio de publicidada convocatoria pública nacional LPN-2025-0001</t>
  </si>
  <si>
    <t>Cuentas por pagar en USD</t>
  </si>
  <si>
    <t>2018-2025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</si>
  <si>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</si>
  <si>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</si>
  <si>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</si>
  <si>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</si>
  <si>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</si>
  <si>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</si>
  <si>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</si>
  <si>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</si>
  <si>
    <t>B1500001058</t>
  </si>
  <si>
    <t>B1500001218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</si>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</sst>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b/>
      <sz val="11"/>
      <color theme="1"/>
      <name val="Arial Nova Cond Light"/>
      <family val="2"/>
    </font>
    <font>
      <sz val="11"/>
      <color indexed="8"/>
      <name val="Aptos Narrow"/>
      <family val="2"/>
      <scheme val="minor"/>
    </font>
    <font>
      <b/>
      <sz val="11"/>
      <name val="Arial Nova Cond Light"/>
      <family val="2"/>
    </font>
    <font>
      <sz val="11"/>
      <name val="Arial Nova Cond Light"/>
      <family val="2"/>
    </font>
    <font>
      <b/>
      <sz val="11"/>
      <color theme="0"/>
      <name val="Arial Nova Cond Light"/>
      <family val="2"/>
    </font>
    <font>
      <sz val="11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 inden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 indent="1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43" fontId="7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>
      <alignment horizontal="left" vertical="top" wrapText="1" indent="1"/>
    </xf>
    <xf numFmtId="43" fontId="6" fillId="0" borderId="1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>
      <alignment horizontal="left" vertical="top" indent="1"/>
    </xf>
    <xf numFmtId="43" fontId="2" fillId="0" borderId="0" xfId="0" applyNumberFormat="1" applyFont="1"/>
    <xf numFmtId="0" fontId="8" fillId="0" borderId="1" xfId="0" applyFont="1" applyBorder="1" applyAlignment="1">
      <alignment horizontal="left" vertical="center" inden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right" indent="1"/>
    </xf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43" fontId="0" fillId="0" borderId="0" xfId="1" applyFont="1"/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43" fontId="3" fillId="0" borderId="8" xfId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166" fontId="3" fillId="0" borderId="0" xfId="0" applyNumberFormat="1" applyFont="1" applyAlignment="1">
      <alignment horizontal="left" vertical="center" wrapText="1" indent="1"/>
    </xf>
    <xf numFmtId="166" fontId="3" fillId="0" borderId="5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right" vertical="center" wrapText="1" indent="1"/>
    </xf>
  </cellXfs>
  <cellStyles count="4">
    <cellStyle name="Millares" xfId="1" builtinId="3"/>
    <cellStyle name="Millares 11 2" xfId="3" xr:uid="{6B797A4E-5581-4419-ABB5-A8725292C60F}"/>
    <cellStyle name="Normal" xfId="0" builtinId="0"/>
    <cellStyle name="Normal 2" xfId="2" xr:uid="{CBC136B2-992D-465D-81E4-96EB5F83B9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611911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9ECE01-7C92-46B1-9CF8-81CC4CEFF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0"/>
          <a:ext cx="2945535" cy="792983"/>
        </a:xfrm>
        <a:prstGeom prst="rect">
          <a:avLst/>
        </a:prstGeom>
      </xdr:spPr>
    </xdr:pic>
    <xdr:clientData/>
  </xdr:twoCellAnchor>
  <xdr:twoCellAnchor>
    <xdr:from>
      <xdr:col>1</xdr:col>
      <xdr:colOff>12123</xdr:colOff>
      <xdr:row>54</xdr:row>
      <xdr:rowOff>13855</xdr:rowOff>
    </xdr:from>
    <xdr:to>
      <xdr:col>6</xdr:col>
      <xdr:colOff>257348</xdr:colOff>
      <xdr:row>60</xdr:row>
      <xdr:rowOff>145289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F8FF503-9285-4028-B504-81C8003B702E}"/>
            </a:ext>
          </a:extLst>
        </xdr:cNvPr>
        <xdr:cNvGrpSpPr/>
      </xdr:nvGrpSpPr>
      <xdr:grpSpPr>
        <a:xfrm>
          <a:off x="374073" y="11224780"/>
          <a:ext cx="11018000" cy="1217284"/>
          <a:chOff x="571501" y="11486289"/>
          <a:chExt cx="10506075" cy="1268546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7C9C784-4F5B-4EA5-2E0A-3F89C4C1A070}"/>
              </a:ext>
            </a:extLst>
          </xdr:cNvPr>
          <xdr:cNvSpPr txBox="1"/>
        </xdr:nvSpPr>
        <xdr:spPr>
          <a:xfrm>
            <a:off x="571501" y="1148714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 Sección Contabilidad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09-abr.-2025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4FB20CA-4CB6-7365-4C34-2393B2EB38E3}"/>
              </a:ext>
            </a:extLst>
          </xdr:cNvPr>
          <xdr:cNvCxnSpPr/>
        </xdr:nvCxnSpPr>
        <xdr:spPr>
          <a:xfrm>
            <a:off x="917930" y="11710863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DB6182E2-7478-8519-BC04-1B4234EA466C}"/>
              </a:ext>
            </a:extLst>
          </xdr:cNvPr>
          <xdr:cNvCxnSpPr/>
        </xdr:nvCxnSpPr>
        <xdr:spPr>
          <a:xfrm>
            <a:off x="875115" y="12060442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D150E7D-7D90-EBD3-EA92-9EBEE5C061E1}"/>
              </a:ext>
            </a:extLst>
          </xdr:cNvPr>
          <xdr:cNvCxnSpPr/>
        </xdr:nvCxnSpPr>
        <xdr:spPr>
          <a:xfrm>
            <a:off x="920679" y="12387534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15DAACB6-6F22-C301-E29E-3880BA351201}"/>
              </a:ext>
            </a:extLst>
          </xdr:cNvPr>
          <xdr:cNvSpPr txBox="1"/>
        </xdr:nvSpPr>
        <xdr:spPr>
          <a:xfrm>
            <a:off x="4311571" y="1148628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 Haché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10-abr.-2025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68AAE21D-191C-10A2-E0CA-5D2D66F9B28F}"/>
              </a:ext>
            </a:extLst>
          </xdr:cNvPr>
          <xdr:cNvSpPr txBox="1"/>
        </xdr:nvSpPr>
        <xdr:spPr>
          <a:xfrm>
            <a:off x="7827254" y="11496772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10-abr.-2025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6EEA9378-B75E-2094-4231-9DA3F0982859}"/>
              </a:ext>
            </a:extLst>
          </xdr:cNvPr>
          <xdr:cNvCxnSpPr/>
        </xdr:nvCxnSpPr>
        <xdr:spPr>
          <a:xfrm>
            <a:off x="8069239" y="117138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5D151ECB-A918-E214-53E2-6DAB03D39D1E}"/>
              </a:ext>
            </a:extLst>
          </xdr:cNvPr>
          <xdr:cNvCxnSpPr/>
        </xdr:nvCxnSpPr>
        <xdr:spPr>
          <a:xfrm>
            <a:off x="8035388" y="1206809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53B3B02B-E60A-5CC9-C72E-CBF570C4466D}"/>
              </a:ext>
            </a:extLst>
          </xdr:cNvPr>
          <xdr:cNvCxnSpPr/>
        </xdr:nvCxnSpPr>
        <xdr:spPr>
          <a:xfrm>
            <a:off x="8050598" y="1239945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1952625</xdr:colOff>
      <xdr:row>55</xdr:row>
      <xdr:rowOff>28575</xdr:rowOff>
    </xdr:from>
    <xdr:to>
      <xdr:col>4</xdr:col>
      <xdr:colOff>2089879</xdr:colOff>
      <xdr:row>55</xdr:row>
      <xdr:rowOff>28575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BAE2954C-F9F8-4CFD-B2FF-022BF335C880}"/>
            </a:ext>
          </a:extLst>
        </xdr:cNvPr>
        <xdr:cNvCxnSpPr/>
      </xdr:nvCxnSpPr>
      <xdr:spPr>
        <a:xfrm>
          <a:off x="4648200" y="11058525"/>
          <a:ext cx="274710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1952625</xdr:colOff>
      <xdr:row>57</xdr:row>
      <xdr:rowOff>9525</xdr:rowOff>
    </xdr:from>
    <xdr:to>
      <xdr:col>4</xdr:col>
      <xdr:colOff>2089879</xdr:colOff>
      <xdr:row>57</xdr:row>
      <xdr:rowOff>9525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EE91A05-EA19-4C13-A314-301A45D65B12}"/>
            </a:ext>
          </a:extLst>
        </xdr:cNvPr>
        <xdr:cNvCxnSpPr/>
      </xdr:nvCxnSpPr>
      <xdr:spPr>
        <a:xfrm>
          <a:off x="4648200" y="11401425"/>
          <a:ext cx="274710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1977390</xdr:colOff>
      <xdr:row>59</xdr:row>
      <xdr:rowOff>9525</xdr:rowOff>
    </xdr:from>
    <xdr:to>
      <xdr:col>4</xdr:col>
      <xdr:colOff>2114644</xdr:colOff>
      <xdr:row>59</xdr:row>
      <xdr:rowOff>9525</xdr:rowOff>
    </xdr:to>
    <xdr:cxnSp macro="">
      <xdr:nvCxnSpPr>
        <xdr:cNvPr id="16" name="Conector recto 14">
          <a:extLst>
            <a:ext uri="{FF2B5EF4-FFF2-40B4-BE49-F238E27FC236}">
              <a16:creationId xmlns:a16="http://schemas.microsoft.com/office/drawing/2014/main" id="{4A5A4561-7AF5-4DC6-916E-B968753C6B3B}"/>
            </a:ext>
          </a:extLst>
        </xdr:cNvPr>
        <xdr:cNvCxnSpPr/>
      </xdr:nvCxnSpPr>
      <xdr:spPr>
        <a:xfrm>
          <a:off x="4751070" y="11812905"/>
          <a:ext cx="281949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A6E4-4E2C-475A-AC27-2231A62B29CB}">
  <sheetPr>
    <pageSetUpPr fitToPage="1"/>
  </sheetPr>
  <dimension ref="B1:L62"/>
  <sheetViews>
    <sheetView showGridLines="0" tabSelected="1" topLeftCell="A47" zoomScaleNormal="100" workbookViewId="0">
      <selection activeCell="G61" sqref="A1:G61"/>
    </sheetView>
  </sheetViews>
  <sheetFormatPr baseColWidth="10" defaultColWidth="29" defaultRowHeight="14.25" x14ac:dyDescent="0.2"/>
  <cols>
    <col min="1" max="1" width="5.42578125" style="1" customWidth="1"/>
    <col min="2" max="2" width="17" style="1" customWidth="1"/>
    <col min="3" max="3" width="18" style="1" customWidth="1"/>
    <col min="4" max="4" width="39.140625" style="2" customWidth="1"/>
    <col min="5" max="5" width="69.7109375" style="1" customWidth="1"/>
    <col min="6" max="6" width="17.7109375" style="3" customWidth="1"/>
    <col min="7" max="7" width="6.28515625" style="4" customWidth="1"/>
    <col min="8" max="8" width="14.7109375" style="1" bestFit="1" customWidth="1"/>
    <col min="9" max="9" width="13.7109375" style="5" bestFit="1" customWidth="1"/>
    <col min="10" max="16384" width="29" style="1"/>
  </cols>
  <sheetData>
    <row r="1" spans="2:12" ht="62.25" customHeight="1" x14ac:dyDescent="0.2"/>
    <row r="2" spans="2:12" s="7" customFormat="1" x14ac:dyDescent="0.2">
      <c r="B2" s="6" t="s">
        <v>0</v>
      </c>
      <c r="D2" s="8"/>
      <c r="F2" s="9"/>
      <c r="G2" s="4"/>
      <c r="H2" s="1"/>
      <c r="I2" s="5"/>
    </row>
    <row r="3" spans="2:12" s="7" customFormat="1" x14ac:dyDescent="0.2">
      <c r="B3" s="10"/>
      <c r="C3" s="11"/>
      <c r="D3" s="8"/>
      <c r="F3" s="9"/>
      <c r="G3" s="4"/>
      <c r="H3" s="1"/>
      <c r="I3" s="5"/>
    </row>
    <row r="4" spans="2:12" s="7" customFormat="1" x14ac:dyDescent="0.2">
      <c r="B4" s="12" t="s">
        <v>1</v>
      </c>
      <c r="C4" s="13" t="s">
        <v>2</v>
      </c>
      <c r="D4" s="8"/>
      <c r="F4" s="9"/>
      <c r="G4" s="4"/>
      <c r="H4" s="1"/>
      <c r="I4" s="5"/>
    </row>
    <row r="5" spans="2:12" s="7" customFormat="1" x14ac:dyDescent="0.2">
      <c r="B5" s="12" t="s">
        <v>3</v>
      </c>
      <c r="C5" s="14">
        <v>5163</v>
      </c>
      <c r="D5" s="8"/>
      <c r="F5" s="9"/>
      <c r="G5" s="4"/>
      <c r="H5" s="1"/>
      <c r="I5" s="5"/>
    </row>
    <row r="6" spans="2:12" s="7" customFormat="1" x14ac:dyDescent="0.2">
      <c r="B6" s="12" t="s">
        <v>4</v>
      </c>
      <c r="C6" s="15" t="s">
        <v>5</v>
      </c>
      <c r="D6" s="8"/>
      <c r="F6" s="9"/>
      <c r="G6" s="4"/>
      <c r="H6" s="1"/>
      <c r="I6" s="5"/>
    </row>
    <row r="7" spans="2:12" s="7" customFormat="1" x14ac:dyDescent="0.2">
      <c r="B7" s="12" t="s">
        <v>6</v>
      </c>
      <c r="C7" s="16">
        <v>45747</v>
      </c>
      <c r="D7" s="8"/>
      <c r="F7" s="9"/>
      <c r="G7" s="4"/>
      <c r="H7" s="1"/>
      <c r="I7" s="5"/>
    </row>
    <row r="8" spans="2:12" s="7" customFormat="1" hidden="1" x14ac:dyDescent="0.2">
      <c r="B8" s="17"/>
      <c r="C8" s="18"/>
      <c r="D8" s="8"/>
      <c r="F8" s="9"/>
      <c r="G8" s="4"/>
      <c r="H8" s="1"/>
      <c r="I8" s="5"/>
    </row>
    <row r="9" spans="2:12" s="7" customFormat="1" x14ac:dyDescent="0.2">
      <c r="B9" s="17"/>
      <c r="C9" s="18"/>
      <c r="D9" s="8"/>
      <c r="F9" s="9"/>
      <c r="G9" s="4"/>
      <c r="H9" s="1"/>
      <c r="I9" s="5"/>
    </row>
    <row r="10" spans="2:12" s="7" customFormat="1" ht="12.75" customHeight="1" x14ac:dyDescent="0.2">
      <c r="B10" s="50" t="s">
        <v>7</v>
      </c>
      <c r="C10" s="50"/>
      <c r="D10" s="50"/>
      <c r="E10" s="50"/>
      <c r="F10" s="50"/>
      <c r="G10" s="4"/>
      <c r="H10" s="1"/>
      <c r="I10" s="5"/>
    </row>
    <row r="11" spans="2:12" s="20" customFormat="1" ht="15.6" customHeight="1" x14ac:dyDescent="0.2">
      <c r="B11" s="19" t="s">
        <v>8</v>
      </c>
      <c r="C11" s="19" t="s">
        <v>9</v>
      </c>
      <c r="D11" s="19" t="s">
        <v>10</v>
      </c>
      <c r="E11" s="19" t="s">
        <v>11</v>
      </c>
      <c r="F11" s="19" t="s">
        <v>12</v>
      </c>
      <c r="G11" s="4"/>
      <c r="H11" s="4"/>
      <c r="I11" s="4"/>
      <c r="J11" s="4"/>
      <c r="K11" s="4"/>
      <c r="L11" s="4"/>
    </row>
    <row r="12" spans="2:12" s="20" customFormat="1" ht="15.6" customHeight="1" x14ac:dyDescent="0.2">
      <c r="B12" s="21">
        <v>45404</v>
      </c>
      <c r="C12" s="22" t="s">
        <v>13</v>
      </c>
      <c r="D12" s="23" t="s">
        <v>14</v>
      </c>
      <c r="E12" s="24" t="s">
        <v>15</v>
      </c>
      <c r="F12" s="25">
        <v>5048</v>
      </c>
      <c r="G12" s="4"/>
      <c r="H12" s="4"/>
      <c r="I12" s="4"/>
      <c r="J12" s="4"/>
      <c r="K12" s="4"/>
      <c r="L12" s="4"/>
    </row>
    <row r="13" spans="2:12" s="20" customFormat="1" ht="15.6" customHeight="1" x14ac:dyDescent="0.2">
      <c r="B13" s="21">
        <v>45657</v>
      </c>
      <c r="C13" s="22" t="s">
        <v>16</v>
      </c>
      <c r="D13" s="26" t="s">
        <v>17</v>
      </c>
      <c r="E13" s="27" t="s">
        <v>18</v>
      </c>
      <c r="F13" s="25">
        <f>398250-(79650+79650)</f>
        <v>238950</v>
      </c>
      <c r="G13" s="4"/>
      <c r="H13" s="4"/>
      <c r="I13" s="4"/>
      <c r="J13" s="4"/>
      <c r="K13" s="4"/>
      <c r="L13" s="4"/>
    </row>
    <row r="14" spans="2:12" s="20" customFormat="1" ht="15.6" customHeight="1" x14ac:dyDescent="0.2">
      <c r="B14" s="21">
        <v>45657</v>
      </c>
      <c r="C14" s="22" t="s">
        <v>19</v>
      </c>
      <c r="D14" s="23" t="s">
        <v>20</v>
      </c>
      <c r="E14" s="27" t="s">
        <v>21</v>
      </c>
      <c r="F14" s="25">
        <f>2561251.4-(838420.68+838420.68)</f>
        <v>884410.0399999998</v>
      </c>
      <c r="G14" s="4"/>
      <c r="H14" s="4"/>
      <c r="I14" s="4"/>
      <c r="J14" s="4"/>
      <c r="K14" s="4"/>
      <c r="L14" s="4"/>
    </row>
    <row r="15" spans="2:12" s="20" customFormat="1" ht="15.6" customHeight="1" x14ac:dyDescent="0.2">
      <c r="B15" s="21">
        <v>45657</v>
      </c>
      <c r="C15" s="22" t="s">
        <v>22</v>
      </c>
      <c r="D15" s="23" t="s">
        <v>23</v>
      </c>
      <c r="E15" s="27" t="s">
        <v>24</v>
      </c>
      <c r="F15" s="25">
        <f>20850-(F32+F33)</f>
        <v>2990</v>
      </c>
      <c r="G15" s="4"/>
      <c r="H15" s="4"/>
      <c r="I15" s="4"/>
      <c r="J15" s="4"/>
      <c r="K15" s="4"/>
      <c r="L15" s="4"/>
    </row>
    <row r="16" spans="2:12" s="20" customFormat="1" ht="15.6" customHeight="1" x14ac:dyDescent="0.2">
      <c r="B16" s="21">
        <v>45657</v>
      </c>
      <c r="C16" s="22" t="s">
        <v>25</v>
      </c>
      <c r="D16" s="28" t="s">
        <v>14</v>
      </c>
      <c r="E16" s="24" t="s">
        <v>26</v>
      </c>
      <c r="F16" s="25">
        <v>2580</v>
      </c>
      <c r="G16" s="4"/>
      <c r="H16" s="4"/>
      <c r="I16" s="4"/>
      <c r="J16" s="4"/>
      <c r="K16" s="4"/>
      <c r="L16" s="4"/>
    </row>
    <row r="17" spans="2:12" s="20" customFormat="1" ht="15.6" customHeight="1" x14ac:dyDescent="0.2">
      <c r="B17" s="21">
        <v>45677</v>
      </c>
      <c r="C17" s="22" t="s">
        <v>91</v>
      </c>
      <c r="D17" s="28" t="s">
        <v>14</v>
      </c>
      <c r="E17" s="24" t="s">
        <v>15</v>
      </c>
      <c r="F17" s="25">
        <v>7785</v>
      </c>
      <c r="G17" s="4"/>
      <c r="H17" s="4"/>
      <c r="I17" s="4"/>
      <c r="J17" s="4"/>
      <c r="K17" s="4"/>
      <c r="L17" s="4"/>
    </row>
    <row r="18" spans="2:12" s="20" customFormat="1" ht="15.6" customHeight="1" x14ac:dyDescent="0.2">
      <c r="B18" s="21">
        <v>45708</v>
      </c>
      <c r="C18" s="22" t="s">
        <v>92</v>
      </c>
      <c r="D18" s="28" t="s">
        <v>14</v>
      </c>
      <c r="E18" s="24" t="s">
        <v>15</v>
      </c>
      <c r="F18" s="25">
        <v>16305</v>
      </c>
      <c r="G18" s="4"/>
      <c r="H18" s="4"/>
      <c r="I18" s="4"/>
      <c r="J18" s="4"/>
      <c r="K18" s="4"/>
      <c r="L18" s="4"/>
    </row>
    <row r="19" spans="2:12" s="20" customFormat="1" ht="15.6" customHeight="1" x14ac:dyDescent="0.2">
      <c r="B19" s="21">
        <v>45664</v>
      </c>
      <c r="C19" s="22" t="s">
        <v>27</v>
      </c>
      <c r="D19" s="28" t="s">
        <v>28</v>
      </c>
      <c r="E19" s="27" t="s">
        <v>29</v>
      </c>
      <c r="F19" s="25">
        <v>23600</v>
      </c>
      <c r="G19" s="4"/>
      <c r="H19" s="4"/>
      <c r="I19" s="4"/>
      <c r="J19" s="4"/>
      <c r="K19" s="4"/>
      <c r="L19" s="4"/>
    </row>
    <row r="20" spans="2:12" s="20" customFormat="1" ht="15.6" customHeight="1" x14ac:dyDescent="0.2">
      <c r="B20" s="21">
        <v>45765</v>
      </c>
      <c r="C20" s="22" t="s">
        <v>30</v>
      </c>
      <c r="D20" s="22" t="s">
        <v>31</v>
      </c>
      <c r="E20" s="22" t="s">
        <v>32</v>
      </c>
      <c r="F20" s="25">
        <v>252.36</v>
      </c>
      <c r="G20" s="4"/>
      <c r="H20" s="4"/>
      <c r="I20" s="4"/>
      <c r="J20" s="4"/>
      <c r="K20" s="4"/>
      <c r="L20" s="4"/>
    </row>
    <row r="21" spans="2:12" s="20" customFormat="1" ht="15.6" customHeight="1" x14ac:dyDescent="0.2">
      <c r="B21" s="21">
        <v>45741</v>
      </c>
      <c r="C21" s="22" t="s">
        <v>33</v>
      </c>
      <c r="D21" s="22" t="s">
        <v>31</v>
      </c>
      <c r="E21" s="22" t="s">
        <v>34</v>
      </c>
      <c r="F21" s="25">
        <v>1196.45</v>
      </c>
      <c r="G21" s="4"/>
      <c r="H21" s="4"/>
      <c r="I21" s="4"/>
      <c r="J21" s="4"/>
      <c r="K21" s="4"/>
      <c r="L21" s="4"/>
    </row>
    <row r="22" spans="2:12" s="20" customFormat="1" ht="15.6" customHeight="1" x14ac:dyDescent="0.2">
      <c r="B22" s="21">
        <v>45735</v>
      </c>
      <c r="C22" s="22" t="s">
        <v>35</v>
      </c>
      <c r="D22" s="22" t="s">
        <v>36</v>
      </c>
      <c r="E22" s="22" t="s">
        <v>37</v>
      </c>
      <c r="F22" s="25">
        <v>3500000</v>
      </c>
      <c r="G22" s="4"/>
      <c r="H22" s="4"/>
      <c r="I22" s="4"/>
      <c r="J22" s="4"/>
      <c r="K22" s="4"/>
      <c r="L22" s="4"/>
    </row>
    <row r="23" spans="2:12" s="20" customFormat="1" ht="15.6" customHeight="1" x14ac:dyDescent="0.2">
      <c r="B23" s="21">
        <v>45736</v>
      </c>
      <c r="C23" s="22" t="s">
        <v>38</v>
      </c>
      <c r="D23" s="22" t="s">
        <v>39</v>
      </c>
      <c r="E23" s="24" t="s">
        <v>40</v>
      </c>
      <c r="F23" s="25">
        <v>4038.24</v>
      </c>
      <c r="G23" s="4"/>
      <c r="H23" s="29"/>
      <c r="I23" s="4" t="s">
        <v>41</v>
      </c>
      <c r="J23" s="4"/>
      <c r="K23" s="4"/>
      <c r="L23" s="4"/>
    </row>
    <row r="24" spans="2:12" s="20" customFormat="1" ht="15.6" customHeight="1" x14ac:dyDescent="0.2">
      <c r="B24" s="21">
        <v>45740</v>
      </c>
      <c r="C24" s="22" t="s">
        <v>42</v>
      </c>
      <c r="D24" s="22" t="s">
        <v>39</v>
      </c>
      <c r="E24" s="24" t="s">
        <v>43</v>
      </c>
      <c r="F24" s="25">
        <v>167768.57</v>
      </c>
      <c r="G24" s="4"/>
      <c r="H24" s="29"/>
      <c r="I24" s="4"/>
      <c r="J24" s="4"/>
      <c r="K24" s="4"/>
      <c r="L24" s="4"/>
    </row>
    <row r="25" spans="2:12" s="20" customFormat="1" ht="15.6" customHeight="1" x14ac:dyDescent="0.2">
      <c r="B25" s="21">
        <v>45740</v>
      </c>
      <c r="C25" s="22" t="s">
        <v>44</v>
      </c>
      <c r="D25" s="22" t="s">
        <v>39</v>
      </c>
      <c r="E25" s="24" t="s">
        <v>45</v>
      </c>
      <c r="F25" s="25">
        <v>10886.22</v>
      </c>
      <c r="G25" s="4"/>
      <c r="H25" s="29"/>
      <c r="I25" s="4"/>
      <c r="J25" s="4"/>
      <c r="K25" s="4"/>
      <c r="L25" s="4"/>
    </row>
    <row r="26" spans="2:12" s="20" customFormat="1" ht="15.6" customHeight="1" x14ac:dyDescent="0.2">
      <c r="B26" s="21">
        <v>45741</v>
      </c>
      <c r="C26" s="22" t="s">
        <v>46</v>
      </c>
      <c r="D26" s="22" t="s">
        <v>39</v>
      </c>
      <c r="E26" s="24" t="s">
        <v>47</v>
      </c>
      <c r="F26" s="25">
        <v>268588.82</v>
      </c>
      <c r="G26" s="4"/>
      <c r="H26" s="4"/>
      <c r="I26" s="4"/>
      <c r="J26" s="4"/>
      <c r="K26" s="4"/>
      <c r="L26" s="4"/>
    </row>
    <row r="27" spans="2:12" s="20" customFormat="1" ht="15.6" customHeight="1" x14ac:dyDescent="0.2">
      <c r="B27" s="21">
        <v>45741</v>
      </c>
      <c r="C27" s="22" t="s">
        <v>48</v>
      </c>
      <c r="D27" s="22" t="s">
        <v>39</v>
      </c>
      <c r="E27" s="24" t="s">
        <v>49</v>
      </c>
      <c r="F27" s="25">
        <v>7554.19</v>
      </c>
      <c r="G27" s="4"/>
      <c r="H27" s="4"/>
      <c r="I27" s="4"/>
      <c r="J27" s="4"/>
      <c r="K27" s="4"/>
      <c r="L27" s="4"/>
    </row>
    <row r="28" spans="2:12" s="20" customFormat="1" ht="15.6" customHeight="1" x14ac:dyDescent="0.2">
      <c r="B28" s="21">
        <v>45741</v>
      </c>
      <c r="C28" s="22" t="s">
        <v>50</v>
      </c>
      <c r="D28" s="22" t="s">
        <v>39</v>
      </c>
      <c r="E28" s="24" t="s">
        <v>51</v>
      </c>
      <c r="F28" s="25">
        <v>7375.62</v>
      </c>
      <c r="G28" s="4"/>
      <c r="H28" s="4"/>
      <c r="I28" s="4"/>
      <c r="J28" s="4"/>
      <c r="K28" s="4"/>
      <c r="L28" s="4"/>
    </row>
    <row r="29" spans="2:12" s="20" customFormat="1" ht="15.6" customHeight="1" x14ac:dyDescent="0.2">
      <c r="B29" s="21">
        <v>45737</v>
      </c>
      <c r="C29" s="22" t="s">
        <v>52</v>
      </c>
      <c r="D29" s="22" t="s">
        <v>53</v>
      </c>
      <c r="E29" s="24" t="s">
        <v>54</v>
      </c>
      <c r="F29" s="25">
        <v>81420</v>
      </c>
      <c r="G29" s="4"/>
      <c r="H29" s="4"/>
      <c r="I29" s="4"/>
      <c r="J29" s="4"/>
      <c r="K29" s="4"/>
      <c r="L29" s="4"/>
    </row>
    <row r="30" spans="2:12" s="20" customFormat="1" ht="15.6" customHeight="1" x14ac:dyDescent="0.2">
      <c r="B30" s="21">
        <v>45741</v>
      </c>
      <c r="C30" s="22" t="s">
        <v>55</v>
      </c>
      <c r="D30" s="22" t="s">
        <v>56</v>
      </c>
      <c r="E30" s="27" t="s">
        <v>57</v>
      </c>
      <c r="F30" s="25">
        <v>125426.52</v>
      </c>
      <c r="G30" s="4"/>
      <c r="H30" s="4"/>
      <c r="I30" s="4"/>
      <c r="J30" s="4"/>
      <c r="K30" s="4"/>
      <c r="L30" s="4"/>
    </row>
    <row r="31" spans="2:12" s="20" customFormat="1" ht="15.6" customHeight="1" x14ac:dyDescent="0.2">
      <c r="B31" s="21">
        <v>45741</v>
      </c>
      <c r="C31" s="22" t="s">
        <v>58</v>
      </c>
      <c r="D31" s="30" t="s">
        <v>59</v>
      </c>
      <c r="E31" s="24" t="s">
        <v>60</v>
      </c>
      <c r="F31" s="25">
        <v>291236</v>
      </c>
      <c r="G31" s="4"/>
      <c r="H31" s="4"/>
      <c r="I31" s="4"/>
      <c r="J31" s="4"/>
      <c r="K31" s="4"/>
      <c r="L31" s="4"/>
    </row>
    <row r="32" spans="2:12" s="20" customFormat="1" ht="15.6" customHeight="1" x14ac:dyDescent="0.2">
      <c r="B32" s="21">
        <v>45744</v>
      </c>
      <c r="C32" s="22" t="s">
        <v>61</v>
      </c>
      <c r="D32" s="30" t="s">
        <v>23</v>
      </c>
      <c r="E32" s="24" t="s">
        <v>62</v>
      </c>
      <c r="F32" s="25">
        <v>4360</v>
      </c>
      <c r="G32" s="4"/>
      <c r="H32" s="4"/>
      <c r="I32" s="4"/>
      <c r="J32" s="4"/>
      <c r="K32" s="4"/>
      <c r="L32" s="4"/>
    </row>
    <row r="33" spans="2:12" s="20" customFormat="1" ht="15.6" customHeight="1" x14ac:dyDescent="0.2">
      <c r="B33" s="21">
        <v>45747</v>
      </c>
      <c r="C33" s="22" t="s">
        <v>63</v>
      </c>
      <c r="D33" s="30" t="s">
        <v>23</v>
      </c>
      <c r="E33" s="24" t="s">
        <v>64</v>
      </c>
      <c r="F33" s="25">
        <v>13500</v>
      </c>
      <c r="G33" s="4"/>
      <c r="H33" s="4"/>
      <c r="I33" s="4"/>
      <c r="J33" s="4"/>
      <c r="K33" s="4"/>
      <c r="L33" s="4"/>
    </row>
    <row r="34" spans="2:12" s="20" customFormat="1" ht="15.6" customHeight="1" x14ac:dyDescent="0.2">
      <c r="B34" s="21">
        <v>45747</v>
      </c>
      <c r="C34" s="22" t="s">
        <v>65</v>
      </c>
      <c r="D34" s="22" t="s">
        <v>66</v>
      </c>
      <c r="E34" s="27" t="s">
        <v>67</v>
      </c>
      <c r="F34" s="25">
        <v>25676.41</v>
      </c>
      <c r="G34" s="4"/>
      <c r="H34" s="4"/>
      <c r="I34" s="4"/>
      <c r="J34" s="4"/>
      <c r="K34" s="4"/>
      <c r="L34" s="4"/>
    </row>
    <row r="35" spans="2:12" s="20" customFormat="1" ht="15.6" customHeight="1" x14ac:dyDescent="0.2">
      <c r="B35" s="21">
        <v>45747</v>
      </c>
      <c r="C35" s="22" t="s">
        <v>68</v>
      </c>
      <c r="D35" s="22" t="s">
        <v>66</v>
      </c>
      <c r="E35" s="27" t="s">
        <v>69</v>
      </c>
      <c r="F35" s="25">
        <v>17386.509999999998</v>
      </c>
      <c r="G35" s="4"/>
      <c r="H35" s="4"/>
      <c r="I35" s="4"/>
      <c r="J35" s="4"/>
      <c r="K35" s="4"/>
      <c r="L35" s="4"/>
    </row>
    <row r="36" spans="2:12" s="20" customFormat="1" ht="15.6" customHeight="1" x14ac:dyDescent="0.2">
      <c r="B36" s="21">
        <v>45747</v>
      </c>
      <c r="C36" s="22" t="s">
        <v>70</v>
      </c>
      <c r="D36" s="22" t="s">
        <v>66</v>
      </c>
      <c r="E36" s="27" t="s">
        <v>71</v>
      </c>
      <c r="F36" s="25">
        <v>1663.32</v>
      </c>
      <c r="G36" s="4"/>
      <c r="H36" s="4"/>
      <c r="I36" s="4"/>
      <c r="J36" s="4"/>
      <c r="K36" s="4"/>
      <c r="L36" s="4"/>
    </row>
    <row r="37" spans="2:12" s="20" customFormat="1" ht="15.6" customHeight="1" x14ac:dyDescent="0.2">
      <c r="B37" s="21">
        <v>45747</v>
      </c>
      <c r="C37" s="22" t="s">
        <v>72</v>
      </c>
      <c r="D37" s="22" t="s">
        <v>66</v>
      </c>
      <c r="E37" s="24" t="s">
        <v>73</v>
      </c>
      <c r="F37" s="25">
        <v>128.96</v>
      </c>
      <c r="G37" s="4"/>
      <c r="H37" s="4"/>
      <c r="I37" s="4"/>
      <c r="J37" s="4"/>
      <c r="K37" s="4"/>
      <c r="L37" s="4"/>
    </row>
    <row r="38" spans="2:12" s="20" customFormat="1" ht="15.6" hidden="1" customHeight="1" x14ac:dyDescent="0.2">
      <c r="B38" s="21">
        <v>45747</v>
      </c>
      <c r="C38" s="22" t="s">
        <v>74</v>
      </c>
      <c r="D38" s="22" t="s">
        <v>66</v>
      </c>
      <c r="E38" s="24" t="s">
        <v>75</v>
      </c>
      <c r="F38" s="25">
        <v>0</v>
      </c>
      <c r="G38" s="4"/>
      <c r="H38" s="4"/>
      <c r="I38" s="4"/>
      <c r="J38" s="4"/>
      <c r="K38" s="4"/>
      <c r="L38" s="4"/>
    </row>
    <row r="39" spans="2:12" s="20" customFormat="1" ht="15.6" customHeight="1" x14ac:dyDescent="0.2">
      <c r="B39" s="21">
        <v>45747</v>
      </c>
      <c r="C39" s="22" t="s">
        <v>76</v>
      </c>
      <c r="D39" s="22" t="s">
        <v>66</v>
      </c>
      <c r="E39" s="24" t="s">
        <v>77</v>
      </c>
      <c r="F39" s="25">
        <v>2898.61</v>
      </c>
      <c r="G39" s="4"/>
      <c r="H39" s="4"/>
      <c r="I39" s="4"/>
      <c r="J39" s="4"/>
      <c r="K39" s="4"/>
      <c r="L39" s="4"/>
    </row>
    <row r="40" spans="2:12" s="20" customFormat="1" ht="15.6" customHeight="1" x14ac:dyDescent="0.2">
      <c r="B40" s="21">
        <v>45747</v>
      </c>
      <c r="C40" s="22" t="s">
        <v>78</v>
      </c>
      <c r="D40" s="22" t="s">
        <v>79</v>
      </c>
      <c r="E40" s="24" t="s">
        <v>80</v>
      </c>
      <c r="F40" s="25">
        <v>51448</v>
      </c>
      <c r="G40" s="4"/>
      <c r="H40" s="4"/>
      <c r="I40" s="4"/>
      <c r="J40" s="4"/>
      <c r="K40" s="4"/>
      <c r="L40" s="4"/>
    </row>
    <row r="41" spans="2:12" s="5" customFormat="1" x14ac:dyDescent="0.2">
      <c r="B41" s="31"/>
      <c r="C41" s="32"/>
      <c r="D41" s="32"/>
      <c r="E41" s="33" t="s">
        <v>12</v>
      </c>
      <c r="F41" s="34">
        <f>SUM(F12:F40)</f>
        <v>5764472.8400000008</v>
      </c>
      <c r="G41" s="4"/>
      <c r="H41" s="4"/>
      <c r="J41" s="1"/>
      <c r="K41" s="1"/>
      <c r="L41" s="1"/>
    </row>
    <row r="42" spans="2:12" s="5" customFormat="1" x14ac:dyDescent="0.2">
      <c r="B42" s="4"/>
      <c r="C42" s="4"/>
      <c r="D42" s="4"/>
      <c r="E42" s="35"/>
      <c r="F42" s="36"/>
      <c r="G42" s="4"/>
      <c r="H42" s="4"/>
      <c r="J42" s="1"/>
      <c r="K42" s="1"/>
      <c r="L42" s="1"/>
    </row>
    <row r="43" spans="2:12" s="5" customFormat="1" x14ac:dyDescent="0.2">
      <c r="B43" s="4"/>
      <c r="C43" s="4"/>
      <c r="D43" s="4"/>
      <c r="E43" s="35"/>
      <c r="F43" s="36"/>
      <c r="G43" s="4"/>
      <c r="H43" s="4"/>
      <c r="J43" s="1"/>
      <c r="K43" s="1"/>
      <c r="L43" s="1"/>
    </row>
    <row r="44" spans="2:12" s="5" customFormat="1" ht="15" customHeight="1" x14ac:dyDescent="0.2">
      <c r="B44" s="51" t="s">
        <v>81</v>
      </c>
      <c r="C44" s="51"/>
      <c r="D44" s="51"/>
      <c r="E44" s="51"/>
      <c r="F44" s="51"/>
      <c r="G44" s="4"/>
      <c r="H44" s="4"/>
      <c r="J44" s="1"/>
      <c r="K44" s="1"/>
      <c r="L44" s="1"/>
    </row>
    <row r="45" spans="2:12" s="5" customFormat="1" x14ac:dyDescent="0.2">
      <c r="B45" s="19" t="s">
        <v>8</v>
      </c>
      <c r="C45" s="19" t="s">
        <v>9</v>
      </c>
      <c r="D45" s="19" t="s">
        <v>10</v>
      </c>
      <c r="E45" s="19" t="s">
        <v>11</v>
      </c>
      <c r="F45" s="19" t="s">
        <v>12</v>
      </c>
      <c r="G45" s="4"/>
      <c r="H45" s="4"/>
      <c r="J45" s="1"/>
      <c r="K45" s="1"/>
      <c r="L45" s="1"/>
    </row>
    <row r="46" spans="2:12" s="5" customFormat="1" ht="42.75" x14ac:dyDescent="0.25">
      <c r="B46" s="37">
        <v>45138</v>
      </c>
      <c r="C46" s="38" t="s">
        <v>82</v>
      </c>
      <c r="D46" s="39" t="s">
        <v>83</v>
      </c>
      <c r="E46" s="39" t="s">
        <v>84</v>
      </c>
      <c r="F46" s="40">
        <f>101812.42+25000+25000</f>
        <v>151812.41999999998</v>
      </c>
      <c r="G46" s="4"/>
      <c r="H46" s="41"/>
      <c r="J46" s="1"/>
      <c r="K46" s="1"/>
      <c r="L46" s="1"/>
    </row>
    <row r="47" spans="2:12" s="5" customFormat="1" ht="57" x14ac:dyDescent="0.25">
      <c r="B47" s="37">
        <v>44834</v>
      </c>
      <c r="C47" s="38" t="s">
        <v>85</v>
      </c>
      <c r="D47" s="39" t="s">
        <v>86</v>
      </c>
      <c r="E47" s="39" t="s">
        <v>87</v>
      </c>
      <c r="F47" s="40">
        <v>155000</v>
      </c>
      <c r="G47" s="4"/>
      <c r="H47" s="41" t="s">
        <v>93</v>
      </c>
      <c r="J47" s="1"/>
      <c r="K47" s="1"/>
      <c r="L47" s="1"/>
    </row>
    <row r="48" spans="2:12" s="5" customFormat="1" x14ac:dyDescent="0.2">
      <c r="B48" s="52" t="s">
        <v>88</v>
      </c>
      <c r="C48" s="53"/>
      <c r="D48" s="53"/>
      <c r="E48" s="54"/>
      <c r="F48" s="42">
        <f>SUM(F46:F47)</f>
        <v>306812.42</v>
      </c>
      <c r="G48" s="4"/>
      <c r="H48" s="1"/>
      <c r="J48" s="1"/>
      <c r="K48" s="1"/>
      <c r="L48" s="1"/>
    </row>
    <row r="49" spans="2:12" s="5" customFormat="1" x14ac:dyDescent="0.2">
      <c r="B49" s="52" t="s">
        <v>89</v>
      </c>
      <c r="C49" s="53"/>
      <c r="D49" s="53"/>
      <c r="E49" s="54"/>
      <c r="F49" s="43">
        <v>63.430100000000003</v>
      </c>
      <c r="G49" s="4"/>
      <c r="H49" s="1"/>
      <c r="J49" s="1"/>
      <c r="K49" s="1"/>
      <c r="L49" s="1"/>
    </row>
    <row r="50" spans="2:12" s="5" customFormat="1" x14ac:dyDescent="0.2">
      <c r="B50" s="52" t="s">
        <v>12</v>
      </c>
      <c r="C50" s="53"/>
      <c r="D50" s="53"/>
      <c r="E50" s="54"/>
      <c r="F50" s="42">
        <f>+F48*F49</f>
        <v>19461142.481842</v>
      </c>
      <c r="G50" s="4"/>
      <c r="H50" s="1"/>
      <c r="J50" s="1"/>
      <c r="K50" s="1"/>
      <c r="L50" s="1"/>
    </row>
    <row r="51" spans="2:12" s="5" customFormat="1" ht="15" thickBot="1" x14ac:dyDescent="0.25">
      <c r="B51" s="1"/>
      <c r="C51" s="1"/>
      <c r="D51" s="2"/>
      <c r="E51" s="1"/>
      <c r="F51" s="4"/>
      <c r="G51" s="4"/>
      <c r="H51" s="1"/>
      <c r="J51" s="1"/>
      <c r="K51" s="1"/>
      <c r="L51" s="1"/>
    </row>
    <row r="52" spans="2:12" s="5" customFormat="1" ht="15" thickBot="1" x14ac:dyDescent="0.25">
      <c r="B52" s="48" t="s">
        <v>90</v>
      </c>
      <c r="C52" s="49"/>
      <c r="D52" s="49"/>
      <c r="E52" s="49"/>
      <c r="F52" s="44">
        <f>+F41+F50</f>
        <v>25225615.321842</v>
      </c>
      <c r="G52" s="4"/>
      <c r="H52" s="1"/>
      <c r="J52" s="1"/>
      <c r="K52" s="1"/>
      <c r="L52" s="1"/>
    </row>
    <row r="53" spans="2:12" s="5" customFormat="1" x14ac:dyDescent="0.2">
      <c r="B53" s="45"/>
      <c r="C53" s="45"/>
      <c r="D53" s="45"/>
      <c r="E53" s="45"/>
      <c r="F53" s="46"/>
      <c r="G53" s="4"/>
      <c r="H53" s="1"/>
      <c r="J53" s="1"/>
      <c r="K53" s="1"/>
      <c r="L53" s="1"/>
    </row>
    <row r="54" spans="2:12" s="5" customFormat="1" x14ac:dyDescent="0.2">
      <c r="B54" s="45"/>
      <c r="C54" s="45"/>
      <c r="D54" s="45"/>
      <c r="E54" s="45"/>
      <c r="F54" s="46"/>
      <c r="G54" s="4"/>
      <c r="H54" s="1"/>
      <c r="J54" s="1"/>
      <c r="K54" s="1"/>
      <c r="L54" s="1"/>
    </row>
    <row r="55" spans="2:12" s="4" customFormat="1" x14ac:dyDescent="0.2">
      <c r="B55" s="45"/>
      <c r="C55" s="45"/>
      <c r="D55" s="45"/>
      <c r="E55" s="45"/>
      <c r="F55" s="46"/>
      <c r="H55" s="1"/>
      <c r="I55" s="5"/>
      <c r="J55" s="1"/>
      <c r="K55" s="1"/>
      <c r="L55" s="1"/>
    </row>
    <row r="56" spans="2:12" s="4" customFormat="1" x14ac:dyDescent="0.2">
      <c r="B56" s="45"/>
      <c r="C56" s="45"/>
      <c r="D56" s="45"/>
      <c r="E56" s="45"/>
      <c r="F56" s="46"/>
      <c r="H56" s="1"/>
      <c r="I56" s="5"/>
      <c r="J56" s="1"/>
      <c r="K56" s="1"/>
      <c r="L56" s="1"/>
    </row>
    <row r="57" spans="2:12" s="4" customFormat="1" x14ac:dyDescent="0.2">
      <c r="B57" s="45"/>
      <c r="C57" s="45"/>
      <c r="D57" s="45"/>
      <c r="E57" s="45"/>
      <c r="F57" s="46"/>
      <c r="H57" s="1"/>
      <c r="I57" s="5"/>
      <c r="J57" s="1"/>
      <c r="K57" s="1"/>
      <c r="L57" s="1"/>
    </row>
    <row r="58" spans="2:12" s="4" customFormat="1" x14ac:dyDescent="0.2">
      <c r="B58" s="45"/>
      <c r="C58" s="45"/>
      <c r="D58" s="45"/>
      <c r="E58" s="45"/>
      <c r="F58" s="46"/>
      <c r="H58" s="1"/>
      <c r="I58" s="5"/>
      <c r="J58" s="1"/>
      <c r="K58" s="1"/>
      <c r="L58" s="1"/>
    </row>
    <row r="59" spans="2:12" s="4" customFormat="1" x14ac:dyDescent="0.2">
      <c r="B59" s="45"/>
      <c r="C59" s="45"/>
      <c r="D59" s="45"/>
      <c r="E59" s="45"/>
      <c r="F59" s="46"/>
      <c r="H59" s="1"/>
      <c r="I59" s="5"/>
      <c r="J59" s="1"/>
      <c r="K59" s="1"/>
      <c r="L59" s="1"/>
    </row>
    <row r="60" spans="2:12" s="4" customFormat="1" x14ac:dyDescent="0.2">
      <c r="D60" s="2"/>
      <c r="E60" s="1"/>
      <c r="F60" s="3"/>
      <c r="H60" s="1"/>
      <c r="I60" s="5"/>
      <c r="J60" s="1"/>
      <c r="K60" s="1"/>
      <c r="L60" s="1"/>
    </row>
    <row r="61" spans="2:12" s="4" customFormat="1" x14ac:dyDescent="0.2">
      <c r="B61" s="47"/>
      <c r="C61" s="2"/>
      <c r="D61" s="1"/>
      <c r="E61" s="1"/>
      <c r="F61" s="1"/>
      <c r="H61" s="1"/>
      <c r="I61" s="5"/>
      <c r="J61" s="1"/>
      <c r="K61" s="1"/>
      <c r="L61" s="1"/>
    </row>
    <row r="62" spans="2:12" s="4" customFormat="1" x14ac:dyDescent="0.2">
      <c r="B62" s="47"/>
      <c r="C62" s="2"/>
      <c r="D62" s="1"/>
      <c r="E62" s="1"/>
      <c r="F62" s="1"/>
      <c r="H62" s="1"/>
      <c r="I62" s="5"/>
      <c r="J62" s="1"/>
      <c r="K62" s="1"/>
      <c r="L62" s="1"/>
    </row>
  </sheetData>
  <autoFilter ref="B11:F41" xr:uid="{2434FDEE-DA9A-4140-8DC3-F2A431A381B8}">
    <sortState xmlns:xlrd2="http://schemas.microsoft.com/office/spreadsheetml/2017/richdata2" ref="B12:F41">
      <sortCondition ref="B11:B41"/>
    </sortState>
  </autoFilter>
  <mergeCells count="6">
    <mergeCell ref="B52:E52"/>
    <mergeCell ref="B10:F10"/>
    <mergeCell ref="B44:F44"/>
    <mergeCell ref="B48:E48"/>
    <mergeCell ref="B49:E49"/>
    <mergeCell ref="B50:E50"/>
  </mergeCells>
  <printOptions horizontalCentered="1"/>
  <pageMargins left="0.86614173228346458" right="0.86614173228346458" top="0.59055118110236227" bottom="0.70866141732283472" header="0.74803149606299213" footer="0.78740157480314965"/>
  <pageSetup paperSize="9" scale="73" fitToHeight="0" orientation="landscape" r:id="rId1"/>
  <headerFooter>
    <oddFooter>&amp;R&amp;"Arial Nova Cond Light,Normal"&amp;10&amp;P  de &amp;N</oddFooter>
  </headerFooter>
  <rowBreaks count="1" manualBreakCount="1">
    <brk id="43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CXP, mar. 2025</vt:lpstr>
      <vt:lpstr>'CXP, mar. 2025'!Área_de_impresión</vt:lpstr>
      <vt:lpstr>'CXP, mar. 2025'!Cuentas_por_pagar022025</vt:lpstr>
      <vt:lpstr>'CXP, mar. 2025'!CuentasporPagar</vt:lpstr>
      <vt:lpstr>'CXP, mar.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JEFRY XAVIER CARVAJAL CUEVAS</dc:creator>
  <cp:lastModifiedBy>Jefry X. Carvajal</cp:lastModifiedBy>
  <cp:lastPrinted>2025-04-11T15:36:15Z</cp:lastPrinted>
  <dcterms:created xsi:type="dcterms:W3CDTF">2025-04-10T17:58:17Z</dcterms:created>
  <dcterms:modified xsi:type="dcterms:W3CDTF">2025-04-11T15:36:19Z</dcterms:modified>
</cp:coreProperties>
</file>