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Sección de Presupuesto/2024/EJECUCION PRESUPUESTARIA 2024/Transparencia 2024/"/>
    </mc:Choice>
  </mc:AlternateContent>
  <xr:revisionPtr revIDLastSave="63" documentId="8_{79A8E519-CB66-4A04-981D-6E8F444B16EC}" xr6:coauthVersionLast="47" xr6:coauthVersionMax="47" xr10:uidLastSave="{49FAE4A5-F7D7-4B4F-8A14-A099F1226E2E}"/>
  <bookViews>
    <workbookView xWindow="-180" yWindow="720" windowWidth="27135" windowHeight="13050" xr2:uid="{D436515C-2468-40DE-84A5-19B5C160F399}"/>
  </bookViews>
  <sheets>
    <sheet name="EJECUCION 2024" sheetId="1" r:id="rId1"/>
  </sheets>
  <definedNames>
    <definedName name="_xlnm.Print_Titles" localSheetId="0">'EJECUCION 2024'!$1:$15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7" i="1" l="1"/>
  <c r="I60" i="1"/>
  <c r="R69" i="1"/>
  <c r="R68" i="1"/>
  <c r="R67" i="1"/>
  <c r="R66" i="1"/>
  <c r="R65" i="1"/>
  <c r="R64" i="1"/>
  <c r="R63" i="1"/>
  <c r="R62" i="1"/>
  <c r="R61" i="1"/>
  <c r="R42" i="1"/>
  <c r="R41" i="1"/>
  <c r="R40" i="1"/>
  <c r="R39" i="1"/>
  <c r="R38" i="1"/>
  <c r="R36" i="1"/>
  <c r="R35" i="1"/>
  <c r="R34" i="1"/>
  <c r="R32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F60" i="1"/>
  <c r="G60" i="1"/>
  <c r="H60" i="1"/>
  <c r="J60" i="1"/>
  <c r="K60" i="1"/>
  <c r="L60" i="1"/>
  <c r="M60" i="1"/>
  <c r="N60" i="1"/>
  <c r="O60" i="1"/>
  <c r="P60" i="1"/>
  <c r="Q60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F33" i="1"/>
  <c r="G33" i="1"/>
  <c r="H33" i="1"/>
  <c r="I33" i="1"/>
  <c r="J33" i="1"/>
  <c r="K33" i="1"/>
  <c r="L33" i="1"/>
  <c r="M33" i="1"/>
  <c r="N33" i="1"/>
  <c r="O33" i="1"/>
  <c r="P33" i="1"/>
  <c r="Q33" i="1"/>
  <c r="D97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D81" i="1"/>
  <c r="E81" i="1"/>
  <c r="D75" i="1"/>
  <c r="E75" i="1"/>
  <c r="D70" i="1"/>
  <c r="E70" i="1"/>
  <c r="D52" i="1"/>
  <c r="E52" i="1"/>
  <c r="C97" i="1"/>
  <c r="C81" i="1"/>
  <c r="C75" i="1"/>
  <c r="C70" i="1"/>
  <c r="C52" i="1"/>
  <c r="C33" i="1"/>
  <c r="R21" i="1"/>
  <c r="E23" i="1"/>
  <c r="C23" i="1"/>
  <c r="R33" i="1" l="1"/>
  <c r="R60" i="1"/>
  <c r="F17" i="1"/>
  <c r="F23" i="1"/>
  <c r="D23" i="1"/>
  <c r="O17" i="1"/>
  <c r="C17" i="1"/>
  <c r="D17" i="1"/>
  <c r="D33" i="1"/>
  <c r="C60" i="1"/>
  <c r="D60" i="1"/>
  <c r="F87" i="1" l="1"/>
  <c r="C87" i="1"/>
  <c r="C99" i="1" s="1"/>
  <c r="D87" i="1"/>
  <c r="D99" i="1"/>
  <c r="E60" i="1"/>
  <c r="E33" i="1"/>
  <c r="E17" i="1"/>
  <c r="E87" i="1" l="1"/>
  <c r="E99" i="1"/>
  <c r="C16" i="1"/>
  <c r="D16" i="1" l="1"/>
  <c r="E16" i="1"/>
  <c r="L17" i="1" l="1"/>
  <c r="L23" i="1"/>
  <c r="L87" i="1" l="1"/>
  <c r="L99" i="1"/>
  <c r="L16" i="1"/>
  <c r="H23" i="1" l="1"/>
  <c r="G23" i="1"/>
  <c r="G17" i="1"/>
  <c r="G87" i="1" l="1"/>
  <c r="G99" i="1"/>
  <c r="H17" i="1"/>
  <c r="H87" i="1" s="1"/>
  <c r="H16" i="1" l="1"/>
  <c r="R31" i="1"/>
  <c r="R30" i="1"/>
  <c r="R29" i="1"/>
  <c r="R28" i="1"/>
  <c r="R27" i="1"/>
  <c r="R26" i="1"/>
  <c r="R25" i="1"/>
  <c r="R24" i="1"/>
  <c r="Q23" i="1"/>
  <c r="P23" i="1"/>
  <c r="O23" i="1"/>
  <c r="N23" i="1"/>
  <c r="M23" i="1"/>
  <c r="K23" i="1"/>
  <c r="J23" i="1"/>
  <c r="I23" i="1"/>
  <c r="R22" i="1"/>
  <c r="R20" i="1"/>
  <c r="R19" i="1"/>
  <c r="R18" i="1"/>
  <c r="Q17" i="1"/>
  <c r="P17" i="1"/>
  <c r="N17" i="1"/>
  <c r="M17" i="1"/>
  <c r="K17" i="1"/>
  <c r="J17" i="1"/>
  <c r="I17" i="1"/>
  <c r="R17" i="1" l="1"/>
  <c r="P87" i="1"/>
  <c r="Q87" i="1"/>
  <c r="K87" i="1"/>
  <c r="I87" i="1"/>
  <c r="J87" i="1"/>
  <c r="M87" i="1"/>
  <c r="N87" i="1"/>
  <c r="O99" i="1"/>
  <c r="O87" i="1"/>
  <c r="J99" i="1"/>
  <c r="K99" i="1"/>
  <c r="P99" i="1"/>
  <c r="N99" i="1"/>
  <c r="Q99" i="1"/>
  <c r="M99" i="1"/>
  <c r="I99" i="1"/>
  <c r="H99" i="1"/>
  <c r="J16" i="1"/>
  <c r="F16" i="1"/>
  <c r="K16" i="1"/>
  <c r="I16" i="1"/>
  <c r="R23" i="1"/>
  <c r="N16" i="1"/>
  <c r="G16" i="1"/>
  <c r="M16" i="1"/>
  <c r="O16" i="1"/>
  <c r="P16" i="1"/>
  <c r="F99" i="1"/>
  <c r="Q16" i="1"/>
  <c r="R87" i="1" l="1"/>
  <c r="R99" i="1"/>
  <c r="R16" i="1"/>
</calcChain>
</file>

<file path=xl/sharedStrings.xml><?xml version="1.0" encoding="utf-8"?>
<sst xmlns="http://schemas.openxmlformats.org/spreadsheetml/2006/main" count="117" uniqueCount="117">
  <si>
    <t xml:space="preserve">MINISTERIO DE AGRICULTURA </t>
  </si>
  <si>
    <t>CONSEJO DOMINICANO DE PESCA Y ACUICULTURA</t>
  </si>
  <si>
    <t>FONDO PRESUPUESTARIO 10-100 Y FONDO PROPIO 30-102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</si>
  <si>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</si>
  <si>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</si>
  <si>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</si>
  <si>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</si>
  <si>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</si>
  <si>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</si>
  <si>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</si>
  <si>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</si>
  <si>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</si>
  <si>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</si>
  <si>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</si>
  <si>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</si>
  <si>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</si>
  <si>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</si>
  <si>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</si>
  <si>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</si>
  <si>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</si>
  <si>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</si>
  <si>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</si>
  <si>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</si>
  <si>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</si>
  <si>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</si>
  <si>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</si>
  <si>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</si>
  <si>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</si>
  <si>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</si>
  <si>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</si>
  <si>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</si>
  <si>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</si>
  <si>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</si>
  <si>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</si>
  <si>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</si>
  <si>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2.3.6-PRODUCTOS DE MINERALES, METÁLICOS Y NO METÁLICOS</t>
  </si>
  <si>
    <t>2.3.7-COMBUSTIBLES, LUBRICANTES, PRODUCTOS QUÍMICOS Y CONEXOS</t>
  </si>
  <si>
    <t>2.3.9-PRODUCTOS Y ÚTILES VARIOS</t>
  </si>
  <si>
    <t>2.6-BIENES MUEBLES, INMUEBLES E INTANGIBLES</t>
  </si>
  <si>
    <t>2.6.1-MOBILIARIO Y EQUIPO</t>
  </si>
  <si>
    <t>2.6.2-MOBILIARIO Y EQUIPO AUDIOVISUAL, RECREATIVO Y EDUCACIONAL</t>
  </si>
  <si>
    <t>2.6.5-MAQUINARIA, OTROS EQUIPOS Y HERRAMIENTAS</t>
  </si>
  <si>
    <t>TOTAL GASTOS Y APLICACIONES FINANCIERAS</t>
  </si>
  <si>
    <t xml:space="preserve">Fuente: SIGEF </t>
  </si>
  <si>
    <t>Director Ejecutivo</t>
  </si>
  <si>
    <t>2.6.3-EQUIPO E INSTRUMENTAL, CIENTÍFICO Y LABORATORIO</t>
  </si>
  <si>
    <t>MODIFICACIONES PRESUPUESTARIAS</t>
  </si>
  <si>
    <t>PRESUPUESTO APROBADO</t>
  </si>
  <si>
    <t>PRESUPUESTO MODIFICADO</t>
  </si>
  <si>
    <t>TOTAL DEVENGADO</t>
  </si>
  <si>
    <t>cumplido los requisitos administrativos dispuestos por el reglamento de la presente Ley.</t>
  </si>
  <si>
    <t>Carlos Then Contín</t>
  </si>
  <si>
    <t xml:space="preserve">de obras, bienes y servicios oportunamente contratados o, en los casos de gastos sin contrapretación, por haberse </t>
  </si>
  <si>
    <t>EJECUCIÓN DE GASTOS Y APLICACIONES FINANCIERAS AÑO 2024</t>
  </si>
  <si>
    <t>2.6.4-VEHÍCULOS Y EQUIPOS DE TRANSPORTE, TRACCIÓN Y ELEVACIÓN</t>
  </si>
  <si>
    <t>2.6.7-ACTIVOS BIOLOGICOS</t>
  </si>
  <si>
    <t>2.1.4 - GRATIFICACIONES Y BONIFICACIONES</t>
  </si>
  <si>
    <t>2.3.4 - PRODUCTOS FARMACÉUTICOS</t>
  </si>
  <si>
    <t>2.3.8 - GASTOS QUE SE ASIGNARÁN DURANTE EL EJERCICIO (ART. 32 Y 33 LEY 423-06)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</si>
  <si>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</si>
  <si>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</si>
  <si>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</si>
  <si>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</si>
  <si>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</si>
  <si>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</si>
  <si>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</si>
  <si>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</si>
  <si>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</si>
  <si>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</si>
  <si>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</si>
  <si>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</si>
  <si>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</si>
  <si>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</si>
  <si>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</si>
  <si>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</si>
  <si>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</si>
  <si>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</si>
  <si>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</si>
  <si>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</si>
  <si>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</si>
  <si>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</si>
  <si>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</si>
  <si>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</si>
  <si>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</si>
  <si>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</si>
  <si>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</si>
  <si>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</si>
  <si>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</si>
  <si>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</si>
  <si>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</si>
  <si>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</si>
  <si>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</si>
  <si>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</si>
  <si>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</si>
  <si>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</si>
  <si>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</si>
  <si>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</t>
  </si>
  <si>
    <r>
      <t xml:space="preserve">Total devengado: </t>
    </r>
    <r>
      <rPr>
        <sz val="9"/>
        <color rgb="FF000000"/>
        <rFont val="Calibri Light"/>
        <family val="2"/>
        <scheme val="major"/>
      </rPr>
      <t>Son los recursos financieros que surge con la obligacion de pago por la recepción de conformidad</t>
    </r>
  </si>
  <si>
    <t>2.3.3- PAPEL, CARTÓN E IMPRESOS</t>
  </si>
  <si>
    <t>2.3.5-CUERO, CAUCHO Y PLÁSTICO</t>
  </si>
  <si>
    <t>2.4.6 - SUBVENCIONES</t>
  </si>
  <si>
    <t>2.9.5 - GASTOS DE INTERESES, RECARGO, MULTAS Y SANCIONES DE IMPUESTOS Y CONTRIBUCIONES SOCIALES</t>
  </si>
  <si>
    <t>2.9.3 - INTERESES DE LA DEUDA COMERCIAL</t>
  </si>
  <si>
    <t>2.9.2 - INTERESES DE LA DEUDA PÚBLICA EXTERNA</t>
  </si>
  <si>
    <t>2.8.3 - COMPRA DE ACCIONES Y PARTICIPACIONES DE CAPITAL</t>
  </si>
  <si>
    <t xml:space="preserve">2.8.4 - OBLIGACIONES NEGOCIALES </t>
  </si>
  <si>
    <t xml:space="preserve">2.8.5 -APORTES DE CAPITAL AL SECTOR PÚBLICO </t>
  </si>
  <si>
    <t>2.6.8 -BIENES INTANGIBLES</t>
  </si>
  <si>
    <t>VALORES EN RD$</t>
  </si>
  <si>
    <t>2.5.2 - TRANSFERENCIAS DE CAPITAL AL GOBIERNO GENERAL NACIONAL</t>
  </si>
  <si>
    <t xml:space="preserve">Melba Peña                                                                                      </t>
  </si>
  <si>
    <t xml:space="preserve">   Pedro Antonio Gilbert Noboa</t>
  </si>
  <si>
    <t xml:space="preserve">Enc. de Presupuesto                                                                         </t>
  </si>
  <si>
    <t xml:space="preserve">   Director Administrativo  Financiero</t>
  </si>
  <si>
    <t>2.6.9 - EDIFICIOS,ESTRUCTURAS, TIERRAS,TERRENOS Y OBJETOS DE VALOR</t>
  </si>
  <si>
    <t>Fuente de registro: 01 de enero al  30 de noviembre  2024</t>
  </si>
  <si>
    <t>Fecha de imputación: hasta el 30 de noviembre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</si>
</sst>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9" x14ac:knownFonts="1"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color theme="1"/>
      <name val="Calibri"/>
      <family val="2"/>
    </font>
    <font>
      <b/>
      <sz val="9"/>
      <color rgb="FF000000"/>
      <name val="Arial"/>
      <family val="2"/>
    </font>
    <font>
      <b/>
      <sz val="12"/>
      <color theme="1"/>
      <name val="Calibri"/>
      <family val="2"/>
    </font>
    <font>
      <b/>
      <u/>
      <sz val="12"/>
      <color theme="1"/>
      <name val="Calibri"/>
      <family val="2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7"/>
      <color rgb="FF000000"/>
      <name val="Calibri Light"/>
      <family val="2"/>
      <scheme val="major"/>
    </font>
    <font>
      <sz val="6"/>
      <color theme="1"/>
      <name val="Calibri"/>
      <family val="2"/>
      <scheme val="minor"/>
    </font>
    <font>
      <sz val="6"/>
      <color rgb="FF000000"/>
      <name val="Calibri"/>
      <family val="2"/>
      <scheme val="minor"/>
    </font>
    <font>
      <sz val="6"/>
      <color rgb="FF000000"/>
      <name val="Arial"/>
      <family val="2"/>
    </font>
    <font>
      <sz val="8"/>
      <color rgb="FF000000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color rgb="FF000000"/>
      <name val="Arial"/>
      <family val="2"/>
    </font>
    <font>
      <b/>
      <sz val="7"/>
      <color theme="1"/>
      <name val="Calibri"/>
      <family val="2"/>
    </font>
    <font>
      <sz val="9"/>
      <color rgb="FF000000"/>
      <name val="Calibri Light"/>
      <family val="2"/>
      <scheme val="major"/>
    </font>
    <font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 Light"/>
      <family val="2"/>
      <scheme val="major"/>
    </font>
    <font>
      <b/>
      <sz val="11"/>
      <color theme="1"/>
      <name val="Arial"/>
      <family val="2"/>
    </font>
    <font>
      <sz val="12"/>
      <color theme="1"/>
      <name val="Calibri"/>
      <family val="2"/>
    </font>
    <font>
      <b/>
      <sz val="10"/>
      <color theme="1"/>
      <name val="Arial"/>
      <family val="2"/>
    </font>
    <font>
      <b/>
      <sz val="8"/>
      <color rgb="FF000000"/>
      <name val="Arial"/>
      <family val="2"/>
    </font>
    <font>
      <b/>
      <sz val="8"/>
      <color rgb="FF000000"/>
      <name val="Calibri"/>
      <family val="2"/>
    </font>
    <font>
      <sz val="8"/>
      <color rgb="FF000000"/>
      <name val="Arial"/>
      <family val="2"/>
    </font>
    <font>
      <sz val="8"/>
      <color rgb="FF000000"/>
      <name val="Calibri"/>
      <family val="2"/>
    </font>
    <font>
      <sz val="8"/>
      <color indexed="8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Calibri"/>
      <family val="2"/>
    </font>
    <font>
      <sz val="8"/>
      <name val="Arial"/>
      <family val="2"/>
    </font>
    <font>
      <b/>
      <sz val="8"/>
      <color theme="1"/>
      <name val="Calibri"/>
      <family val="2"/>
    </font>
    <font>
      <sz val="12"/>
      <color rgb="FF000000"/>
      <name val="Arial"/>
      <family val="2"/>
    </font>
    <font>
      <b/>
      <sz val="14"/>
      <color theme="1"/>
      <name val="Calibri"/>
      <family val="2"/>
    </font>
    <font>
      <sz val="14"/>
      <color rgb="FF000000"/>
      <name val="Arial"/>
      <family val="2"/>
    </font>
    <font>
      <sz val="14"/>
      <color theme="1"/>
      <name val="Calibri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4C2F4"/>
        <bgColor rgb="FFA4C2F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3" fillId="2" borderId="0" xfId="0" applyFont="1" applyFill="1"/>
    <xf numFmtId="49" fontId="2" fillId="2" borderId="0" xfId="0" applyNumberFormat="1" applyFont="1" applyFill="1" applyAlignment="1">
      <alignment horizontal="center"/>
    </xf>
    <xf numFmtId="49" fontId="2" fillId="2" borderId="0" xfId="0" applyNumberFormat="1" applyFont="1" applyFill="1" applyAlignment="1">
      <alignment wrapText="1"/>
    </xf>
    <xf numFmtId="0" fontId="3" fillId="0" borderId="0" xfId="0" applyFont="1"/>
    <xf numFmtId="43" fontId="4" fillId="0" borderId="1" xfId="0" applyNumberFormat="1" applyFont="1" applyBorder="1" applyAlignment="1">
      <alignment horizontal="right"/>
    </xf>
    <xf numFmtId="43" fontId="4" fillId="0" borderId="2" xfId="0" applyNumberFormat="1" applyFont="1" applyBorder="1" applyAlignment="1">
      <alignment horizontal="right"/>
    </xf>
    <xf numFmtId="43" fontId="4" fillId="0" borderId="3" xfId="0" applyNumberFormat="1" applyFont="1" applyBorder="1" applyAlignment="1">
      <alignment horizontal="right"/>
    </xf>
    <xf numFmtId="43" fontId="4" fillId="0" borderId="4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43" fontId="3" fillId="0" borderId="0" xfId="0" applyNumberFormat="1" applyFont="1"/>
    <xf numFmtId="49" fontId="4" fillId="0" borderId="5" xfId="0" applyNumberFormat="1" applyFont="1" applyBorder="1" applyAlignment="1">
      <alignment horizontal="left"/>
    </xf>
    <xf numFmtId="0" fontId="9" fillId="0" borderId="0" xfId="0" applyFont="1" applyAlignment="1">
      <alignment horizontal="left"/>
    </xf>
    <xf numFmtId="0" fontId="0" fillId="0" borderId="0" xfId="0" applyAlignment="1">
      <alignment horizontal="left" vertical="top"/>
    </xf>
    <xf numFmtId="0" fontId="10" fillId="0" borderId="0" xfId="0" applyFont="1"/>
    <xf numFmtId="0" fontId="11" fillId="0" borderId="0" xfId="0" applyFont="1"/>
    <xf numFmtId="0" fontId="12" fillId="0" borderId="0" xfId="0" applyFont="1"/>
    <xf numFmtId="43" fontId="12" fillId="0" borderId="0" xfId="0" applyNumberFormat="1" applyFont="1"/>
    <xf numFmtId="43" fontId="4" fillId="0" borderId="5" xfId="0" applyNumberFormat="1" applyFont="1" applyBorder="1" applyAlignment="1">
      <alignment horizontal="right"/>
    </xf>
    <xf numFmtId="43" fontId="4" fillId="0" borderId="6" xfId="0" applyNumberFormat="1" applyFont="1" applyBorder="1" applyAlignment="1">
      <alignment horizontal="right"/>
    </xf>
    <xf numFmtId="0" fontId="13" fillId="0" borderId="0" xfId="0" applyFont="1"/>
    <xf numFmtId="4" fontId="8" fillId="2" borderId="6" xfId="0" applyNumberFormat="1" applyFont="1" applyFill="1" applyBorder="1" applyAlignment="1">
      <alignment horizontal="right" vertical="top" shrinkToFit="1"/>
    </xf>
    <xf numFmtId="43" fontId="0" fillId="0" borderId="0" xfId="0" applyNumberFormat="1"/>
    <xf numFmtId="0" fontId="14" fillId="0" borderId="0" xfId="0" applyFont="1"/>
    <xf numFmtId="0" fontId="15" fillId="0" borderId="0" xfId="0" applyFont="1"/>
    <xf numFmtId="0" fontId="16" fillId="0" borderId="0" xfId="0" applyFont="1"/>
    <xf numFmtId="49" fontId="2" fillId="2" borderId="0" xfId="0" applyNumberFormat="1" applyFont="1" applyFill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4" fontId="8" fillId="2" borderId="12" xfId="0" applyNumberFormat="1" applyFont="1" applyFill="1" applyBorder="1" applyAlignment="1">
      <alignment horizontal="right" vertical="top" shrinkToFit="1"/>
    </xf>
    <xf numFmtId="43" fontId="4" fillId="0" borderId="16" xfId="0" applyNumberFormat="1" applyFont="1" applyBorder="1" applyAlignment="1">
      <alignment horizontal="right"/>
    </xf>
    <xf numFmtId="49" fontId="21" fillId="3" borderId="17" xfId="0" applyNumberFormat="1" applyFont="1" applyFill="1" applyBorder="1" applyAlignment="1">
      <alignment horizontal="center" vertical="center"/>
    </xf>
    <xf numFmtId="0" fontId="22" fillId="0" borderId="0" xfId="0" applyFont="1"/>
    <xf numFmtId="43" fontId="4" fillId="0" borderId="13" xfId="0" applyNumberFormat="1" applyFont="1" applyBorder="1" applyAlignment="1">
      <alignment horizontal="right"/>
    </xf>
    <xf numFmtId="4" fontId="8" fillId="2" borderId="0" xfId="0" applyNumberFormat="1" applyFont="1" applyFill="1" applyAlignment="1">
      <alignment vertical="top" shrinkToFit="1"/>
    </xf>
    <xf numFmtId="4" fontId="27" fillId="0" borderId="6" xfId="0" applyNumberFormat="1" applyFont="1" applyBorder="1" applyAlignment="1">
      <alignment vertical="top" shrinkToFit="1"/>
    </xf>
    <xf numFmtId="43" fontId="26" fillId="0" borderId="0" xfId="0" applyNumberFormat="1" applyFont="1" applyAlignment="1">
      <alignment horizontal="right"/>
    </xf>
    <xf numFmtId="43" fontId="26" fillId="0" borderId="6" xfId="0" applyNumberFormat="1" applyFont="1" applyBorder="1" applyAlignment="1">
      <alignment horizontal="right"/>
    </xf>
    <xf numFmtId="43" fontId="26" fillId="0" borderId="13" xfId="0" applyNumberFormat="1" applyFont="1" applyBorder="1" applyAlignment="1">
      <alignment horizontal="right"/>
    </xf>
    <xf numFmtId="4" fontId="26" fillId="0" borderId="6" xfId="0" applyNumberFormat="1" applyFont="1" applyBorder="1" applyAlignment="1">
      <alignment horizontal="right"/>
    </xf>
    <xf numFmtId="43" fontId="26" fillId="0" borderId="16" xfId="0" applyNumberFormat="1" applyFont="1" applyBorder="1" applyAlignment="1">
      <alignment horizontal="right"/>
    </xf>
    <xf numFmtId="4" fontId="27" fillId="0" borderId="0" xfId="1" applyNumberFormat="1" applyFont="1" applyBorder="1" applyAlignment="1">
      <alignment vertical="top" shrinkToFit="1"/>
    </xf>
    <xf numFmtId="4" fontId="25" fillId="0" borderId="6" xfId="0" applyNumberFormat="1" applyFont="1" applyBorder="1" applyAlignment="1">
      <alignment shrinkToFit="1"/>
    </xf>
    <xf numFmtId="4" fontId="25" fillId="0" borderId="0" xfId="0" applyNumberFormat="1" applyFont="1" applyAlignment="1">
      <alignment horizontal="right" shrinkToFit="1"/>
    </xf>
    <xf numFmtId="43" fontId="24" fillId="0" borderId="6" xfId="0" applyNumberFormat="1" applyFont="1" applyBorder="1" applyAlignment="1">
      <alignment horizontal="right"/>
    </xf>
    <xf numFmtId="43" fontId="24" fillId="0" borderId="13" xfId="0" applyNumberFormat="1" applyFont="1" applyBorder="1" applyAlignment="1">
      <alignment horizontal="right"/>
    </xf>
    <xf numFmtId="43" fontId="24" fillId="0" borderId="0" xfId="0" applyNumberFormat="1" applyFont="1" applyAlignment="1">
      <alignment horizontal="right"/>
    </xf>
    <xf numFmtId="4" fontId="27" fillId="0" borderId="0" xfId="0" applyNumberFormat="1" applyFont="1" applyAlignment="1">
      <alignment vertical="top" shrinkToFit="1"/>
    </xf>
    <xf numFmtId="43" fontId="27" fillId="0" borderId="6" xfId="1" applyFont="1" applyBorder="1" applyAlignment="1">
      <alignment vertical="top" shrinkToFit="1"/>
    </xf>
    <xf numFmtId="4" fontId="25" fillId="0" borderId="6" xfId="0" applyNumberFormat="1" applyFont="1" applyBorder="1" applyAlignment="1">
      <alignment horizontal="right" shrinkToFit="1"/>
    </xf>
    <xf numFmtId="4" fontId="25" fillId="0" borderId="13" xfId="0" applyNumberFormat="1" applyFont="1" applyBorder="1" applyAlignment="1">
      <alignment horizontal="right" shrinkToFit="1"/>
    </xf>
    <xf numFmtId="4" fontId="25" fillId="0" borderId="16" xfId="0" applyNumberFormat="1" applyFont="1" applyBorder="1" applyAlignment="1">
      <alignment horizontal="right" shrinkToFit="1"/>
    </xf>
    <xf numFmtId="43" fontId="26" fillId="0" borderId="6" xfId="1" applyFont="1" applyBorder="1" applyAlignment="1">
      <alignment vertical="top"/>
    </xf>
    <xf numFmtId="49" fontId="26" fillId="0" borderId="5" xfId="0" applyNumberFormat="1" applyFont="1" applyBorder="1"/>
    <xf numFmtId="43" fontId="26" fillId="0" borderId="12" xfId="0" applyNumberFormat="1" applyFont="1" applyBorder="1" applyAlignment="1">
      <alignment horizontal="right"/>
    </xf>
    <xf numFmtId="49" fontId="26" fillId="0" borderId="5" xfId="0" applyNumberFormat="1" applyFont="1" applyBorder="1" applyAlignment="1">
      <alignment wrapText="1"/>
    </xf>
    <xf numFmtId="49" fontId="24" fillId="0" borderId="5" xfId="0" applyNumberFormat="1" applyFont="1" applyBorder="1"/>
    <xf numFmtId="4" fontId="25" fillId="0" borderId="12" xfId="0" applyNumberFormat="1" applyFont="1" applyBorder="1" applyAlignment="1">
      <alignment horizontal="right" shrinkToFit="1"/>
    </xf>
    <xf numFmtId="49" fontId="24" fillId="4" borderId="5" xfId="0" applyNumberFormat="1" applyFont="1" applyFill="1" applyBorder="1"/>
    <xf numFmtId="43" fontId="24" fillId="4" borderId="6" xfId="0" applyNumberFormat="1" applyFont="1" applyFill="1" applyBorder="1" applyAlignment="1">
      <alignment horizontal="right"/>
    </xf>
    <xf numFmtId="4" fontId="25" fillId="4" borderId="0" xfId="0" applyNumberFormat="1" applyFont="1" applyFill="1" applyAlignment="1">
      <alignment horizontal="right" shrinkToFit="1"/>
    </xf>
    <xf numFmtId="4" fontId="25" fillId="4" borderId="6" xfId="0" applyNumberFormat="1" applyFont="1" applyFill="1" applyBorder="1" applyAlignment="1">
      <alignment horizontal="right" shrinkToFit="1"/>
    </xf>
    <xf numFmtId="4" fontId="25" fillId="4" borderId="12" xfId="0" applyNumberFormat="1" applyFont="1" applyFill="1" applyBorder="1" applyAlignment="1">
      <alignment horizontal="right" shrinkToFit="1"/>
    </xf>
    <xf numFmtId="4" fontId="27" fillId="0" borderId="6" xfId="0" applyNumberFormat="1" applyFont="1" applyBorder="1" applyAlignment="1">
      <alignment horizontal="right" vertical="top" shrinkToFit="1"/>
    </xf>
    <xf numFmtId="43" fontId="24" fillId="0" borderId="15" xfId="0" applyNumberFormat="1" applyFont="1" applyBorder="1" applyAlignment="1">
      <alignment horizontal="right"/>
    </xf>
    <xf numFmtId="43" fontId="24" fillId="0" borderId="18" xfId="0" applyNumberFormat="1" applyFont="1" applyBorder="1" applyAlignment="1">
      <alignment horizontal="right"/>
    </xf>
    <xf numFmtId="0" fontId="32" fillId="3" borderId="8" xfId="0" applyFont="1" applyFill="1" applyBorder="1" applyAlignment="1">
      <alignment horizontal="left"/>
    </xf>
    <xf numFmtId="43" fontId="32" fillId="3" borderId="9" xfId="0" applyNumberFormat="1" applyFont="1" applyFill="1" applyBorder="1" applyAlignment="1">
      <alignment horizontal="right"/>
    </xf>
    <xf numFmtId="43" fontId="32" fillId="3" borderId="14" xfId="0" applyNumberFormat="1" applyFont="1" applyFill="1" applyBorder="1" applyAlignment="1">
      <alignment horizontal="right"/>
    </xf>
    <xf numFmtId="43" fontId="32" fillId="3" borderId="19" xfId="0" applyNumberFormat="1" applyFont="1" applyFill="1" applyBorder="1" applyAlignment="1">
      <alignment horizontal="right"/>
    </xf>
    <xf numFmtId="0" fontId="33" fillId="0" borderId="0" xfId="0" applyFont="1"/>
    <xf numFmtId="43" fontId="24" fillId="0" borderId="12" xfId="0" applyNumberFormat="1" applyFont="1" applyBorder="1" applyAlignment="1">
      <alignment horizontal="right"/>
    </xf>
    <xf numFmtId="4" fontId="25" fillId="4" borderId="16" xfId="0" applyNumberFormat="1" applyFont="1" applyFill="1" applyBorder="1" applyAlignment="1">
      <alignment horizontal="right" shrinkToFit="1"/>
    </xf>
    <xf numFmtId="43" fontId="32" fillId="3" borderId="20" xfId="0" applyNumberFormat="1" applyFont="1" applyFill="1" applyBorder="1" applyAlignment="1">
      <alignment horizontal="right"/>
    </xf>
    <xf numFmtId="4" fontId="27" fillId="0" borderId="12" xfId="0" applyNumberFormat="1" applyFont="1" applyBorder="1" applyAlignment="1">
      <alignment vertical="top" shrinkToFit="1"/>
    </xf>
    <xf numFmtId="0" fontId="34" fillId="0" borderId="0" xfId="0" applyFont="1" applyAlignment="1">
      <alignment horizontal="left"/>
    </xf>
    <xf numFmtId="0" fontId="35" fillId="0" borderId="0" xfId="0" applyFont="1"/>
    <xf numFmtId="0" fontId="34" fillId="0" borderId="0" xfId="0" applyFont="1"/>
    <xf numFmtId="0" fontId="36" fillId="0" borderId="0" xfId="0" applyFont="1" applyAlignment="1">
      <alignment horizontal="left"/>
    </xf>
    <xf numFmtId="0" fontId="36" fillId="0" borderId="0" xfId="0" applyFont="1"/>
    <xf numFmtId="43" fontId="26" fillId="0" borderId="21" xfId="0" applyNumberFormat="1" applyFont="1" applyBorder="1" applyAlignment="1">
      <alignment horizontal="right"/>
    </xf>
    <xf numFmtId="39" fontId="27" fillId="0" borderId="22" xfId="0" applyNumberFormat="1" applyFont="1" applyBorder="1" applyAlignment="1">
      <alignment vertical="top" shrinkToFit="1"/>
    </xf>
    <xf numFmtId="43" fontId="26" fillId="0" borderId="22" xfId="0" applyNumberFormat="1" applyFont="1" applyBorder="1" applyAlignment="1">
      <alignment horizontal="right"/>
    </xf>
    <xf numFmtId="43" fontId="26" fillId="0" borderId="23" xfId="0" applyNumberFormat="1" applyFont="1" applyBorder="1" applyAlignment="1">
      <alignment horizontal="right"/>
    </xf>
    <xf numFmtId="49" fontId="24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 wrapText="1"/>
    </xf>
    <xf numFmtId="49" fontId="26" fillId="0" borderId="12" xfId="0" applyNumberFormat="1" applyFont="1" applyBorder="1" applyAlignment="1">
      <alignment horizontal="left"/>
    </xf>
    <xf numFmtId="49" fontId="24" fillId="0" borderId="12" xfId="0" applyNumberFormat="1" applyFont="1" applyBorder="1"/>
    <xf numFmtId="49" fontId="26" fillId="0" borderId="12" xfId="0" applyNumberFormat="1" applyFont="1" applyBorder="1"/>
    <xf numFmtId="49" fontId="26" fillId="0" borderId="12" xfId="0" applyNumberFormat="1" applyFont="1" applyBorder="1" applyAlignment="1">
      <alignment wrapText="1"/>
    </xf>
    <xf numFmtId="43" fontId="4" fillId="0" borderId="28" xfId="0" applyNumberFormat="1" applyFont="1" applyBorder="1" applyAlignment="1">
      <alignment horizontal="right"/>
    </xf>
    <xf numFmtId="39" fontId="27" fillId="0" borderId="0" xfId="0" applyNumberFormat="1" applyFont="1" applyAlignment="1">
      <alignment vertical="top" shrinkToFit="1"/>
    </xf>
    <xf numFmtId="49" fontId="24" fillId="0" borderId="24" xfId="0" applyNumberFormat="1" applyFont="1" applyBorder="1" applyAlignment="1">
      <alignment horizontal="left"/>
    </xf>
    <xf numFmtId="4" fontId="25" fillId="0" borderId="25" xfId="0" applyNumberFormat="1" applyFont="1" applyBorder="1" applyAlignment="1">
      <alignment horizontal="right" shrinkToFit="1"/>
    </xf>
    <xf numFmtId="4" fontId="25" fillId="0" borderId="26" xfId="0" applyNumberFormat="1" applyFont="1" applyBorder="1" applyAlignment="1">
      <alignment shrinkToFit="1"/>
    </xf>
    <xf numFmtId="4" fontId="25" fillId="0" borderId="26" xfId="0" applyNumberFormat="1" applyFont="1" applyBorder="1" applyAlignment="1">
      <alignment horizontal="right" shrinkToFit="1"/>
    </xf>
    <xf numFmtId="43" fontId="24" fillId="0" borderId="25" xfId="0" applyNumberFormat="1" applyFont="1" applyBorder="1" applyAlignment="1">
      <alignment horizontal="right"/>
    </xf>
    <xf numFmtId="43" fontId="24" fillId="0" borderId="27" xfId="0" applyNumberFormat="1" applyFont="1" applyBorder="1" applyAlignment="1">
      <alignment horizontal="right"/>
    </xf>
    <xf numFmtId="43" fontId="24" fillId="0" borderId="26" xfId="0" applyNumberFormat="1" applyFont="1" applyBorder="1" applyAlignment="1">
      <alignment horizontal="right"/>
    </xf>
    <xf numFmtId="43" fontId="24" fillId="0" borderId="24" xfId="0" applyNumberFormat="1" applyFont="1" applyBorder="1" applyAlignment="1">
      <alignment horizontal="right"/>
    </xf>
    <xf numFmtId="43" fontId="28" fillId="0" borderId="0" xfId="0" applyNumberFormat="1" applyFont="1" applyAlignment="1">
      <alignment horizontal="right"/>
    </xf>
    <xf numFmtId="0" fontId="29" fillId="0" borderId="12" xfId="2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/>
    </xf>
    <xf numFmtId="4" fontId="25" fillId="0" borderId="0" xfId="0" applyNumberFormat="1" applyFont="1" applyAlignment="1">
      <alignment shrinkToFit="1"/>
    </xf>
    <xf numFmtId="43" fontId="30" fillId="0" borderId="0" xfId="0" applyNumberFormat="1" applyFont="1"/>
    <xf numFmtId="39" fontId="25" fillId="0" borderId="0" xfId="0" applyNumberFormat="1" applyFont="1" applyAlignment="1">
      <alignment vertical="top" shrinkToFit="1"/>
    </xf>
    <xf numFmtId="49" fontId="31" fillId="0" borderId="12" xfId="0" applyNumberFormat="1" applyFont="1" applyBorder="1" applyAlignment="1">
      <alignment horizontal="left" wrapText="1"/>
    </xf>
    <xf numFmtId="49" fontId="26" fillId="0" borderId="23" xfId="0" applyNumberFormat="1" applyFont="1" applyBorder="1" applyAlignment="1">
      <alignment horizontal="left" wrapText="1"/>
    </xf>
    <xf numFmtId="39" fontId="25" fillId="0" borderId="0" xfId="0" applyNumberFormat="1" applyFont="1" applyAlignment="1">
      <alignment shrinkToFit="1"/>
    </xf>
    <xf numFmtId="49" fontId="24" fillId="0" borderId="24" xfId="0" applyNumberFormat="1" applyFont="1" applyBorder="1" applyAlignment="1">
      <alignment horizontal="left" wrapText="1"/>
    </xf>
    <xf numFmtId="4" fontId="25" fillId="0" borderId="27" xfId="0" applyNumberFormat="1" applyFont="1" applyBorder="1" applyAlignment="1">
      <alignment horizontal="right" shrinkToFit="1"/>
    </xf>
    <xf numFmtId="4" fontId="25" fillId="0" borderId="24" xfId="0" applyNumberFormat="1" applyFont="1" applyBorder="1" applyAlignment="1">
      <alignment horizontal="right" shrinkToFit="1"/>
    </xf>
    <xf numFmtId="49" fontId="26" fillId="0" borderId="23" xfId="0" applyNumberFormat="1" applyFont="1" applyBorder="1" applyAlignment="1">
      <alignment wrapText="1"/>
    </xf>
    <xf numFmtId="49" fontId="23" fillId="3" borderId="8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 wrapText="1"/>
    </xf>
    <xf numFmtId="49" fontId="37" fillId="3" borderId="10" xfId="0" applyNumberFormat="1" applyFont="1" applyFill="1" applyBorder="1" applyAlignment="1">
      <alignment horizontal="center" vertical="center" wrapText="1"/>
    </xf>
    <xf numFmtId="49" fontId="37" fillId="3" borderId="7" xfId="0" applyNumberFormat="1" applyFont="1" applyFill="1" applyBorder="1" applyAlignment="1">
      <alignment horizontal="center" wrapText="1"/>
    </xf>
    <xf numFmtId="49" fontId="37" fillId="3" borderId="7" xfId="0" applyNumberFormat="1" applyFont="1" applyFill="1" applyBorder="1" applyAlignment="1">
      <alignment horizontal="center"/>
    </xf>
    <xf numFmtId="49" fontId="37" fillId="3" borderId="8" xfId="0" applyNumberFormat="1" applyFont="1" applyFill="1" applyBorder="1" applyAlignment="1">
      <alignment horizontal="center"/>
    </xf>
    <xf numFmtId="49" fontId="37" fillId="3" borderId="14" xfId="0" applyNumberFormat="1" applyFont="1" applyFill="1" applyBorder="1" applyAlignment="1">
      <alignment horizontal="center"/>
    </xf>
    <xf numFmtId="49" fontId="37" fillId="3" borderId="9" xfId="0" applyNumberFormat="1" applyFont="1" applyFill="1" applyBorder="1" applyAlignment="1">
      <alignment horizontal="center"/>
    </xf>
    <xf numFmtId="49" fontId="37" fillId="3" borderId="11" xfId="0" applyNumberFormat="1" applyFont="1" applyFill="1" applyBorder="1" applyAlignment="1">
      <alignment horizontal="center"/>
    </xf>
    <xf numFmtId="49" fontId="38" fillId="2" borderId="0" xfId="0" applyNumberFormat="1" applyFont="1" applyFill="1" applyAlignment="1">
      <alignment horizontal="center"/>
    </xf>
    <xf numFmtId="49" fontId="38" fillId="2" borderId="0" xfId="0" applyNumberFormat="1" applyFont="1" applyFill="1" applyAlignment="1">
      <alignment horizontal="center" wrapText="1"/>
    </xf>
    <xf numFmtId="49" fontId="38" fillId="2" borderId="0" xfId="0" applyNumberFormat="1" applyFont="1" applyFill="1" applyAlignment="1">
      <alignment horizontal="center"/>
    </xf>
    <xf numFmtId="49" fontId="37" fillId="3" borderId="20" xfId="0" applyNumberFormat="1" applyFont="1" applyFill="1" applyBorder="1" applyAlignment="1">
      <alignment horizontal="center"/>
    </xf>
  </cellXfs>
  <cellStyles count="5">
    <cellStyle name="Millares" xfId="1" builtinId="3"/>
    <cellStyle name="Millares 2" xfId="3" xr:uid="{52091E32-9765-45F4-847B-B7F6D5AFC415}"/>
    <cellStyle name="Normal" xfId="0" builtinId="0"/>
    <cellStyle name="Normal 2" xfId="2" xr:uid="{D17DD775-07AC-4CB4-B117-170D2A31EF6A}"/>
    <cellStyle name="Porcentaje 2" xfId="4" xr:uid="{44A01914-FC63-459B-9419-D170F6AD3B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</xdr:colOff>
      <xdr:row>1</xdr:row>
      <xdr:rowOff>184472</xdr:rowOff>
    </xdr:from>
    <xdr:to>
      <xdr:col>17</xdr:col>
      <xdr:colOff>894185</xdr:colOff>
      <xdr:row>7</xdr:row>
      <xdr:rowOff>206330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1E44CB8-922D-4E54-8897-DB9315F22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125700" y="384497"/>
          <a:ext cx="2742035" cy="1269633"/>
        </a:xfrm>
        <a:prstGeom prst="rect">
          <a:avLst/>
        </a:prstGeom>
      </xdr:spPr>
    </xdr:pic>
    <xdr:clientData/>
  </xdr:twoCellAnchor>
  <xdr:twoCellAnchor editAs="oneCell">
    <xdr:from>
      <xdr:col>0</xdr:col>
      <xdr:colOff>164255</xdr:colOff>
      <xdr:row>0</xdr:row>
      <xdr:rowOff>104775</xdr:rowOff>
    </xdr:from>
    <xdr:to>
      <xdr:col>1</xdr:col>
      <xdr:colOff>2981325</xdr:colOff>
      <xdr:row>8</xdr:row>
      <xdr:rowOff>161925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D41AFA-467E-4C60-911A-1EF2E0C2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255" y="104775"/>
          <a:ext cx="3207595" cy="1714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A1EE9-A621-4D1F-9FCA-8C19A8650F21}">
  <dimension ref="B2:Z1104"/>
  <sheetViews>
    <sheetView showGridLines="0" tabSelected="1" topLeftCell="A67" zoomScaleNormal="100" workbookViewId="0">
      <selection activeCell="A7" sqref="A1:A1048576"/>
    </sheetView>
  </sheetViews>
  <sheetFormatPr baseColWidth="10" defaultColWidth="14.42578125" defaultRowHeight="15.75" customHeight="1" x14ac:dyDescent="0.2"/>
  <cols>
    <col min="1" max="1" width="5.85546875" customWidth="1"/>
    <col min="2" max="2" width="65.5703125" customWidth="1"/>
    <col min="3" max="3" width="15.140625" customWidth="1"/>
    <col min="4" max="4" width="14" hidden="1" customWidth="1"/>
    <col min="5" max="16" width="14" customWidth="1"/>
    <col min="17" max="17" width="14" hidden="1" customWidth="1"/>
    <col min="18" max="18" width="14" customWidth="1"/>
    <col min="19" max="19" width="11.5703125" bestFit="1" customWidth="1"/>
    <col min="20" max="20" width="12.85546875" bestFit="1" customWidth="1"/>
    <col min="21" max="26" width="8" customWidth="1"/>
  </cols>
  <sheetData>
    <row r="2" spans="2:26" ht="15.75" customHeight="1" x14ac:dyDescent="0.25">
      <c r="B2" s="127" t="s">
        <v>0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</row>
    <row r="3" spans="2:26" ht="15.75" customHeight="1" x14ac:dyDescent="0.25">
      <c r="B3" s="128" t="s">
        <v>1</v>
      </c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</row>
    <row r="4" spans="2:26" ht="15.75" customHeight="1" x14ac:dyDescent="0.25">
      <c r="B4" s="128" t="s">
        <v>53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</row>
    <row r="5" spans="2:26" ht="18" customHeight="1" x14ac:dyDescent="0.25">
      <c r="B5" s="128" t="s">
        <v>108</v>
      </c>
      <c r="C5" s="128"/>
      <c r="D5" s="128"/>
      <c r="E5" s="128"/>
      <c r="F5" s="128"/>
      <c r="G5" s="128"/>
      <c r="H5" s="128"/>
      <c r="I5" s="128"/>
      <c r="J5" s="128"/>
      <c r="K5" s="128"/>
      <c r="L5" s="128"/>
      <c r="M5" s="128"/>
      <c r="N5" s="128"/>
      <c r="O5" s="128"/>
      <c r="P5" s="128"/>
      <c r="Q5" s="128"/>
      <c r="R5" s="128"/>
      <c r="S5" s="3"/>
      <c r="T5" s="1"/>
      <c r="U5" s="1"/>
      <c r="V5" s="1"/>
      <c r="W5" s="1"/>
      <c r="X5" s="1"/>
      <c r="Y5" s="1"/>
      <c r="Z5" s="1"/>
    </row>
    <row r="6" spans="2:26" ht="16.5" customHeight="1" x14ac:dyDescent="0.25">
      <c r="B6" s="128" t="s">
        <v>2</v>
      </c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28"/>
      <c r="Q6" s="128"/>
      <c r="R6" s="128"/>
      <c r="S6" s="27"/>
      <c r="T6" s="1"/>
      <c r="U6" s="1"/>
      <c r="V6" s="1"/>
      <c r="W6" s="1"/>
      <c r="X6" s="1"/>
      <c r="Y6" s="1"/>
      <c r="Z6" s="1"/>
    </row>
    <row r="7" spans="2:26" ht="16.5" customHeight="1" x14ac:dyDescent="0.25">
      <c r="B7" s="126"/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27"/>
      <c r="T7" s="1"/>
      <c r="U7" s="1"/>
      <c r="V7" s="1"/>
      <c r="W7" s="1"/>
      <c r="X7" s="1"/>
      <c r="Y7" s="1"/>
      <c r="Z7" s="1"/>
    </row>
    <row r="8" spans="2:26" ht="16.5" customHeigh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7"/>
      <c r="T8" s="1"/>
      <c r="U8" s="1"/>
      <c r="V8" s="1"/>
      <c r="W8" s="1"/>
      <c r="X8" s="1"/>
      <c r="Y8" s="1"/>
      <c r="Z8" s="1"/>
    </row>
    <row r="9" spans="2:26" ht="16.5" customHeigh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7"/>
      <c r="T9" s="1"/>
      <c r="U9" s="1"/>
      <c r="V9" s="1"/>
      <c r="W9" s="1"/>
      <c r="X9" s="1"/>
      <c r="Y9" s="1"/>
      <c r="Z9" s="1"/>
    </row>
    <row r="10" spans="2:26" ht="16.5" customHeight="1" x14ac:dyDescent="0.25"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7"/>
      <c r="T10" s="1"/>
      <c r="U10" s="1"/>
      <c r="V10" s="1"/>
      <c r="W10" s="1"/>
      <c r="X10" s="1"/>
      <c r="Y10" s="1"/>
      <c r="Z10" s="1"/>
    </row>
    <row r="11" spans="2:26" ht="16.5" customHeight="1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7"/>
      <c r="T11" s="1"/>
      <c r="U11" s="1"/>
      <c r="V11" s="1"/>
      <c r="W11" s="1"/>
      <c r="X11" s="1"/>
      <c r="Y11" s="1"/>
      <c r="Z11" s="1"/>
    </row>
    <row r="12" spans="2:26" ht="16.5" customHeight="1" x14ac:dyDescent="0.2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7"/>
      <c r="T12" s="1"/>
      <c r="U12" s="1"/>
      <c r="V12" s="1"/>
      <c r="W12" s="1"/>
      <c r="X12" s="1"/>
      <c r="Y12" s="1"/>
      <c r="Z12" s="1"/>
    </row>
    <row r="13" spans="2:26" ht="12.75" customHeight="1" x14ac:dyDescent="0.25"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4"/>
      <c r="Q13" s="74"/>
      <c r="R13" s="74"/>
      <c r="S13" s="27"/>
      <c r="T13" s="1"/>
      <c r="U13" s="1"/>
      <c r="V13" s="1"/>
      <c r="W13" s="1"/>
      <c r="X13" s="1"/>
      <c r="Y13" s="1"/>
      <c r="Z13" s="1"/>
    </row>
    <row r="14" spans="2:26" ht="17.25" customHeight="1" thickBot="1" x14ac:dyDescent="0.3">
      <c r="B14" s="2"/>
      <c r="C14" s="2"/>
      <c r="D14" s="2"/>
      <c r="E14" s="3"/>
      <c r="F14" s="2"/>
      <c r="G14" s="2"/>
      <c r="H14" s="2"/>
      <c r="I14" s="2"/>
      <c r="J14" s="2"/>
      <c r="K14" s="2"/>
      <c r="L14" s="2"/>
      <c r="M14" s="2"/>
      <c r="N14" s="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2:26" ht="59.25" customHeight="1" thickBot="1" x14ac:dyDescent="0.25">
      <c r="B15" s="117" t="s">
        <v>3</v>
      </c>
      <c r="C15" s="118" t="s">
        <v>47</v>
      </c>
      <c r="D15" s="119" t="s">
        <v>46</v>
      </c>
      <c r="E15" s="120" t="s">
        <v>48</v>
      </c>
      <c r="F15" s="121" t="s">
        <v>4</v>
      </c>
      <c r="G15" s="122" t="s">
        <v>5</v>
      </c>
      <c r="H15" s="121" t="s">
        <v>6</v>
      </c>
      <c r="I15" s="121" t="s">
        <v>7</v>
      </c>
      <c r="J15" s="123" t="s">
        <v>8</v>
      </c>
      <c r="K15" s="124" t="s">
        <v>9</v>
      </c>
      <c r="L15" s="125" t="s">
        <v>10</v>
      </c>
      <c r="M15" s="125" t="s">
        <v>11</v>
      </c>
      <c r="N15" s="125" t="s">
        <v>12</v>
      </c>
      <c r="O15" s="123" t="s">
        <v>13</v>
      </c>
      <c r="P15" s="129" t="s">
        <v>14</v>
      </c>
      <c r="Q15" s="35" t="s">
        <v>15</v>
      </c>
      <c r="R15" s="120" t="s">
        <v>49</v>
      </c>
      <c r="S15" s="11"/>
      <c r="T15" s="4"/>
      <c r="U15" s="4"/>
      <c r="V15" s="4"/>
      <c r="W15" s="4"/>
      <c r="X15" s="4"/>
      <c r="Y15" s="4"/>
      <c r="Z15" s="4"/>
    </row>
    <row r="16" spans="2:26" ht="20.25" hidden="1" customHeight="1" x14ac:dyDescent="0.2">
      <c r="B16" s="12" t="s">
        <v>16</v>
      </c>
      <c r="C16" s="22">
        <f>C17+C23+C33+C60</f>
        <v>276225000</v>
      </c>
      <c r="D16" s="38" t="e">
        <f>D17+D23+D33+D60+#REF!</f>
        <v>#REF!</v>
      </c>
      <c r="E16" s="33" t="e">
        <f>E17+E23+E33+E60+#REF!</f>
        <v>#REF!</v>
      </c>
      <c r="F16" s="20">
        <f t="shared" ref="F16:Q16" si="0">F17+F23+F33+F60</f>
        <v>12923184.49</v>
      </c>
      <c r="G16" s="37">
        <f t="shared" si="0"/>
        <v>13152324.940000001</v>
      </c>
      <c r="H16" s="7">
        <f t="shared" si="0"/>
        <v>17403220.690000001</v>
      </c>
      <c r="I16" s="5">
        <f t="shared" si="0"/>
        <v>23414669.789999999</v>
      </c>
      <c r="J16" s="94">
        <f t="shared" si="0"/>
        <v>28999625.969999999</v>
      </c>
      <c r="K16" s="20">
        <f t="shared" si="0"/>
        <v>24946759.5</v>
      </c>
      <c r="L16" s="8">
        <f t="shared" si="0"/>
        <v>17834536.359999999</v>
      </c>
      <c r="M16" s="6">
        <f t="shared" si="0"/>
        <v>17842520.710000001</v>
      </c>
      <c r="N16" s="6">
        <f t="shared" si="0"/>
        <v>20342755.740000002</v>
      </c>
      <c r="O16" s="19">
        <f t="shared" si="0"/>
        <v>30325482.630000003</v>
      </c>
      <c r="P16" s="34">
        <f t="shared" si="0"/>
        <v>28660108.969999999</v>
      </c>
      <c r="Q16" s="19">
        <f t="shared" si="0"/>
        <v>0</v>
      </c>
      <c r="R16" s="34">
        <f t="shared" ref="R16:R32" si="1">SUM(F16:Q16)</f>
        <v>235845189.79000002</v>
      </c>
    </row>
    <row r="17" spans="2:20" ht="15" customHeight="1" x14ac:dyDescent="0.2">
      <c r="B17" s="96" t="s">
        <v>17</v>
      </c>
      <c r="C17" s="97">
        <f t="shared" ref="C17" si="2">SUM(C18:C22)</f>
        <v>187139659</v>
      </c>
      <c r="D17" s="98">
        <f>SUM(D18:D22)</f>
        <v>0</v>
      </c>
      <c r="E17" s="99">
        <f>SUM(E18:E22)</f>
        <v>187200574</v>
      </c>
      <c r="F17" s="100">
        <f>F18+F19+F22+F20</f>
        <v>11716987.16</v>
      </c>
      <c r="G17" s="101">
        <f>SUM(G18:G22)</f>
        <v>11743124.460000001</v>
      </c>
      <c r="H17" s="100">
        <f>SUM(H18:H22)</f>
        <v>11795391.420000002</v>
      </c>
      <c r="I17" s="102">
        <f>SUM(I18:I22)</f>
        <v>11801614.16</v>
      </c>
      <c r="J17" s="103">
        <f t="shared" ref="J17:Q17" si="3">SUM(J18:J22)</f>
        <v>21406004.68</v>
      </c>
      <c r="K17" s="100">
        <f t="shared" si="3"/>
        <v>12051774.66</v>
      </c>
      <c r="L17" s="102">
        <f t="shared" si="3"/>
        <v>12369534.51</v>
      </c>
      <c r="M17" s="100">
        <f t="shared" si="3"/>
        <v>11741579.82</v>
      </c>
      <c r="N17" s="102">
        <f t="shared" si="3"/>
        <v>12275113.040000001</v>
      </c>
      <c r="O17" s="103">
        <f>SUM(O18:O22)</f>
        <v>21660965.129999999</v>
      </c>
      <c r="P17" s="103">
        <f t="shared" si="3"/>
        <v>22471651.699999999</v>
      </c>
      <c r="Q17" s="102">
        <f t="shared" si="3"/>
        <v>0</v>
      </c>
      <c r="R17" s="100">
        <f>SUM(F17:Q17)</f>
        <v>161033740.74000001</v>
      </c>
    </row>
    <row r="18" spans="2:20" ht="15" customHeight="1" x14ac:dyDescent="0.2">
      <c r="B18" s="90" t="s">
        <v>18</v>
      </c>
      <c r="C18" s="39">
        <v>138856000</v>
      </c>
      <c r="D18" s="95"/>
      <c r="E18" s="40">
        <v>138916915</v>
      </c>
      <c r="F18" s="41">
        <v>9631356.25</v>
      </c>
      <c r="G18" s="42">
        <v>9684356.25</v>
      </c>
      <c r="H18" s="43">
        <v>9737769.9600000009</v>
      </c>
      <c r="I18" s="40">
        <v>9709356.25</v>
      </c>
      <c r="J18" s="58">
        <v>10401908.4</v>
      </c>
      <c r="K18" s="41">
        <v>9967689.1999999993</v>
      </c>
      <c r="L18" s="104">
        <v>10278308.369999999</v>
      </c>
      <c r="M18" s="41">
        <v>9679106.25</v>
      </c>
      <c r="N18" s="40">
        <v>10166739.380000001</v>
      </c>
      <c r="O18" s="58">
        <v>9763106.25</v>
      </c>
      <c r="P18" s="58">
        <v>20366703.489999998</v>
      </c>
      <c r="Q18" s="40"/>
      <c r="R18" s="41">
        <f t="shared" si="1"/>
        <v>119386400.05</v>
      </c>
    </row>
    <row r="19" spans="2:20" ht="15" customHeight="1" x14ac:dyDescent="0.2">
      <c r="B19" s="90" t="s">
        <v>19</v>
      </c>
      <c r="C19" s="39">
        <v>28532000</v>
      </c>
      <c r="D19" s="45"/>
      <c r="E19" s="40">
        <v>28532000</v>
      </c>
      <c r="F19" s="41">
        <v>588000</v>
      </c>
      <c r="G19" s="42">
        <v>588000</v>
      </c>
      <c r="H19" s="43">
        <v>588000</v>
      </c>
      <c r="I19" s="40">
        <v>590000</v>
      </c>
      <c r="J19" s="58">
        <v>9507231.2200000007</v>
      </c>
      <c r="K19" s="41">
        <v>590000</v>
      </c>
      <c r="L19" s="104">
        <v>590000</v>
      </c>
      <c r="M19" s="41">
        <v>590000</v>
      </c>
      <c r="N19" s="40">
        <v>590000</v>
      </c>
      <c r="O19" s="58">
        <v>10414772.84</v>
      </c>
      <c r="P19" s="58">
        <v>550000</v>
      </c>
      <c r="Q19" s="40"/>
      <c r="R19" s="41">
        <f t="shared" si="1"/>
        <v>25186004.060000002</v>
      </c>
    </row>
    <row r="20" spans="2:20" ht="15" customHeight="1" x14ac:dyDescent="0.2">
      <c r="B20" s="90" t="s">
        <v>20</v>
      </c>
      <c r="C20" s="39">
        <v>432000</v>
      </c>
      <c r="D20" s="45"/>
      <c r="E20" s="40">
        <v>432000</v>
      </c>
      <c r="F20" s="41">
        <v>36000</v>
      </c>
      <c r="G20" s="42">
        <v>0</v>
      </c>
      <c r="H20" s="41">
        <v>0</v>
      </c>
      <c r="I20" s="40">
        <v>27667.200000000001</v>
      </c>
      <c r="J20" s="58">
        <v>14400</v>
      </c>
      <c r="K20" s="41">
        <v>0</v>
      </c>
      <c r="L20" s="104">
        <v>0</v>
      </c>
      <c r="M20" s="41">
        <v>0</v>
      </c>
      <c r="N20" s="40">
        <v>30234.880000000001</v>
      </c>
      <c r="O20" s="58">
        <v>0</v>
      </c>
      <c r="P20" s="58">
        <v>49344</v>
      </c>
      <c r="Q20" s="40"/>
      <c r="R20" s="41">
        <f t="shared" si="1"/>
        <v>157646.08000000002</v>
      </c>
    </row>
    <row r="21" spans="2:20" ht="15" customHeight="1" x14ac:dyDescent="0.2">
      <c r="B21" s="105" t="s">
        <v>56</v>
      </c>
      <c r="C21" s="41">
        <v>0</v>
      </c>
      <c r="D21" s="45"/>
      <c r="E21" s="40">
        <v>0</v>
      </c>
      <c r="F21" s="41">
        <v>0</v>
      </c>
      <c r="G21" s="42">
        <v>0</v>
      </c>
      <c r="H21" s="41">
        <v>0</v>
      </c>
      <c r="I21" s="40">
        <v>0</v>
      </c>
      <c r="J21" s="58">
        <v>0</v>
      </c>
      <c r="K21" s="41">
        <v>0</v>
      </c>
      <c r="L21" s="104">
        <v>0</v>
      </c>
      <c r="M21" s="41">
        <v>0</v>
      </c>
      <c r="N21" s="40">
        <v>0</v>
      </c>
      <c r="O21" s="58">
        <v>0</v>
      </c>
      <c r="P21" s="58">
        <v>0</v>
      </c>
      <c r="Q21" s="40"/>
      <c r="R21" s="41">
        <f t="shared" si="1"/>
        <v>0</v>
      </c>
    </row>
    <row r="22" spans="2:20" ht="15" customHeight="1" x14ac:dyDescent="0.2">
      <c r="B22" s="89" t="s">
        <v>21</v>
      </c>
      <c r="C22" s="39">
        <v>19319659</v>
      </c>
      <c r="D22" s="95"/>
      <c r="E22" s="40">
        <v>19319659</v>
      </c>
      <c r="F22" s="41">
        <v>1461630.91</v>
      </c>
      <c r="G22" s="42">
        <v>1470768.21</v>
      </c>
      <c r="H22" s="43">
        <v>1469621.46</v>
      </c>
      <c r="I22" s="40">
        <v>1474590.71</v>
      </c>
      <c r="J22" s="58">
        <v>1482465.06</v>
      </c>
      <c r="K22" s="41">
        <v>1494085.46</v>
      </c>
      <c r="L22" s="104">
        <v>1501226.14</v>
      </c>
      <c r="M22" s="41">
        <v>1472473.57</v>
      </c>
      <c r="N22" s="40">
        <v>1488138.78</v>
      </c>
      <c r="O22" s="58">
        <v>1483086.04</v>
      </c>
      <c r="P22" s="58">
        <v>1505604.21</v>
      </c>
      <c r="Q22" s="40"/>
      <c r="R22" s="41">
        <f t="shared" si="1"/>
        <v>16303690.550000001</v>
      </c>
    </row>
    <row r="23" spans="2:20" ht="15" customHeight="1" x14ac:dyDescent="0.2">
      <c r="B23" s="106" t="s">
        <v>22</v>
      </c>
      <c r="C23" s="46">
        <f>SUM(C24:C32)</f>
        <v>57113052</v>
      </c>
      <c r="D23" s="107">
        <f>SUM(D24:D32)</f>
        <v>0</v>
      </c>
      <c r="E23" s="47">
        <f>SUM(E24:E32)</f>
        <v>75140436.25</v>
      </c>
      <c r="F23" s="48">
        <f>SUM(F24:F32)</f>
        <v>1206197.33</v>
      </c>
      <c r="G23" s="49">
        <f t="shared" ref="G23:H23" si="4">SUM(G24:G32)</f>
        <v>1409200.48</v>
      </c>
      <c r="H23" s="48">
        <f t="shared" si="4"/>
        <v>5558709.1900000004</v>
      </c>
      <c r="I23" s="50">
        <f t="shared" ref="I23:O23" si="5">SUM(I24:I32)</f>
        <v>4437969.6100000003</v>
      </c>
      <c r="J23" s="75">
        <f t="shared" si="5"/>
        <v>4156818.1799999992</v>
      </c>
      <c r="K23" s="48">
        <f t="shared" si="5"/>
        <v>7858754.6099999985</v>
      </c>
      <c r="L23" s="50">
        <f t="shared" si="5"/>
        <v>4255320.6399999997</v>
      </c>
      <c r="M23" s="48">
        <f t="shared" si="5"/>
        <v>5441445.6699999999</v>
      </c>
      <c r="N23" s="50">
        <f t="shared" si="5"/>
        <v>5047707.34</v>
      </c>
      <c r="O23" s="75">
        <f t="shared" si="5"/>
        <v>2101380.9000000004</v>
      </c>
      <c r="P23" s="75">
        <f>SUM(P24:P32)</f>
        <v>3460891.53</v>
      </c>
      <c r="Q23" s="50">
        <f>SUM(Q24:Q32)</f>
        <v>0</v>
      </c>
      <c r="R23" s="48">
        <f t="shared" si="1"/>
        <v>44934395.479999997</v>
      </c>
    </row>
    <row r="24" spans="2:20" ht="15" customHeight="1" x14ac:dyDescent="0.2">
      <c r="B24" s="90" t="s">
        <v>23</v>
      </c>
      <c r="C24" s="39">
        <v>8680000</v>
      </c>
      <c r="D24" s="51"/>
      <c r="E24" s="40">
        <v>8680000</v>
      </c>
      <c r="F24" s="41">
        <v>569929.03</v>
      </c>
      <c r="G24" s="42">
        <v>499033.66</v>
      </c>
      <c r="H24" s="43">
        <v>577326.19999999995</v>
      </c>
      <c r="I24" s="40">
        <v>583927.66</v>
      </c>
      <c r="J24" s="58">
        <v>812908.86</v>
      </c>
      <c r="K24" s="41">
        <v>779109.44</v>
      </c>
      <c r="L24" s="104">
        <v>550436.4</v>
      </c>
      <c r="M24" s="41">
        <v>728525.28</v>
      </c>
      <c r="N24" s="40">
        <v>608757.36</v>
      </c>
      <c r="O24" s="58">
        <v>615050.30000000005</v>
      </c>
      <c r="P24" s="58">
        <v>651558.39</v>
      </c>
      <c r="Q24" s="40"/>
      <c r="R24" s="41">
        <f t="shared" si="1"/>
        <v>6976562.5800000001</v>
      </c>
    </row>
    <row r="25" spans="2:20" ht="15" customHeight="1" x14ac:dyDescent="0.2">
      <c r="B25" s="89" t="s">
        <v>24</v>
      </c>
      <c r="C25" s="39">
        <v>5370000</v>
      </c>
      <c r="D25" s="51"/>
      <c r="E25" s="40">
        <v>5370000</v>
      </c>
      <c r="F25" s="41">
        <v>0</v>
      </c>
      <c r="G25" s="42">
        <v>0</v>
      </c>
      <c r="H25" s="43">
        <v>33658.32</v>
      </c>
      <c r="I25" s="40">
        <v>51448</v>
      </c>
      <c r="J25" s="58">
        <v>191000</v>
      </c>
      <c r="K25" s="41">
        <v>1540000</v>
      </c>
      <c r="L25" s="104">
        <v>0</v>
      </c>
      <c r="M25" s="41">
        <v>0</v>
      </c>
      <c r="N25" s="40">
        <v>1320000</v>
      </c>
      <c r="O25" s="58">
        <v>0</v>
      </c>
      <c r="P25" s="58">
        <v>0</v>
      </c>
      <c r="Q25" s="40"/>
      <c r="R25" s="41">
        <f t="shared" si="1"/>
        <v>3136106.3200000003</v>
      </c>
    </row>
    <row r="26" spans="2:20" ht="15" customHeight="1" x14ac:dyDescent="0.2">
      <c r="B26" s="90" t="s">
        <v>25</v>
      </c>
      <c r="C26" s="39">
        <v>4000000</v>
      </c>
      <c r="D26" s="51"/>
      <c r="E26" s="40">
        <v>5202214.03</v>
      </c>
      <c r="F26" s="41">
        <v>0</v>
      </c>
      <c r="G26" s="42">
        <v>34577.5</v>
      </c>
      <c r="H26" s="43">
        <v>74415</v>
      </c>
      <c r="I26" s="40">
        <v>897247.5</v>
      </c>
      <c r="J26" s="58">
        <v>219387.5</v>
      </c>
      <c r="K26" s="41">
        <v>1826252.91</v>
      </c>
      <c r="L26" s="104">
        <v>471547.5</v>
      </c>
      <c r="M26" s="41">
        <v>1672456.9</v>
      </c>
      <c r="N26" s="40">
        <v>240172.5</v>
      </c>
      <c r="O26" s="58">
        <v>288035</v>
      </c>
      <c r="P26" s="58">
        <v>263072.5</v>
      </c>
      <c r="Q26" s="40"/>
      <c r="R26" s="41">
        <f t="shared" si="1"/>
        <v>5987164.8100000005</v>
      </c>
    </row>
    <row r="27" spans="2:20" ht="15" customHeight="1" x14ac:dyDescent="0.2">
      <c r="B27" s="90" t="s">
        <v>26</v>
      </c>
      <c r="C27" s="39">
        <v>1260000</v>
      </c>
      <c r="D27" s="51"/>
      <c r="E27" s="40">
        <v>7206565.8600000003</v>
      </c>
      <c r="F27" s="41">
        <v>0</v>
      </c>
      <c r="G27" s="42">
        <v>0</v>
      </c>
      <c r="H27" s="43">
        <v>13425</v>
      </c>
      <c r="I27" s="40">
        <v>3940</v>
      </c>
      <c r="J27" s="58">
        <v>925</v>
      </c>
      <c r="K27" s="41">
        <v>367852.89</v>
      </c>
      <c r="L27" s="104">
        <v>209989.53</v>
      </c>
      <c r="M27" s="41">
        <v>252095.32</v>
      </c>
      <c r="N27" s="40">
        <v>7965</v>
      </c>
      <c r="O27" s="58">
        <v>6220</v>
      </c>
      <c r="P27" s="58">
        <v>484308.36</v>
      </c>
      <c r="Q27" s="40"/>
      <c r="R27" s="41">
        <f t="shared" si="1"/>
        <v>1346721.1</v>
      </c>
    </row>
    <row r="28" spans="2:20" ht="15" customHeight="1" x14ac:dyDescent="0.2">
      <c r="B28" s="90" t="s">
        <v>27</v>
      </c>
      <c r="C28" s="39">
        <v>14096000</v>
      </c>
      <c r="D28" s="95"/>
      <c r="E28" s="40">
        <v>23220039.84</v>
      </c>
      <c r="F28" s="41">
        <v>23600</v>
      </c>
      <c r="G28" s="42">
        <v>484805.4</v>
      </c>
      <c r="H28" s="43">
        <v>2465781.35</v>
      </c>
      <c r="I28" s="40">
        <v>1083366.17</v>
      </c>
      <c r="J28" s="58">
        <v>2006407.2</v>
      </c>
      <c r="K28" s="41">
        <v>2566729.5499999998</v>
      </c>
      <c r="L28" s="104">
        <v>1065500.71</v>
      </c>
      <c r="M28" s="41">
        <v>792921.53</v>
      </c>
      <c r="N28" s="40">
        <v>1966701.07</v>
      </c>
      <c r="O28" s="58">
        <v>599574.81999999995</v>
      </c>
      <c r="P28" s="58">
        <v>636429.18999999994</v>
      </c>
      <c r="Q28" s="40"/>
      <c r="R28" s="41">
        <f t="shared" si="1"/>
        <v>13691816.989999998</v>
      </c>
    </row>
    <row r="29" spans="2:20" ht="15" customHeight="1" x14ac:dyDescent="0.2">
      <c r="B29" s="90" t="s">
        <v>28</v>
      </c>
      <c r="C29" s="39">
        <v>5700000</v>
      </c>
      <c r="D29" s="51"/>
      <c r="E29" s="40">
        <v>5700000</v>
      </c>
      <c r="F29" s="41">
        <v>612668.30000000005</v>
      </c>
      <c r="G29" s="42">
        <v>390783.92</v>
      </c>
      <c r="H29" s="43">
        <v>376232.31</v>
      </c>
      <c r="I29" s="40">
        <v>1450788.38</v>
      </c>
      <c r="J29" s="58">
        <v>399763.51</v>
      </c>
      <c r="K29" s="41">
        <v>393976.51</v>
      </c>
      <c r="L29" s="104">
        <v>392630.51</v>
      </c>
      <c r="M29" s="41">
        <v>390499.71</v>
      </c>
      <c r="N29" s="40">
        <v>391678.71</v>
      </c>
      <c r="O29" s="58">
        <v>394262.71</v>
      </c>
      <c r="P29" s="58">
        <v>404480.71</v>
      </c>
      <c r="Q29" s="108"/>
      <c r="R29" s="41">
        <f t="shared" si="1"/>
        <v>5597765.2799999993</v>
      </c>
    </row>
    <row r="30" spans="2:20" ht="22.5" x14ac:dyDescent="0.2">
      <c r="B30" s="89" t="s">
        <v>29</v>
      </c>
      <c r="C30" s="39">
        <v>12270808</v>
      </c>
      <c r="D30" s="51"/>
      <c r="E30" s="40">
        <v>12270808</v>
      </c>
      <c r="F30" s="41">
        <v>0</v>
      </c>
      <c r="G30" s="42">
        <v>0</v>
      </c>
      <c r="H30" s="43">
        <v>194173.41</v>
      </c>
      <c r="I30" s="40">
        <v>249741.99</v>
      </c>
      <c r="J30" s="58">
        <v>87637.21</v>
      </c>
      <c r="K30" s="41">
        <v>296109.01</v>
      </c>
      <c r="L30" s="104">
        <v>0</v>
      </c>
      <c r="M30" s="41">
        <v>641079.4</v>
      </c>
      <c r="N30" s="40">
        <v>81420</v>
      </c>
      <c r="O30" s="58">
        <v>162838.07</v>
      </c>
      <c r="P30" s="58">
        <v>447842.58</v>
      </c>
      <c r="Q30" s="40"/>
      <c r="R30" s="41">
        <f t="shared" si="1"/>
        <v>2160841.67</v>
      </c>
      <c r="T30" s="23"/>
    </row>
    <row r="31" spans="2:20" ht="15" customHeight="1" x14ac:dyDescent="0.2">
      <c r="B31" s="89" t="s">
        <v>30</v>
      </c>
      <c r="C31" s="39">
        <v>4236244</v>
      </c>
      <c r="D31" s="51"/>
      <c r="E31" s="40">
        <v>4490808.5199999996</v>
      </c>
      <c r="F31" s="41">
        <v>0</v>
      </c>
      <c r="G31" s="42">
        <v>0</v>
      </c>
      <c r="H31" s="43">
        <v>1823697.6</v>
      </c>
      <c r="I31" s="40">
        <v>117509.91</v>
      </c>
      <c r="J31" s="58">
        <v>0</v>
      </c>
      <c r="K31" s="41">
        <v>88724.3</v>
      </c>
      <c r="L31" s="104">
        <v>1565215.99</v>
      </c>
      <c r="M31" s="41">
        <v>292978.53000000003</v>
      </c>
      <c r="N31" s="40">
        <v>40710</v>
      </c>
      <c r="O31" s="58">
        <v>35400</v>
      </c>
      <c r="P31" s="58">
        <v>502009.8</v>
      </c>
      <c r="Q31" s="40"/>
      <c r="R31" s="41">
        <f t="shared" si="1"/>
        <v>4466246.13</v>
      </c>
    </row>
    <row r="32" spans="2:20" ht="15" customHeight="1" x14ac:dyDescent="0.2">
      <c r="B32" s="89" t="s">
        <v>31</v>
      </c>
      <c r="C32" s="52">
        <v>1500000</v>
      </c>
      <c r="D32" s="51"/>
      <c r="E32" s="40">
        <v>3000000</v>
      </c>
      <c r="F32" s="41">
        <v>0</v>
      </c>
      <c r="G32" s="42">
        <v>0</v>
      </c>
      <c r="H32" s="41">
        <v>0</v>
      </c>
      <c r="I32" s="40">
        <v>0</v>
      </c>
      <c r="J32" s="58">
        <v>438788.9</v>
      </c>
      <c r="K32" s="41">
        <v>0</v>
      </c>
      <c r="L32" s="104">
        <v>0</v>
      </c>
      <c r="M32" s="41">
        <v>670889</v>
      </c>
      <c r="N32" s="40">
        <v>390302.7</v>
      </c>
      <c r="O32" s="58">
        <v>0</v>
      </c>
      <c r="P32" s="58">
        <v>71190</v>
      </c>
      <c r="Q32" s="40"/>
      <c r="R32" s="41">
        <f t="shared" si="1"/>
        <v>1571170.5999999999</v>
      </c>
    </row>
    <row r="33" spans="2:18" ht="15" customHeight="1" x14ac:dyDescent="0.2">
      <c r="B33" s="106" t="s">
        <v>32</v>
      </c>
      <c r="C33" s="46">
        <f>SUM(C34:C42)</f>
        <v>22339081</v>
      </c>
      <c r="D33" s="109">
        <f>SUM(D34:D42)</f>
        <v>0</v>
      </c>
      <c r="E33" s="47">
        <f>SUM(E34:E42)</f>
        <v>23451776</v>
      </c>
      <c r="F33" s="53">
        <f t="shared" ref="F33:Q33" si="6">SUM(F34:F42)</f>
        <v>0</v>
      </c>
      <c r="G33" s="54">
        <f t="shared" si="6"/>
        <v>0</v>
      </c>
      <c r="H33" s="53">
        <f t="shared" si="6"/>
        <v>8580</v>
      </c>
      <c r="I33" s="47">
        <f t="shared" si="6"/>
        <v>6329896.1400000006</v>
      </c>
      <c r="J33" s="61">
        <f t="shared" si="6"/>
        <v>1217952.23</v>
      </c>
      <c r="K33" s="53">
        <f t="shared" si="6"/>
        <v>2576991.23</v>
      </c>
      <c r="L33" s="47">
        <f t="shared" si="6"/>
        <v>513135.61</v>
      </c>
      <c r="M33" s="53">
        <f t="shared" si="6"/>
        <v>628820.49</v>
      </c>
      <c r="N33" s="47">
        <f t="shared" si="6"/>
        <v>918826.36</v>
      </c>
      <c r="O33" s="61">
        <f t="shared" si="6"/>
        <v>6309781.3200000003</v>
      </c>
      <c r="P33" s="61">
        <f t="shared" si="6"/>
        <v>2385206.9500000002</v>
      </c>
      <c r="Q33" s="47">
        <f t="shared" si="6"/>
        <v>0</v>
      </c>
      <c r="R33" s="53">
        <f>SUM(R34:R42)</f>
        <v>20889190.329999998</v>
      </c>
    </row>
    <row r="34" spans="2:18" ht="15" customHeight="1" x14ac:dyDescent="0.2">
      <c r="B34" s="89" t="s">
        <v>33</v>
      </c>
      <c r="C34" s="39">
        <v>2440641</v>
      </c>
      <c r="D34" s="51"/>
      <c r="E34" s="40">
        <v>2553336</v>
      </c>
      <c r="F34" s="41">
        <v>0</v>
      </c>
      <c r="G34" s="42">
        <v>0</v>
      </c>
      <c r="H34" s="41">
        <v>8580</v>
      </c>
      <c r="I34" s="40">
        <v>942520.7</v>
      </c>
      <c r="J34" s="58">
        <v>176778.7</v>
      </c>
      <c r="K34" s="41">
        <v>908115.94</v>
      </c>
      <c r="L34" s="40">
        <v>4800</v>
      </c>
      <c r="M34" s="41">
        <v>367587.4</v>
      </c>
      <c r="N34" s="40">
        <v>0</v>
      </c>
      <c r="O34" s="58">
        <v>534190</v>
      </c>
      <c r="P34" s="58">
        <v>580894.94999999995</v>
      </c>
      <c r="Q34" s="40">
        <v>0</v>
      </c>
      <c r="R34" s="41">
        <f t="shared" ref="R34:R42" si="7">SUM(F34:Q34)</f>
        <v>3523467.6899999995</v>
      </c>
    </row>
    <row r="35" spans="2:18" ht="15" customHeight="1" x14ac:dyDescent="0.2">
      <c r="B35" s="90" t="s">
        <v>34</v>
      </c>
      <c r="C35" s="39">
        <v>355000</v>
      </c>
      <c r="D35" s="51"/>
      <c r="E35" s="40">
        <v>355000</v>
      </c>
      <c r="F35" s="41">
        <v>0</v>
      </c>
      <c r="G35" s="42">
        <v>0</v>
      </c>
      <c r="H35" s="41">
        <v>0</v>
      </c>
      <c r="I35" s="40">
        <v>0</v>
      </c>
      <c r="J35" s="58">
        <v>0</v>
      </c>
      <c r="K35" s="41">
        <v>303688.34000000003</v>
      </c>
      <c r="L35" s="40">
        <v>62304</v>
      </c>
      <c r="M35" s="41">
        <v>0</v>
      </c>
      <c r="N35" s="40">
        <v>0</v>
      </c>
      <c r="O35" s="58">
        <v>233999.31</v>
      </c>
      <c r="P35" s="58">
        <v>0</v>
      </c>
      <c r="Q35" s="40">
        <v>0</v>
      </c>
      <c r="R35" s="41">
        <f t="shared" si="7"/>
        <v>599991.65</v>
      </c>
    </row>
    <row r="36" spans="2:18" ht="15" customHeight="1" x14ac:dyDescent="0.2">
      <c r="B36" s="89" t="s">
        <v>98</v>
      </c>
      <c r="C36" s="39">
        <v>1232794</v>
      </c>
      <c r="D36" s="51"/>
      <c r="E36" s="40">
        <v>1232794</v>
      </c>
      <c r="F36" s="41">
        <v>0</v>
      </c>
      <c r="G36" s="42">
        <v>0</v>
      </c>
      <c r="H36" s="41">
        <v>0</v>
      </c>
      <c r="I36" s="40">
        <v>64540.1</v>
      </c>
      <c r="J36" s="58">
        <v>78776.800000000003</v>
      </c>
      <c r="K36" s="41">
        <v>0</v>
      </c>
      <c r="L36" s="40">
        <v>66640.5</v>
      </c>
      <c r="M36" s="41">
        <v>82591.149999999994</v>
      </c>
      <c r="N36" s="40">
        <v>0</v>
      </c>
      <c r="O36" s="58">
        <v>109209.65</v>
      </c>
      <c r="P36" s="58">
        <v>0</v>
      </c>
      <c r="Q36" s="40">
        <v>0</v>
      </c>
      <c r="R36" s="41">
        <f t="shared" si="7"/>
        <v>401758.19999999995</v>
      </c>
    </row>
    <row r="37" spans="2:18" ht="15" customHeight="1" x14ac:dyDescent="0.2">
      <c r="B37" s="89" t="s">
        <v>57</v>
      </c>
      <c r="C37" s="41">
        <v>0</v>
      </c>
      <c r="D37" s="51"/>
      <c r="E37" s="40">
        <v>0</v>
      </c>
      <c r="F37" s="41">
        <v>0</v>
      </c>
      <c r="G37" s="42">
        <v>0</v>
      </c>
      <c r="H37" s="41">
        <v>0</v>
      </c>
      <c r="I37" s="40">
        <v>0</v>
      </c>
      <c r="J37" s="58">
        <v>0</v>
      </c>
      <c r="K37" s="41">
        <v>336995.96</v>
      </c>
      <c r="L37" s="40">
        <v>0</v>
      </c>
      <c r="M37" s="41">
        <v>0</v>
      </c>
      <c r="N37" s="40"/>
      <c r="O37" s="58">
        <v>233628.48</v>
      </c>
      <c r="P37" s="58">
        <v>0</v>
      </c>
      <c r="Q37" s="40"/>
      <c r="R37" s="41">
        <f>SUM(F37:Q37)</f>
        <v>570624.44000000006</v>
      </c>
    </row>
    <row r="38" spans="2:18" ht="15" customHeight="1" x14ac:dyDescent="0.2">
      <c r="B38" s="89" t="s">
        <v>99</v>
      </c>
      <c r="C38" s="39">
        <v>827800</v>
      </c>
      <c r="D38" s="51"/>
      <c r="E38" s="40">
        <v>827800</v>
      </c>
      <c r="F38" s="41">
        <v>0</v>
      </c>
      <c r="G38" s="42">
        <v>0</v>
      </c>
      <c r="H38" s="41">
        <v>0</v>
      </c>
      <c r="I38" s="40">
        <v>0</v>
      </c>
      <c r="J38" s="58">
        <v>0</v>
      </c>
      <c r="K38" s="41">
        <v>0</v>
      </c>
      <c r="L38" s="40">
        <v>0</v>
      </c>
      <c r="M38" s="41">
        <v>0</v>
      </c>
      <c r="N38" s="40">
        <v>0</v>
      </c>
      <c r="O38" s="58">
        <v>0</v>
      </c>
      <c r="P38" s="58">
        <v>0</v>
      </c>
      <c r="Q38" s="40">
        <v>0</v>
      </c>
      <c r="R38" s="41">
        <f t="shared" si="7"/>
        <v>0</v>
      </c>
    </row>
    <row r="39" spans="2:18" ht="15" customHeight="1" x14ac:dyDescent="0.2">
      <c r="B39" s="89" t="s">
        <v>35</v>
      </c>
      <c r="C39" s="56">
        <v>85367</v>
      </c>
      <c r="D39" s="51"/>
      <c r="E39" s="40">
        <v>85367</v>
      </c>
      <c r="F39" s="41">
        <v>0</v>
      </c>
      <c r="G39" s="42">
        <v>0</v>
      </c>
      <c r="H39" s="41">
        <v>0</v>
      </c>
      <c r="I39" s="40">
        <v>920.4</v>
      </c>
      <c r="J39" s="58">
        <v>3557.7</v>
      </c>
      <c r="K39" s="41">
        <v>39914.18</v>
      </c>
      <c r="L39" s="40">
        <v>26121.91</v>
      </c>
      <c r="M39" s="41">
        <v>0</v>
      </c>
      <c r="N39" s="40">
        <v>0</v>
      </c>
      <c r="O39" s="58">
        <v>3333.09</v>
      </c>
      <c r="P39" s="58">
        <v>0</v>
      </c>
      <c r="Q39" s="40">
        <v>0</v>
      </c>
      <c r="R39" s="41">
        <f t="shared" si="7"/>
        <v>73847.28</v>
      </c>
    </row>
    <row r="40" spans="2:18" ht="12.75" x14ac:dyDescent="0.2">
      <c r="B40" s="89" t="s">
        <v>36</v>
      </c>
      <c r="C40" s="39">
        <v>11940632</v>
      </c>
      <c r="D40" s="51"/>
      <c r="E40" s="40">
        <v>12940632</v>
      </c>
      <c r="F40" s="41">
        <v>0</v>
      </c>
      <c r="G40" s="42">
        <v>0</v>
      </c>
      <c r="H40" s="41">
        <v>0</v>
      </c>
      <c r="I40" s="40">
        <v>5007522.5</v>
      </c>
      <c r="J40" s="58">
        <v>0</v>
      </c>
      <c r="K40" s="41">
        <v>482096.19</v>
      </c>
      <c r="L40" s="40">
        <v>61216.37</v>
      </c>
      <c r="M40" s="41">
        <v>0</v>
      </c>
      <c r="N40" s="40">
        <v>57807.5</v>
      </c>
      <c r="O40" s="58">
        <v>5000000</v>
      </c>
      <c r="P40" s="58">
        <v>1700000</v>
      </c>
      <c r="Q40" s="40">
        <v>0</v>
      </c>
      <c r="R40" s="41">
        <f t="shared" si="7"/>
        <v>12308642.560000001</v>
      </c>
    </row>
    <row r="41" spans="2:18" ht="12.75" x14ac:dyDescent="0.2">
      <c r="B41" s="110" t="s">
        <v>58</v>
      </c>
      <c r="C41" s="41">
        <v>0</v>
      </c>
      <c r="D41" s="51"/>
      <c r="E41" s="40">
        <v>0</v>
      </c>
      <c r="F41" s="41">
        <v>0</v>
      </c>
      <c r="G41" s="42">
        <v>0</v>
      </c>
      <c r="H41" s="41"/>
      <c r="I41" s="40">
        <v>0</v>
      </c>
      <c r="J41" s="58">
        <v>0</v>
      </c>
      <c r="K41" s="41">
        <v>0</v>
      </c>
      <c r="L41" s="40">
        <v>0</v>
      </c>
      <c r="M41" s="41">
        <v>0</v>
      </c>
      <c r="N41" s="40">
        <v>0</v>
      </c>
      <c r="O41" s="58">
        <v>0</v>
      </c>
      <c r="P41" s="58">
        <v>0</v>
      </c>
      <c r="Q41" s="40"/>
      <c r="R41" s="41">
        <f t="shared" si="7"/>
        <v>0</v>
      </c>
    </row>
    <row r="42" spans="2:18" ht="15" customHeight="1" x14ac:dyDescent="0.2">
      <c r="B42" s="90" t="s">
        <v>37</v>
      </c>
      <c r="C42" s="39">
        <v>5456847</v>
      </c>
      <c r="D42" s="95"/>
      <c r="E42" s="40">
        <v>5456847</v>
      </c>
      <c r="F42" s="41">
        <v>0</v>
      </c>
      <c r="G42" s="42">
        <v>0</v>
      </c>
      <c r="H42" s="41">
        <v>0</v>
      </c>
      <c r="I42" s="40">
        <v>314392.44</v>
      </c>
      <c r="J42" s="58">
        <v>958839.03</v>
      </c>
      <c r="K42" s="41">
        <v>506180.62</v>
      </c>
      <c r="L42" s="40">
        <v>292052.83</v>
      </c>
      <c r="M42" s="41">
        <v>178641.94</v>
      </c>
      <c r="N42" s="40">
        <v>861018.86</v>
      </c>
      <c r="O42" s="58">
        <v>195420.79</v>
      </c>
      <c r="P42" s="58">
        <v>104312</v>
      </c>
      <c r="Q42" s="40">
        <v>0</v>
      </c>
      <c r="R42" s="41">
        <f t="shared" si="7"/>
        <v>3410858.51</v>
      </c>
    </row>
    <row r="43" spans="2:18" ht="15" customHeight="1" x14ac:dyDescent="0.2">
      <c r="B43" s="88" t="s">
        <v>59</v>
      </c>
      <c r="C43" s="53">
        <v>0</v>
      </c>
      <c r="D43" s="47">
        <v>0</v>
      </c>
      <c r="E43" s="47">
        <v>0</v>
      </c>
      <c r="F43" s="53">
        <v>0</v>
      </c>
      <c r="G43" s="54">
        <v>0</v>
      </c>
      <c r="H43" s="53">
        <v>0</v>
      </c>
      <c r="I43" s="47">
        <v>0</v>
      </c>
      <c r="J43" s="61">
        <v>0</v>
      </c>
      <c r="K43" s="53">
        <v>0</v>
      </c>
      <c r="L43" s="47">
        <v>0</v>
      </c>
      <c r="M43" s="53">
        <v>0</v>
      </c>
      <c r="N43" s="47">
        <v>0</v>
      </c>
      <c r="O43" s="61">
        <v>0</v>
      </c>
      <c r="P43" s="61">
        <v>0</v>
      </c>
      <c r="Q43" s="47">
        <v>0</v>
      </c>
      <c r="R43" s="53">
        <v>0</v>
      </c>
    </row>
    <row r="44" spans="2:18" ht="15" customHeight="1" x14ac:dyDescent="0.2">
      <c r="B44" s="89" t="s">
        <v>60</v>
      </c>
      <c r="C44" s="41">
        <v>0</v>
      </c>
      <c r="D44" s="95"/>
      <c r="E44" s="40">
        <v>0</v>
      </c>
      <c r="F44" s="41">
        <v>0</v>
      </c>
      <c r="G44" s="42">
        <v>0</v>
      </c>
      <c r="H44" s="41">
        <v>0</v>
      </c>
      <c r="I44" s="40">
        <v>0</v>
      </c>
      <c r="J44" s="58">
        <v>0</v>
      </c>
      <c r="K44" s="41">
        <v>0</v>
      </c>
      <c r="L44" s="40">
        <v>0</v>
      </c>
      <c r="M44" s="41">
        <v>0</v>
      </c>
      <c r="N44" s="40">
        <v>0</v>
      </c>
      <c r="O44" s="58">
        <v>0</v>
      </c>
      <c r="P44" s="58">
        <v>0</v>
      </c>
      <c r="Q44" s="40">
        <v>0</v>
      </c>
      <c r="R44" s="41">
        <v>0</v>
      </c>
    </row>
    <row r="45" spans="2:18" ht="17.25" customHeight="1" x14ac:dyDescent="0.2">
      <c r="B45" s="89" t="s">
        <v>61</v>
      </c>
      <c r="C45" s="41">
        <v>0</v>
      </c>
      <c r="D45" s="95"/>
      <c r="E45" s="40">
        <v>0</v>
      </c>
      <c r="F45" s="41">
        <v>0</v>
      </c>
      <c r="G45" s="42">
        <v>0</v>
      </c>
      <c r="H45" s="41">
        <v>0</v>
      </c>
      <c r="I45" s="40">
        <v>0</v>
      </c>
      <c r="J45" s="58">
        <v>0</v>
      </c>
      <c r="K45" s="41">
        <v>0</v>
      </c>
      <c r="L45" s="40">
        <v>0</v>
      </c>
      <c r="M45" s="41">
        <v>0</v>
      </c>
      <c r="N45" s="40">
        <v>0</v>
      </c>
      <c r="O45" s="58">
        <v>0</v>
      </c>
      <c r="P45" s="58">
        <v>0</v>
      </c>
      <c r="Q45" s="40">
        <v>0</v>
      </c>
      <c r="R45" s="41">
        <v>0</v>
      </c>
    </row>
    <row r="46" spans="2:18" ht="19.5" customHeight="1" x14ac:dyDescent="0.2">
      <c r="B46" s="89" t="s">
        <v>62</v>
      </c>
      <c r="C46" s="41">
        <v>0</v>
      </c>
      <c r="D46" s="95"/>
      <c r="E46" s="40">
        <v>0</v>
      </c>
      <c r="F46" s="41">
        <v>0</v>
      </c>
      <c r="G46" s="42">
        <v>0</v>
      </c>
      <c r="H46" s="41">
        <v>0</v>
      </c>
      <c r="I46" s="40">
        <v>0</v>
      </c>
      <c r="J46" s="58">
        <v>0</v>
      </c>
      <c r="K46" s="41">
        <v>0</v>
      </c>
      <c r="L46" s="40">
        <v>0</v>
      </c>
      <c r="M46" s="41">
        <v>0</v>
      </c>
      <c r="N46" s="40">
        <v>0</v>
      </c>
      <c r="O46" s="58">
        <v>0</v>
      </c>
      <c r="P46" s="58">
        <v>0</v>
      </c>
      <c r="Q46" s="40">
        <v>0</v>
      </c>
      <c r="R46" s="41">
        <v>0</v>
      </c>
    </row>
    <row r="47" spans="2:18" ht="12.75" x14ac:dyDescent="0.2">
      <c r="B47" s="89" t="s">
        <v>63</v>
      </c>
      <c r="C47" s="41">
        <v>0</v>
      </c>
      <c r="D47" s="95"/>
      <c r="E47" s="40">
        <v>0</v>
      </c>
      <c r="F47" s="41">
        <v>0</v>
      </c>
      <c r="G47" s="42">
        <v>0</v>
      </c>
      <c r="H47" s="41">
        <v>0</v>
      </c>
      <c r="I47" s="40">
        <v>0</v>
      </c>
      <c r="J47" s="58">
        <v>0</v>
      </c>
      <c r="K47" s="41">
        <v>0</v>
      </c>
      <c r="L47" s="40">
        <v>0</v>
      </c>
      <c r="M47" s="41">
        <v>0</v>
      </c>
      <c r="N47" s="40">
        <v>0</v>
      </c>
      <c r="O47" s="58">
        <v>0</v>
      </c>
      <c r="P47" s="58">
        <v>0</v>
      </c>
      <c r="Q47" s="40">
        <v>0</v>
      </c>
      <c r="R47" s="41">
        <v>0</v>
      </c>
    </row>
    <row r="48" spans="2:18" ht="21.75" customHeight="1" x14ac:dyDescent="0.2">
      <c r="B48" s="89" t="s">
        <v>64</v>
      </c>
      <c r="C48" s="41">
        <v>0</v>
      </c>
      <c r="D48" s="95"/>
      <c r="E48" s="40">
        <v>0</v>
      </c>
      <c r="F48" s="41">
        <v>0</v>
      </c>
      <c r="G48" s="40">
        <v>0</v>
      </c>
      <c r="H48" s="58">
        <v>0</v>
      </c>
      <c r="I48" s="58">
        <v>0</v>
      </c>
      <c r="J48" s="58">
        <v>0</v>
      </c>
      <c r="K48" s="41">
        <v>0</v>
      </c>
      <c r="L48" s="40">
        <v>0</v>
      </c>
      <c r="M48" s="41">
        <v>0</v>
      </c>
      <c r="N48" s="40">
        <v>0</v>
      </c>
      <c r="O48" s="58">
        <v>0</v>
      </c>
      <c r="P48" s="58">
        <v>0</v>
      </c>
      <c r="Q48" s="40">
        <v>0</v>
      </c>
      <c r="R48" s="41">
        <v>0</v>
      </c>
    </row>
    <row r="49" spans="2:18" ht="12.75" x14ac:dyDescent="0.2">
      <c r="B49" s="89" t="s">
        <v>100</v>
      </c>
      <c r="C49" s="41">
        <v>0</v>
      </c>
      <c r="D49" s="95"/>
      <c r="E49" s="58">
        <v>0</v>
      </c>
      <c r="F49" s="41">
        <v>0</v>
      </c>
      <c r="G49" s="58">
        <v>0</v>
      </c>
      <c r="H49" s="58"/>
      <c r="I49" s="58"/>
      <c r="J49" s="58"/>
      <c r="K49" s="58"/>
      <c r="L49" s="41"/>
      <c r="M49" s="41"/>
      <c r="N49" s="40"/>
      <c r="O49" s="58"/>
      <c r="P49" s="58"/>
      <c r="Q49" s="40"/>
      <c r="R49" s="41">
        <v>0</v>
      </c>
    </row>
    <row r="50" spans="2:18" ht="15" customHeight="1" x14ac:dyDescent="0.2">
      <c r="B50" s="89" t="s">
        <v>65</v>
      </c>
      <c r="C50" s="58">
        <v>0</v>
      </c>
      <c r="D50" s="95"/>
      <c r="E50" s="58">
        <v>0</v>
      </c>
      <c r="F50" s="41">
        <v>0</v>
      </c>
      <c r="G50" s="58">
        <v>0</v>
      </c>
      <c r="H50" s="58">
        <v>0</v>
      </c>
      <c r="I50" s="58">
        <v>0</v>
      </c>
      <c r="J50" s="58">
        <v>0</v>
      </c>
      <c r="K50" s="58">
        <v>0</v>
      </c>
      <c r="L50" s="41">
        <v>0</v>
      </c>
      <c r="M50" s="41">
        <v>0</v>
      </c>
      <c r="N50" s="40">
        <v>0</v>
      </c>
      <c r="O50" s="58">
        <v>0</v>
      </c>
      <c r="P50" s="58">
        <v>0</v>
      </c>
      <c r="Q50" s="40">
        <v>0</v>
      </c>
      <c r="R50" s="41">
        <v>0</v>
      </c>
    </row>
    <row r="51" spans="2:18" ht="15" customHeight="1" x14ac:dyDescent="0.2">
      <c r="B51" s="111" t="s">
        <v>66</v>
      </c>
      <c r="C51" s="84">
        <v>0</v>
      </c>
      <c r="D51" s="85"/>
      <c r="E51" s="86">
        <v>0</v>
      </c>
      <c r="F51" s="84">
        <v>0</v>
      </c>
      <c r="G51" s="86">
        <v>0</v>
      </c>
      <c r="H51" s="84">
        <v>0</v>
      </c>
      <c r="I51" s="86">
        <v>0</v>
      </c>
      <c r="J51" s="87">
        <v>0</v>
      </c>
      <c r="K51" s="84">
        <v>0</v>
      </c>
      <c r="L51" s="86">
        <v>0</v>
      </c>
      <c r="M51" s="84">
        <v>0</v>
      </c>
      <c r="N51" s="86">
        <v>0</v>
      </c>
      <c r="O51" s="87">
        <v>0</v>
      </c>
      <c r="P51" s="87">
        <v>0</v>
      </c>
      <c r="Q51" s="86">
        <v>0</v>
      </c>
      <c r="R51" s="84">
        <v>0</v>
      </c>
    </row>
    <row r="52" spans="2:18" ht="15" customHeight="1" x14ac:dyDescent="0.2">
      <c r="B52" s="113" t="s">
        <v>67</v>
      </c>
      <c r="C52" s="97">
        <f>SUM(C53:C59)</f>
        <v>0</v>
      </c>
      <c r="D52" s="99">
        <f t="shared" ref="D52:E52" si="8">SUM(D53:D59)</f>
        <v>0</v>
      </c>
      <c r="E52" s="99">
        <f t="shared" si="8"/>
        <v>0</v>
      </c>
      <c r="F52" s="97">
        <f t="shared" ref="F52" si="9">SUM(F53:F59)</f>
        <v>0</v>
      </c>
      <c r="G52" s="114">
        <f t="shared" ref="G52" si="10">SUM(G53:G59)</f>
        <v>0</v>
      </c>
      <c r="H52" s="97">
        <f t="shared" ref="H52" si="11">SUM(H53:H59)</f>
        <v>0</v>
      </c>
      <c r="I52" s="99">
        <f t="shared" ref="I52" si="12">SUM(I53:I59)</f>
        <v>0</v>
      </c>
      <c r="J52" s="115">
        <f t="shared" ref="J52" si="13">SUM(J53:J59)</f>
        <v>0</v>
      </c>
      <c r="K52" s="97">
        <f t="shared" ref="K52" si="14">SUM(K53:K59)</f>
        <v>0</v>
      </c>
      <c r="L52" s="99">
        <f t="shared" ref="L52" si="15">SUM(L53:L59)</f>
        <v>0</v>
      </c>
      <c r="M52" s="97">
        <f t="shared" ref="M52" si="16">SUM(M53:M59)</f>
        <v>0</v>
      </c>
      <c r="N52" s="99">
        <f t="shared" ref="N52" si="17">SUM(N53:N59)</f>
        <v>0</v>
      </c>
      <c r="O52" s="115">
        <f t="shared" ref="O52" si="18">SUM(O53:O59)</f>
        <v>0</v>
      </c>
      <c r="P52" s="115">
        <f t="shared" ref="P52" si="19">SUM(P53:P59)</f>
        <v>0</v>
      </c>
      <c r="Q52" s="99">
        <f t="shared" ref="Q52" si="20">SUM(Q53:Q59)</f>
        <v>0</v>
      </c>
      <c r="R52" s="97">
        <f t="shared" ref="R52" si="21">SUM(R53:R59)</f>
        <v>0</v>
      </c>
    </row>
    <row r="53" spans="2:18" ht="15" customHeight="1" x14ac:dyDescent="0.2">
      <c r="B53" s="89" t="s">
        <v>68</v>
      </c>
      <c r="C53" s="41">
        <v>0</v>
      </c>
      <c r="D53" s="40">
        <v>0</v>
      </c>
      <c r="E53" s="40">
        <v>0</v>
      </c>
      <c r="F53" s="41">
        <v>0</v>
      </c>
      <c r="G53" s="42">
        <v>0</v>
      </c>
      <c r="H53" s="41">
        <v>0</v>
      </c>
      <c r="I53" s="40">
        <v>0</v>
      </c>
      <c r="J53" s="58">
        <v>0</v>
      </c>
      <c r="K53" s="41">
        <v>0</v>
      </c>
      <c r="L53" s="40">
        <v>0</v>
      </c>
      <c r="M53" s="41">
        <v>0</v>
      </c>
      <c r="N53" s="40">
        <v>0</v>
      </c>
      <c r="O53" s="58">
        <v>0</v>
      </c>
      <c r="P53" s="58">
        <v>0</v>
      </c>
      <c r="Q53" s="40">
        <v>0</v>
      </c>
      <c r="R53" s="41">
        <v>0</v>
      </c>
    </row>
    <row r="54" spans="2:18" ht="17.25" customHeight="1" x14ac:dyDescent="0.2">
      <c r="B54" s="89" t="s">
        <v>109</v>
      </c>
      <c r="C54" s="41">
        <v>0</v>
      </c>
      <c r="D54" s="40">
        <v>0</v>
      </c>
      <c r="E54" s="40">
        <v>0</v>
      </c>
      <c r="F54" s="41">
        <v>0</v>
      </c>
      <c r="G54" s="42">
        <v>0</v>
      </c>
      <c r="H54" s="41">
        <v>0</v>
      </c>
      <c r="I54" s="40">
        <v>0</v>
      </c>
      <c r="J54" s="58">
        <v>0</v>
      </c>
      <c r="K54" s="41">
        <v>0</v>
      </c>
      <c r="L54" s="40">
        <v>0</v>
      </c>
      <c r="M54" s="41">
        <v>0</v>
      </c>
      <c r="N54" s="40">
        <v>0</v>
      </c>
      <c r="O54" s="58">
        <v>0</v>
      </c>
      <c r="P54" s="58">
        <v>0</v>
      </c>
      <c r="Q54" s="40">
        <v>0</v>
      </c>
      <c r="R54" s="41">
        <v>0</v>
      </c>
    </row>
    <row r="55" spans="2:18" ht="19.5" customHeight="1" x14ac:dyDescent="0.2">
      <c r="B55" s="89" t="s">
        <v>69</v>
      </c>
      <c r="C55" s="41">
        <v>0</v>
      </c>
      <c r="D55" s="40">
        <v>0</v>
      </c>
      <c r="E55" s="40">
        <v>0</v>
      </c>
      <c r="F55" s="41">
        <v>0</v>
      </c>
      <c r="G55" s="42">
        <v>0</v>
      </c>
      <c r="H55" s="41">
        <v>0</v>
      </c>
      <c r="I55" s="40">
        <v>0</v>
      </c>
      <c r="J55" s="58">
        <v>0</v>
      </c>
      <c r="K55" s="41">
        <v>0</v>
      </c>
      <c r="L55" s="40">
        <v>0</v>
      </c>
      <c r="M55" s="41">
        <v>0</v>
      </c>
      <c r="N55" s="40">
        <v>0</v>
      </c>
      <c r="O55" s="58">
        <v>0</v>
      </c>
      <c r="P55" s="58">
        <v>0</v>
      </c>
      <c r="Q55" s="40">
        <v>0</v>
      </c>
      <c r="R55" s="41">
        <v>0</v>
      </c>
    </row>
    <row r="56" spans="2:18" ht="27" customHeight="1" x14ac:dyDescent="0.2">
      <c r="B56" s="89" t="s">
        <v>70</v>
      </c>
      <c r="C56" s="41">
        <v>0</v>
      </c>
      <c r="D56" s="40">
        <v>0</v>
      </c>
      <c r="E56" s="40">
        <v>0</v>
      </c>
      <c r="F56" s="41">
        <v>0</v>
      </c>
      <c r="G56" s="42">
        <v>0</v>
      </c>
      <c r="H56" s="41">
        <v>0</v>
      </c>
      <c r="I56" s="40">
        <v>0</v>
      </c>
      <c r="J56" s="58">
        <v>0</v>
      </c>
      <c r="K56" s="41">
        <v>0</v>
      </c>
      <c r="L56" s="40">
        <v>0</v>
      </c>
      <c r="M56" s="41">
        <v>0</v>
      </c>
      <c r="N56" s="40">
        <v>0</v>
      </c>
      <c r="O56" s="58">
        <v>0</v>
      </c>
      <c r="P56" s="58">
        <v>0</v>
      </c>
      <c r="Q56" s="40">
        <v>0</v>
      </c>
      <c r="R56" s="41">
        <v>0</v>
      </c>
    </row>
    <row r="57" spans="2:18" ht="24.75" customHeight="1" x14ac:dyDescent="0.2">
      <c r="B57" s="89" t="s">
        <v>71</v>
      </c>
      <c r="C57" s="41">
        <v>0</v>
      </c>
      <c r="D57" s="40">
        <v>0</v>
      </c>
      <c r="E57" s="40">
        <v>0</v>
      </c>
      <c r="F57" s="41">
        <v>0</v>
      </c>
      <c r="G57" s="42">
        <v>0</v>
      </c>
      <c r="H57" s="41">
        <v>0</v>
      </c>
      <c r="I57" s="40">
        <v>0</v>
      </c>
      <c r="J57" s="58">
        <v>0</v>
      </c>
      <c r="K57" s="41">
        <v>0</v>
      </c>
      <c r="L57" s="40">
        <v>0</v>
      </c>
      <c r="M57" s="41">
        <v>0</v>
      </c>
      <c r="N57" s="40">
        <v>0</v>
      </c>
      <c r="O57" s="58">
        <v>0</v>
      </c>
      <c r="P57" s="58">
        <v>0</v>
      </c>
      <c r="Q57" s="40">
        <v>0</v>
      </c>
      <c r="R57" s="41">
        <v>0</v>
      </c>
    </row>
    <row r="58" spans="2:18" ht="15" customHeight="1" x14ac:dyDescent="0.2">
      <c r="B58" s="90" t="s">
        <v>72</v>
      </c>
      <c r="C58" s="41">
        <v>0</v>
      </c>
      <c r="D58" s="40">
        <v>0</v>
      </c>
      <c r="E58" s="40">
        <v>0</v>
      </c>
      <c r="F58" s="41">
        <v>0</v>
      </c>
      <c r="G58" s="42">
        <v>0</v>
      </c>
      <c r="H58" s="41">
        <v>0</v>
      </c>
      <c r="I58" s="40">
        <v>0</v>
      </c>
      <c r="J58" s="58">
        <v>0</v>
      </c>
      <c r="K58" s="41">
        <v>0</v>
      </c>
      <c r="L58" s="40">
        <v>0</v>
      </c>
      <c r="M58" s="41">
        <v>0</v>
      </c>
      <c r="N58" s="40">
        <v>0</v>
      </c>
      <c r="O58" s="58">
        <v>0</v>
      </c>
      <c r="P58" s="58">
        <v>0</v>
      </c>
      <c r="Q58" s="40">
        <v>0</v>
      </c>
      <c r="R58" s="41">
        <v>0</v>
      </c>
    </row>
    <row r="59" spans="2:18" ht="15.75" customHeight="1" x14ac:dyDescent="0.2">
      <c r="B59" s="89" t="s">
        <v>73</v>
      </c>
      <c r="C59" s="41">
        <v>0</v>
      </c>
      <c r="D59" s="40">
        <v>0</v>
      </c>
      <c r="E59" s="40">
        <v>0</v>
      </c>
      <c r="F59" s="41">
        <v>0</v>
      </c>
      <c r="G59" s="42">
        <v>0</v>
      </c>
      <c r="H59" s="41">
        <v>0</v>
      </c>
      <c r="I59" s="40">
        <v>0</v>
      </c>
      <c r="J59" s="58">
        <v>0</v>
      </c>
      <c r="K59" s="41">
        <v>0</v>
      </c>
      <c r="L59" s="40">
        <v>0</v>
      </c>
      <c r="M59" s="41">
        <v>0</v>
      </c>
      <c r="N59" s="40">
        <v>0</v>
      </c>
      <c r="O59" s="58">
        <v>0</v>
      </c>
      <c r="P59" s="58">
        <v>0</v>
      </c>
      <c r="Q59" s="40">
        <v>0</v>
      </c>
      <c r="R59" s="41">
        <v>0</v>
      </c>
    </row>
    <row r="60" spans="2:18" ht="15" customHeight="1" x14ac:dyDescent="0.2">
      <c r="B60" s="88" t="s">
        <v>38</v>
      </c>
      <c r="C60" s="46">
        <f>SUM(C61:C67)</f>
        <v>9633208</v>
      </c>
      <c r="D60" s="112">
        <f>SUM(D61:D67)</f>
        <v>0</v>
      </c>
      <c r="E60" s="47">
        <f>SUM(E61:E67)</f>
        <v>9633208</v>
      </c>
      <c r="F60" s="53">
        <f t="shared" ref="F60:R60" si="22">SUM(F61:F67)</f>
        <v>0</v>
      </c>
      <c r="G60" s="54">
        <f t="shared" si="22"/>
        <v>0</v>
      </c>
      <c r="H60" s="53">
        <f t="shared" si="22"/>
        <v>40540.080000000002</v>
      </c>
      <c r="I60" s="47">
        <f>SUM(I61:I69)</f>
        <v>845189.87999999989</v>
      </c>
      <c r="J60" s="61">
        <f t="shared" si="22"/>
        <v>2218850.88</v>
      </c>
      <c r="K60" s="53">
        <f t="shared" si="22"/>
        <v>2459239</v>
      </c>
      <c r="L60" s="47">
        <f t="shared" si="22"/>
        <v>696545.6</v>
      </c>
      <c r="M60" s="53">
        <f t="shared" si="22"/>
        <v>30674.73</v>
      </c>
      <c r="N60" s="47">
        <f t="shared" si="22"/>
        <v>2101109</v>
      </c>
      <c r="O60" s="61">
        <f t="shared" si="22"/>
        <v>253355.28</v>
      </c>
      <c r="P60" s="61">
        <f t="shared" si="22"/>
        <v>342358.79</v>
      </c>
      <c r="Q60" s="47">
        <f t="shared" si="22"/>
        <v>0</v>
      </c>
      <c r="R60" s="53">
        <f t="shared" si="22"/>
        <v>8987863.2400000002</v>
      </c>
    </row>
    <row r="61" spans="2:18" ht="15" customHeight="1" x14ac:dyDescent="0.2">
      <c r="B61" s="90" t="s">
        <v>39</v>
      </c>
      <c r="C61" s="39">
        <v>1942490</v>
      </c>
      <c r="D61" s="95"/>
      <c r="E61" s="39">
        <v>1942490</v>
      </c>
      <c r="F61" s="41">
        <v>0</v>
      </c>
      <c r="G61" s="42">
        <v>0</v>
      </c>
      <c r="H61" s="41">
        <v>40540.080000000002</v>
      </c>
      <c r="I61" s="40">
        <v>225552.28</v>
      </c>
      <c r="J61" s="58">
        <v>772898.82</v>
      </c>
      <c r="K61" s="41">
        <v>276202.59999999998</v>
      </c>
      <c r="L61" s="40">
        <v>0</v>
      </c>
      <c r="M61" s="41">
        <v>0</v>
      </c>
      <c r="N61" s="40">
        <v>123569.60000000001</v>
      </c>
      <c r="O61" s="58">
        <v>232155.32</v>
      </c>
      <c r="P61" s="58">
        <v>108678.71</v>
      </c>
      <c r="Q61" s="40">
        <v>0</v>
      </c>
      <c r="R61" s="41">
        <f t="shared" ref="R61:R69" si="23">SUM(F61:Q61)</f>
        <v>1779597.41</v>
      </c>
    </row>
    <row r="62" spans="2:18" ht="15" customHeight="1" x14ac:dyDescent="0.2">
      <c r="B62" s="89" t="s">
        <v>40</v>
      </c>
      <c r="C62" s="39">
        <v>428680</v>
      </c>
      <c r="D62" s="51"/>
      <c r="E62" s="39">
        <v>428680</v>
      </c>
      <c r="F62" s="41">
        <v>0</v>
      </c>
      <c r="G62" s="42">
        <v>0</v>
      </c>
      <c r="H62" s="41">
        <v>0</v>
      </c>
      <c r="I62" s="40">
        <v>0</v>
      </c>
      <c r="J62" s="58">
        <v>140469.56</v>
      </c>
      <c r="K62" s="41">
        <v>0</v>
      </c>
      <c r="L62" s="40">
        <v>99710</v>
      </c>
      <c r="M62" s="41">
        <v>0</v>
      </c>
      <c r="N62" s="40">
        <v>200989.4</v>
      </c>
      <c r="O62" s="58">
        <v>0</v>
      </c>
      <c r="P62" s="58">
        <v>0</v>
      </c>
      <c r="Q62" s="40">
        <v>0</v>
      </c>
      <c r="R62" s="41">
        <f t="shared" si="23"/>
        <v>441168.95999999996</v>
      </c>
    </row>
    <row r="63" spans="2:18" ht="15" customHeight="1" x14ac:dyDescent="0.2">
      <c r="B63" s="89" t="s">
        <v>45</v>
      </c>
      <c r="C63" s="39">
        <v>613818</v>
      </c>
      <c r="D63" s="51"/>
      <c r="E63" s="39">
        <v>613818</v>
      </c>
      <c r="F63" s="41">
        <v>0</v>
      </c>
      <c r="G63" s="42">
        <v>0</v>
      </c>
      <c r="H63" s="41">
        <v>0</v>
      </c>
      <c r="I63" s="40">
        <v>243325.44</v>
      </c>
      <c r="J63" s="58">
        <v>0</v>
      </c>
      <c r="K63" s="41">
        <v>77502.399999999994</v>
      </c>
      <c r="L63" s="40">
        <v>0</v>
      </c>
      <c r="M63" s="41">
        <v>0</v>
      </c>
      <c r="N63" s="40">
        <v>0</v>
      </c>
      <c r="O63" s="58">
        <v>0</v>
      </c>
      <c r="P63" s="58">
        <v>0</v>
      </c>
      <c r="Q63" s="40">
        <v>0</v>
      </c>
      <c r="R63" s="41">
        <f t="shared" si="23"/>
        <v>320827.83999999997</v>
      </c>
    </row>
    <row r="64" spans="2:18" ht="15" customHeight="1" x14ac:dyDescent="0.2">
      <c r="B64" s="89" t="s">
        <v>54</v>
      </c>
      <c r="C64" s="39">
        <v>1945700</v>
      </c>
      <c r="D64" s="51"/>
      <c r="E64" s="39">
        <v>1945700</v>
      </c>
      <c r="F64" s="41">
        <v>0</v>
      </c>
      <c r="G64" s="42">
        <v>0</v>
      </c>
      <c r="H64" s="41">
        <v>0</v>
      </c>
      <c r="I64" s="40">
        <v>0</v>
      </c>
      <c r="J64" s="58">
        <v>0</v>
      </c>
      <c r="K64" s="41">
        <v>0</v>
      </c>
      <c r="L64" s="40">
        <v>384000</v>
      </c>
      <c r="M64" s="41">
        <v>0</v>
      </c>
      <c r="N64" s="40">
        <v>0</v>
      </c>
      <c r="O64" s="58">
        <v>0</v>
      </c>
      <c r="P64" s="58">
        <v>0</v>
      </c>
      <c r="Q64" s="40">
        <v>0</v>
      </c>
      <c r="R64" s="41">
        <f t="shared" si="23"/>
        <v>384000</v>
      </c>
    </row>
    <row r="65" spans="2:26" ht="15" customHeight="1" x14ac:dyDescent="0.2">
      <c r="B65" s="89" t="s">
        <v>41</v>
      </c>
      <c r="C65" s="39">
        <v>1202520</v>
      </c>
      <c r="D65" s="51"/>
      <c r="E65" s="39">
        <v>1202520</v>
      </c>
      <c r="F65" s="41">
        <v>0</v>
      </c>
      <c r="G65" s="42">
        <v>0</v>
      </c>
      <c r="H65" s="41">
        <v>0</v>
      </c>
      <c r="I65" s="40">
        <v>376312.16</v>
      </c>
      <c r="J65" s="58">
        <v>205482.5</v>
      </c>
      <c r="K65" s="41">
        <v>355534</v>
      </c>
      <c r="L65" s="40">
        <v>212835.6</v>
      </c>
      <c r="M65" s="41">
        <v>30674.73</v>
      </c>
      <c r="N65" s="40">
        <v>26550</v>
      </c>
      <c r="O65" s="58">
        <v>21199.96</v>
      </c>
      <c r="P65" s="58">
        <v>0</v>
      </c>
      <c r="Q65" s="40">
        <v>0</v>
      </c>
      <c r="R65" s="41">
        <f t="shared" si="23"/>
        <v>1228588.95</v>
      </c>
      <c r="S65" s="1"/>
      <c r="T65" s="1"/>
      <c r="U65" s="1"/>
      <c r="V65" s="1"/>
      <c r="W65" s="1"/>
      <c r="X65" s="1"/>
      <c r="Y65" s="1"/>
      <c r="Z65" s="1"/>
    </row>
    <row r="66" spans="2:26" ht="15" customHeight="1" x14ac:dyDescent="0.2">
      <c r="B66" s="89" t="s">
        <v>74</v>
      </c>
      <c r="C66" s="41">
        <v>0</v>
      </c>
      <c r="D66" s="51"/>
      <c r="E66" s="41">
        <v>0</v>
      </c>
      <c r="F66" s="41">
        <v>0</v>
      </c>
      <c r="G66" s="42">
        <v>0</v>
      </c>
      <c r="H66" s="41">
        <v>0</v>
      </c>
      <c r="I66" s="40">
        <v>0</v>
      </c>
      <c r="J66" s="58">
        <v>0</v>
      </c>
      <c r="K66" s="41">
        <v>0</v>
      </c>
      <c r="L66" s="40">
        <v>0</v>
      </c>
      <c r="M66" s="41">
        <v>0</v>
      </c>
      <c r="N66" s="40">
        <v>0</v>
      </c>
      <c r="O66" s="58">
        <v>0</v>
      </c>
      <c r="P66" s="58">
        <v>233680.08</v>
      </c>
      <c r="Q66" s="40">
        <v>0</v>
      </c>
      <c r="R66" s="41">
        <f t="shared" si="23"/>
        <v>233680.08</v>
      </c>
      <c r="S66" s="1"/>
      <c r="T66" s="1"/>
      <c r="U66" s="1"/>
      <c r="V66" s="1"/>
      <c r="W66" s="1"/>
      <c r="X66" s="1"/>
      <c r="Y66" s="1"/>
      <c r="Z66" s="1"/>
    </row>
    <row r="67" spans="2:26" ht="15" customHeight="1" x14ac:dyDescent="0.2">
      <c r="B67" s="89" t="s">
        <v>55</v>
      </c>
      <c r="C67" s="39">
        <v>3500000</v>
      </c>
      <c r="D67" s="51"/>
      <c r="E67" s="78">
        <v>3500000</v>
      </c>
      <c r="F67" s="58">
        <v>0</v>
      </c>
      <c r="G67" s="41">
        <v>0</v>
      </c>
      <c r="H67" s="58">
        <v>0</v>
      </c>
      <c r="I67" s="58">
        <v>0</v>
      </c>
      <c r="J67" s="58">
        <v>1100000</v>
      </c>
      <c r="K67" s="41">
        <v>1750000</v>
      </c>
      <c r="L67" s="40">
        <v>0</v>
      </c>
      <c r="M67" s="41">
        <v>0</v>
      </c>
      <c r="N67" s="40">
        <v>1750000</v>
      </c>
      <c r="O67" s="58">
        <v>0</v>
      </c>
      <c r="P67" s="58">
        <v>0</v>
      </c>
      <c r="Q67" s="40">
        <v>0</v>
      </c>
      <c r="R67" s="41">
        <f t="shared" si="23"/>
        <v>4600000</v>
      </c>
      <c r="S67" s="1"/>
      <c r="T67" s="1"/>
      <c r="U67" s="1"/>
      <c r="V67" s="1"/>
      <c r="W67" s="1"/>
      <c r="X67" s="1"/>
      <c r="Y67" s="1"/>
      <c r="Z67" s="1"/>
    </row>
    <row r="68" spans="2:26" ht="15" customHeight="1" x14ac:dyDescent="0.2">
      <c r="B68" s="89" t="s">
        <v>107</v>
      </c>
      <c r="C68" s="41">
        <v>0</v>
      </c>
      <c r="D68" s="51"/>
      <c r="E68" s="58">
        <v>0</v>
      </c>
      <c r="F68" s="58">
        <v>0</v>
      </c>
      <c r="G68" s="41">
        <v>0</v>
      </c>
      <c r="H68" s="58">
        <v>0</v>
      </c>
      <c r="I68" s="58">
        <v>0</v>
      </c>
      <c r="J68" s="58">
        <v>0</v>
      </c>
      <c r="K68" s="41">
        <v>0</v>
      </c>
      <c r="L68" s="40">
        <v>0</v>
      </c>
      <c r="M68" s="41">
        <v>0</v>
      </c>
      <c r="N68" s="40">
        <v>0</v>
      </c>
      <c r="O68" s="58">
        <v>0</v>
      </c>
      <c r="P68" s="58">
        <v>0</v>
      </c>
      <c r="Q68" s="40">
        <v>0</v>
      </c>
      <c r="R68" s="41">
        <f t="shared" si="23"/>
        <v>0</v>
      </c>
      <c r="S68" s="1"/>
      <c r="T68" s="1"/>
      <c r="U68" s="1"/>
      <c r="V68" s="1"/>
      <c r="W68" s="1"/>
      <c r="X68" s="1"/>
      <c r="Y68" s="1"/>
      <c r="Z68" s="1"/>
    </row>
    <row r="69" spans="2:26" ht="16.5" customHeight="1" x14ac:dyDescent="0.2">
      <c r="B69" s="89" t="s">
        <v>114</v>
      </c>
      <c r="C69" s="58">
        <v>0</v>
      </c>
      <c r="D69" s="51"/>
      <c r="E69" s="58">
        <v>0</v>
      </c>
      <c r="F69" s="58">
        <v>0</v>
      </c>
      <c r="G69" s="41">
        <v>0</v>
      </c>
      <c r="H69" s="58">
        <v>0</v>
      </c>
      <c r="I69" s="58">
        <v>0</v>
      </c>
      <c r="J69" s="58">
        <v>0</v>
      </c>
      <c r="K69" s="41">
        <v>0</v>
      </c>
      <c r="L69" s="40">
        <v>0</v>
      </c>
      <c r="M69" s="41">
        <v>0</v>
      </c>
      <c r="N69" s="40">
        <v>0</v>
      </c>
      <c r="O69" s="58">
        <v>0</v>
      </c>
      <c r="P69" s="58">
        <v>0</v>
      </c>
      <c r="Q69" s="40">
        <v>0</v>
      </c>
      <c r="R69" s="41">
        <f t="shared" si="23"/>
        <v>0</v>
      </c>
      <c r="S69" s="1"/>
      <c r="T69" s="1"/>
      <c r="U69" s="1"/>
      <c r="V69" s="1"/>
      <c r="W69" s="1"/>
      <c r="X69" s="1"/>
      <c r="Y69" s="1"/>
      <c r="Z69" s="1"/>
    </row>
    <row r="70" spans="2:26" ht="15" customHeight="1" x14ac:dyDescent="0.2">
      <c r="B70" s="91" t="s">
        <v>75</v>
      </c>
      <c r="C70" s="53">
        <f>SUM(C71:C74)</f>
        <v>0</v>
      </c>
      <c r="D70" s="47">
        <f t="shared" ref="D70:E70" si="24">SUM(D71:D74)</f>
        <v>0</v>
      </c>
      <c r="E70" s="61">
        <f t="shared" si="24"/>
        <v>0</v>
      </c>
      <c r="F70" s="61">
        <f t="shared" ref="F70" si="25">SUM(F71:F74)</f>
        <v>0</v>
      </c>
      <c r="G70" s="53">
        <f t="shared" ref="G70" si="26">SUM(G71:G74)</f>
        <v>0</v>
      </c>
      <c r="H70" s="61">
        <f t="shared" ref="H70" si="27">SUM(H71:H74)</f>
        <v>0</v>
      </c>
      <c r="I70" s="61">
        <f t="shared" ref="I70" si="28">SUM(I71:I74)</f>
        <v>0</v>
      </c>
      <c r="J70" s="61">
        <f t="shared" ref="J70" si="29">SUM(J71:J74)</f>
        <v>0</v>
      </c>
      <c r="K70" s="53">
        <f t="shared" ref="K70" si="30">SUM(K71:K74)</f>
        <v>0</v>
      </c>
      <c r="L70" s="47">
        <f t="shared" ref="L70" si="31">SUM(L71:L74)</f>
        <v>0</v>
      </c>
      <c r="M70" s="53">
        <f t="shared" ref="M70" si="32">SUM(M71:M74)</f>
        <v>0</v>
      </c>
      <c r="N70" s="47">
        <f t="shared" ref="N70" si="33">SUM(N71:N74)</f>
        <v>0</v>
      </c>
      <c r="O70" s="61">
        <f t="shared" ref="O70" si="34">SUM(O71:O74)</f>
        <v>0</v>
      </c>
      <c r="P70" s="61">
        <f t="shared" ref="P70" si="35">SUM(P71:P74)</f>
        <v>0</v>
      </c>
      <c r="Q70" s="47">
        <f t="shared" ref="Q70" si="36">SUM(Q71:Q74)</f>
        <v>0</v>
      </c>
      <c r="R70" s="53">
        <f t="shared" ref="R70" si="37">SUM(R71:R74)</f>
        <v>0</v>
      </c>
      <c r="S70" s="1"/>
      <c r="T70" s="1"/>
      <c r="U70" s="1"/>
      <c r="V70" s="1"/>
      <c r="W70" s="1"/>
      <c r="X70" s="1"/>
      <c r="Y70" s="1"/>
      <c r="Z70" s="1"/>
    </row>
    <row r="71" spans="2:26" ht="12.75" customHeight="1" x14ac:dyDescent="0.2">
      <c r="B71" s="92" t="s">
        <v>76</v>
      </c>
      <c r="C71" s="41">
        <v>0</v>
      </c>
      <c r="D71" s="40">
        <v>0</v>
      </c>
      <c r="E71" s="58">
        <v>0</v>
      </c>
      <c r="F71" s="41">
        <v>0</v>
      </c>
      <c r="G71" s="41">
        <v>0</v>
      </c>
      <c r="H71" s="58">
        <v>0</v>
      </c>
      <c r="I71" s="58">
        <v>0</v>
      </c>
      <c r="J71" s="58">
        <v>0</v>
      </c>
      <c r="K71" s="41">
        <v>0</v>
      </c>
      <c r="L71" s="40">
        <v>0</v>
      </c>
      <c r="M71" s="41">
        <v>0</v>
      </c>
      <c r="N71" s="40">
        <v>0</v>
      </c>
      <c r="O71" s="58">
        <v>0</v>
      </c>
      <c r="P71" s="58">
        <v>0</v>
      </c>
      <c r="Q71" s="40">
        <v>0</v>
      </c>
      <c r="R71" s="41">
        <v>0</v>
      </c>
      <c r="S71" s="1"/>
      <c r="T71" s="1"/>
      <c r="U71" s="1"/>
      <c r="V71" s="1"/>
      <c r="W71" s="1"/>
      <c r="X71" s="1"/>
      <c r="Y71" s="1"/>
      <c r="Z71" s="1"/>
    </row>
    <row r="72" spans="2:26" ht="12.75" customHeight="1" x14ac:dyDescent="0.2">
      <c r="B72" s="92" t="s">
        <v>77</v>
      </c>
      <c r="C72" s="41">
        <v>0</v>
      </c>
      <c r="D72" s="40">
        <v>0</v>
      </c>
      <c r="E72" s="40">
        <v>0</v>
      </c>
      <c r="F72" s="41">
        <v>0</v>
      </c>
      <c r="G72" s="58">
        <v>0</v>
      </c>
      <c r="H72" s="58">
        <v>0</v>
      </c>
      <c r="I72" s="58">
        <v>0</v>
      </c>
      <c r="J72" s="58">
        <v>0</v>
      </c>
      <c r="K72" s="41">
        <v>0</v>
      </c>
      <c r="L72" s="40">
        <v>0</v>
      </c>
      <c r="M72" s="41">
        <v>0</v>
      </c>
      <c r="N72" s="40">
        <v>0</v>
      </c>
      <c r="O72" s="58">
        <v>0</v>
      </c>
      <c r="P72" s="58">
        <v>0</v>
      </c>
      <c r="Q72" s="40">
        <v>0</v>
      </c>
      <c r="R72" s="41">
        <v>0</v>
      </c>
      <c r="S72" s="1"/>
      <c r="T72" s="1"/>
      <c r="U72" s="1"/>
      <c r="V72" s="1"/>
      <c r="W72" s="1"/>
      <c r="X72" s="1"/>
      <c r="Y72" s="1"/>
      <c r="Z72" s="1"/>
    </row>
    <row r="73" spans="2:26" ht="12.75" customHeight="1" x14ac:dyDescent="0.2">
      <c r="B73" s="92" t="s">
        <v>78</v>
      </c>
      <c r="C73" s="41">
        <v>0</v>
      </c>
      <c r="D73" s="40">
        <v>0</v>
      </c>
      <c r="E73" s="40">
        <v>0</v>
      </c>
      <c r="F73" s="41">
        <v>0</v>
      </c>
      <c r="G73" s="58">
        <v>0</v>
      </c>
      <c r="H73" s="58">
        <v>0</v>
      </c>
      <c r="I73" s="58">
        <v>0</v>
      </c>
      <c r="J73" s="58">
        <v>0</v>
      </c>
      <c r="K73" s="41">
        <v>0</v>
      </c>
      <c r="L73" s="40">
        <v>0</v>
      </c>
      <c r="M73" s="41">
        <v>0</v>
      </c>
      <c r="N73" s="40">
        <v>0</v>
      </c>
      <c r="O73" s="58">
        <v>0</v>
      </c>
      <c r="P73" s="58">
        <v>0</v>
      </c>
      <c r="Q73" s="40">
        <v>0</v>
      </c>
      <c r="R73" s="41">
        <v>0</v>
      </c>
      <c r="S73" s="1"/>
      <c r="T73" s="1"/>
      <c r="U73" s="1"/>
      <c r="V73" s="1"/>
      <c r="W73" s="1"/>
      <c r="X73" s="1"/>
      <c r="Y73" s="1"/>
      <c r="Z73" s="1"/>
    </row>
    <row r="74" spans="2:26" ht="22.5" x14ac:dyDescent="0.2">
      <c r="B74" s="93" t="s">
        <v>79</v>
      </c>
      <c r="C74" s="41">
        <v>0</v>
      </c>
      <c r="D74" s="40">
        <v>0</v>
      </c>
      <c r="E74" s="58">
        <v>0</v>
      </c>
      <c r="F74" s="41">
        <v>0</v>
      </c>
      <c r="G74" s="58">
        <v>0</v>
      </c>
      <c r="H74" s="58">
        <v>0</v>
      </c>
      <c r="I74" s="58">
        <v>0</v>
      </c>
      <c r="J74" s="58">
        <v>0</v>
      </c>
      <c r="K74" s="41">
        <v>0</v>
      </c>
      <c r="L74" s="40">
        <v>0</v>
      </c>
      <c r="M74" s="41">
        <v>0</v>
      </c>
      <c r="N74" s="40">
        <v>0</v>
      </c>
      <c r="O74" s="58">
        <v>0</v>
      </c>
      <c r="P74" s="58">
        <v>0</v>
      </c>
      <c r="Q74" s="40">
        <v>0</v>
      </c>
      <c r="R74" s="41">
        <v>0</v>
      </c>
      <c r="S74" s="1"/>
      <c r="T74" s="1"/>
      <c r="U74" s="1"/>
      <c r="V74" s="1"/>
      <c r="W74" s="1"/>
      <c r="X74" s="1"/>
      <c r="Y74" s="1"/>
      <c r="Z74" s="1"/>
    </row>
    <row r="75" spans="2:26" ht="15" customHeight="1" x14ac:dyDescent="0.2">
      <c r="B75" s="91" t="s">
        <v>80</v>
      </c>
      <c r="C75" s="53">
        <f>SUM(C76:C77)</f>
        <v>0</v>
      </c>
      <c r="D75" s="47">
        <f t="shared" ref="D75:E75" si="38">SUM(D76:D77)</f>
        <v>0</v>
      </c>
      <c r="E75" s="61">
        <f t="shared" si="38"/>
        <v>0</v>
      </c>
      <c r="F75" s="53">
        <f t="shared" ref="F75" si="39">SUM(F76:F77)</f>
        <v>0</v>
      </c>
      <c r="G75" s="61">
        <f t="shared" ref="G75" si="40">SUM(G76:G77)</f>
        <v>0</v>
      </c>
      <c r="H75" s="61">
        <f t="shared" ref="H75" si="41">SUM(H76:H77)</f>
        <v>0</v>
      </c>
      <c r="I75" s="61">
        <f t="shared" ref="I75" si="42">SUM(I76:I77)</f>
        <v>0</v>
      </c>
      <c r="J75" s="61">
        <f t="shared" ref="J75" si="43">SUM(J76:J77)</f>
        <v>0</v>
      </c>
      <c r="K75" s="53">
        <f t="shared" ref="K75" si="44">SUM(K76:K77)</f>
        <v>0</v>
      </c>
      <c r="L75" s="47">
        <f t="shared" ref="L75" si="45">SUM(L76:L77)</f>
        <v>0</v>
      </c>
      <c r="M75" s="53">
        <f t="shared" ref="M75" si="46">SUM(M76:M77)</f>
        <v>0</v>
      </c>
      <c r="N75" s="47">
        <f t="shared" ref="N75" si="47">SUM(N76:N77)</f>
        <v>0</v>
      </c>
      <c r="O75" s="61">
        <f t="shared" ref="O75" si="48">SUM(O76:O77)</f>
        <v>0</v>
      </c>
      <c r="P75" s="61">
        <f t="shared" ref="P75" si="49">SUM(P76:P77)</f>
        <v>0</v>
      </c>
      <c r="Q75" s="47">
        <f t="shared" ref="Q75" si="50">SUM(Q76:Q77)</f>
        <v>0</v>
      </c>
      <c r="R75" s="53">
        <f t="shared" ref="R75" si="51">SUM(R76:R77)</f>
        <v>0</v>
      </c>
      <c r="S75" s="1"/>
      <c r="T75" s="1"/>
      <c r="U75" s="1"/>
      <c r="V75" s="1"/>
      <c r="W75" s="1"/>
      <c r="X75" s="1"/>
      <c r="Y75" s="1"/>
      <c r="Z75" s="1"/>
    </row>
    <row r="76" spans="2:26" ht="15" customHeight="1" x14ac:dyDescent="0.2">
      <c r="B76" s="92" t="s">
        <v>81</v>
      </c>
      <c r="C76" s="41">
        <v>0</v>
      </c>
      <c r="D76" s="40">
        <v>0</v>
      </c>
      <c r="E76" s="58">
        <v>0</v>
      </c>
      <c r="F76" s="41">
        <v>0</v>
      </c>
      <c r="G76" s="58">
        <v>0</v>
      </c>
      <c r="H76" s="58">
        <v>0</v>
      </c>
      <c r="I76" s="58">
        <v>0</v>
      </c>
      <c r="J76" s="58">
        <v>0</v>
      </c>
      <c r="K76" s="41">
        <v>0</v>
      </c>
      <c r="L76" s="40">
        <v>0</v>
      </c>
      <c r="M76" s="41">
        <v>0</v>
      </c>
      <c r="N76" s="40">
        <v>0</v>
      </c>
      <c r="O76" s="58">
        <v>0</v>
      </c>
      <c r="P76" s="58">
        <v>0</v>
      </c>
      <c r="Q76" s="40">
        <v>0</v>
      </c>
      <c r="R76" s="41">
        <v>0</v>
      </c>
      <c r="S76" s="1"/>
      <c r="T76" s="1"/>
      <c r="U76" s="1"/>
      <c r="V76" s="1"/>
      <c r="W76" s="1"/>
      <c r="X76" s="1"/>
      <c r="Y76" s="1"/>
      <c r="Z76" s="1"/>
    </row>
    <row r="77" spans="2:26" ht="15" customHeight="1" x14ac:dyDescent="0.2">
      <c r="B77" s="92" t="s">
        <v>82</v>
      </c>
      <c r="C77" s="41">
        <v>0</v>
      </c>
      <c r="D77" s="40">
        <v>0</v>
      </c>
      <c r="E77" s="58">
        <v>0</v>
      </c>
      <c r="F77" s="41">
        <v>0</v>
      </c>
      <c r="G77" s="58">
        <v>0</v>
      </c>
      <c r="H77" s="58">
        <v>0</v>
      </c>
      <c r="I77" s="58">
        <v>0</v>
      </c>
      <c r="J77" s="58">
        <v>0</v>
      </c>
      <c r="K77" s="41">
        <v>0</v>
      </c>
      <c r="L77" s="40">
        <v>0</v>
      </c>
      <c r="M77" s="41">
        <v>0</v>
      </c>
      <c r="N77" s="40">
        <v>0</v>
      </c>
      <c r="O77" s="58">
        <v>0</v>
      </c>
      <c r="P77" s="58">
        <v>0</v>
      </c>
      <c r="Q77" s="40">
        <v>0</v>
      </c>
      <c r="R77" s="41">
        <v>0</v>
      </c>
      <c r="S77" s="1"/>
      <c r="T77" s="1"/>
      <c r="U77" s="1"/>
      <c r="V77" s="1"/>
      <c r="W77" s="1"/>
      <c r="X77" s="1"/>
      <c r="Y77" s="1"/>
      <c r="Z77" s="1"/>
    </row>
    <row r="78" spans="2:26" ht="15" customHeight="1" x14ac:dyDescent="0.2">
      <c r="B78" s="92" t="s">
        <v>104</v>
      </c>
      <c r="C78" s="41">
        <v>0</v>
      </c>
      <c r="D78" s="40"/>
      <c r="E78" s="58">
        <v>0</v>
      </c>
      <c r="F78" s="41">
        <v>0</v>
      </c>
      <c r="G78" s="58">
        <v>0</v>
      </c>
      <c r="H78" s="58">
        <v>0</v>
      </c>
      <c r="I78" s="58">
        <v>0</v>
      </c>
      <c r="J78" s="58">
        <v>0</v>
      </c>
      <c r="K78" s="41">
        <v>0</v>
      </c>
      <c r="L78" s="40">
        <v>0</v>
      </c>
      <c r="M78" s="41">
        <v>0</v>
      </c>
      <c r="N78" s="40">
        <v>0</v>
      </c>
      <c r="O78" s="58">
        <v>0</v>
      </c>
      <c r="P78" s="58">
        <v>0</v>
      </c>
      <c r="Q78" s="40">
        <v>0</v>
      </c>
      <c r="R78" s="41">
        <v>0</v>
      </c>
      <c r="S78" s="1"/>
      <c r="T78" s="1"/>
      <c r="U78" s="1"/>
      <c r="V78" s="1"/>
      <c r="W78" s="1"/>
      <c r="X78" s="1"/>
      <c r="Y78" s="1"/>
      <c r="Z78" s="1"/>
    </row>
    <row r="79" spans="2:26" ht="15" customHeight="1" x14ac:dyDescent="0.2">
      <c r="B79" s="92" t="s">
        <v>105</v>
      </c>
      <c r="C79" s="58">
        <v>0</v>
      </c>
      <c r="D79" s="40"/>
      <c r="E79" s="58">
        <v>0</v>
      </c>
      <c r="F79" s="41">
        <v>0</v>
      </c>
      <c r="G79" s="58">
        <v>0</v>
      </c>
      <c r="H79" s="58">
        <v>0</v>
      </c>
      <c r="I79" s="58">
        <v>0</v>
      </c>
      <c r="J79" s="58">
        <v>0</v>
      </c>
      <c r="K79" s="41">
        <v>0</v>
      </c>
      <c r="L79" s="40">
        <v>0</v>
      </c>
      <c r="M79" s="41">
        <v>0</v>
      </c>
      <c r="N79" s="40">
        <v>0</v>
      </c>
      <c r="O79" s="58">
        <v>0</v>
      </c>
      <c r="P79" s="58">
        <v>0</v>
      </c>
      <c r="Q79" s="40">
        <v>0</v>
      </c>
      <c r="R79" s="41">
        <v>0</v>
      </c>
      <c r="S79" s="1"/>
      <c r="T79" s="1"/>
      <c r="U79" s="1"/>
      <c r="V79" s="1"/>
      <c r="W79" s="1"/>
      <c r="X79" s="1"/>
      <c r="Y79" s="1"/>
      <c r="Z79" s="1"/>
    </row>
    <row r="80" spans="2:26" ht="15" customHeight="1" x14ac:dyDescent="0.2">
      <c r="B80" s="92" t="s">
        <v>106</v>
      </c>
      <c r="C80" s="41">
        <v>0</v>
      </c>
      <c r="D80" s="40"/>
      <c r="E80" s="58">
        <v>0</v>
      </c>
      <c r="F80" s="41">
        <v>0</v>
      </c>
      <c r="G80" s="58">
        <v>0</v>
      </c>
      <c r="H80" s="58">
        <v>0</v>
      </c>
      <c r="I80" s="58">
        <v>0</v>
      </c>
      <c r="J80" s="58">
        <v>0</v>
      </c>
      <c r="K80" s="41">
        <v>0</v>
      </c>
      <c r="L80" s="40">
        <v>0</v>
      </c>
      <c r="M80" s="41">
        <v>0</v>
      </c>
      <c r="N80" s="40">
        <v>0</v>
      </c>
      <c r="O80" s="58">
        <v>0</v>
      </c>
      <c r="P80" s="58">
        <v>0</v>
      </c>
      <c r="Q80" s="40">
        <v>0</v>
      </c>
      <c r="R80" s="41">
        <v>0</v>
      </c>
      <c r="S80" s="1"/>
      <c r="T80" s="1"/>
      <c r="U80" s="1"/>
      <c r="V80" s="1"/>
      <c r="W80" s="1"/>
      <c r="X80" s="1"/>
      <c r="Y80" s="1"/>
      <c r="Z80" s="1"/>
    </row>
    <row r="81" spans="2:26" ht="15" customHeight="1" x14ac:dyDescent="0.2">
      <c r="B81" s="91" t="s">
        <v>83</v>
      </c>
      <c r="C81" s="53">
        <f>SUM(C82:C86)</f>
        <v>0</v>
      </c>
      <c r="D81" s="47">
        <f t="shared" ref="D81:E81" si="52">SUM(D82:D85)</f>
        <v>0</v>
      </c>
      <c r="E81" s="53">
        <f t="shared" si="52"/>
        <v>0</v>
      </c>
      <c r="F81" s="47">
        <f t="shared" ref="F81" si="53">SUM(F82:F85)</f>
        <v>0</v>
      </c>
      <c r="G81" s="61">
        <f t="shared" ref="G81" si="54">SUM(G82:G85)</f>
        <v>0</v>
      </c>
      <c r="H81" s="61">
        <f t="shared" ref="H81" si="55">SUM(H82:H85)</f>
        <v>0</v>
      </c>
      <c r="I81" s="61">
        <f t="shared" ref="I81" si="56">SUM(I82:I85)</f>
        <v>0</v>
      </c>
      <c r="J81" s="61">
        <f t="shared" ref="J81" si="57">SUM(J82:J85)</f>
        <v>0</v>
      </c>
      <c r="K81" s="53">
        <f t="shared" ref="K81" si="58">SUM(K82:K85)</f>
        <v>0</v>
      </c>
      <c r="L81" s="47">
        <f t="shared" ref="L81" si="59">SUM(L82:L85)</f>
        <v>0</v>
      </c>
      <c r="M81" s="53">
        <f t="shared" ref="M81" si="60">SUM(M82:M85)</f>
        <v>0</v>
      </c>
      <c r="N81" s="47">
        <f t="shared" ref="N81" si="61">SUM(N82:N85)</f>
        <v>0</v>
      </c>
      <c r="O81" s="61">
        <f t="shared" ref="O81" si="62">SUM(O82:O85)</f>
        <v>0</v>
      </c>
      <c r="P81" s="61">
        <f t="shared" ref="P81" si="63">SUM(P82:P85)</f>
        <v>0</v>
      </c>
      <c r="Q81" s="47">
        <f t="shared" ref="Q81" si="64">SUM(Q82:Q85)</f>
        <v>0</v>
      </c>
      <c r="R81" s="53">
        <f t="shared" ref="R81" si="65">SUM(R82:R85)</f>
        <v>0</v>
      </c>
      <c r="S81" s="1"/>
      <c r="T81" s="1"/>
      <c r="U81" s="1"/>
      <c r="V81" s="1"/>
      <c r="W81" s="1"/>
      <c r="X81" s="1"/>
      <c r="Y81" s="1"/>
      <c r="Z81" s="1"/>
    </row>
    <row r="82" spans="2:26" ht="15" customHeight="1" x14ac:dyDescent="0.2">
      <c r="B82" s="92" t="s">
        <v>84</v>
      </c>
      <c r="C82" s="41">
        <v>0</v>
      </c>
      <c r="D82" s="40">
        <v>0</v>
      </c>
      <c r="E82" s="41">
        <v>0</v>
      </c>
      <c r="F82" s="40">
        <v>0</v>
      </c>
      <c r="G82" s="41">
        <v>0</v>
      </c>
      <c r="H82" s="58">
        <v>0</v>
      </c>
      <c r="I82" s="58">
        <v>0</v>
      </c>
      <c r="J82" s="58">
        <v>0</v>
      </c>
      <c r="K82" s="41">
        <v>0</v>
      </c>
      <c r="L82" s="40">
        <v>0</v>
      </c>
      <c r="M82" s="41">
        <v>0</v>
      </c>
      <c r="N82" s="40">
        <v>0</v>
      </c>
      <c r="O82" s="58">
        <v>0</v>
      </c>
      <c r="P82" s="58">
        <v>0</v>
      </c>
      <c r="Q82" s="40">
        <v>0</v>
      </c>
      <c r="R82" s="41">
        <v>0</v>
      </c>
      <c r="S82" s="1"/>
      <c r="T82" s="1"/>
      <c r="U82" s="1"/>
      <c r="V82" s="1"/>
      <c r="W82" s="1"/>
      <c r="X82" s="1"/>
      <c r="Y82" s="1"/>
      <c r="Z82" s="1"/>
    </row>
    <row r="83" spans="2:26" ht="15" customHeight="1" x14ac:dyDescent="0.2">
      <c r="B83" s="92" t="s">
        <v>103</v>
      </c>
      <c r="C83" s="41">
        <v>0</v>
      </c>
      <c r="D83" s="40">
        <v>0</v>
      </c>
      <c r="E83" s="58">
        <v>0</v>
      </c>
      <c r="F83" s="58">
        <v>0</v>
      </c>
      <c r="G83" s="58">
        <v>0</v>
      </c>
      <c r="H83" s="58">
        <v>0</v>
      </c>
      <c r="I83" s="58">
        <v>0</v>
      </c>
      <c r="J83" s="58">
        <v>0</v>
      </c>
      <c r="K83" s="58">
        <v>0</v>
      </c>
      <c r="L83" s="41">
        <v>0</v>
      </c>
      <c r="M83" s="41">
        <v>0</v>
      </c>
      <c r="N83" s="40">
        <v>0</v>
      </c>
      <c r="O83" s="58">
        <v>0</v>
      </c>
      <c r="P83" s="58">
        <v>0</v>
      </c>
      <c r="Q83" s="40">
        <v>0</v>
      </c>
      <c r="R83" s="41">
        <v>0</v>
      </c>
      <c r="S83" s="1"/>
      <c r="T83" s="1"/>
      <c r="U83" s="1"/>
      <c r="V83" s="1"/>
      <c r="W83" s="1"/>
      <c r="X83" s="1"/>
      <c r="Y83" s="1"/>
      <c r="Z83" s="1"/>
    </row>
    <row r="84" spans="2:26" ht="15" customHeight="1" x14ac:dyDescent="0.2">
      <c r="B84" s="92" t="s">
        <v>102</v>
      </c>
      <c r="C84" s="58">
        <v>0</v>
      </c>
      <c r="D84" s="40"/>
      <c r="E84" s="58">
        <v>0</v>
      </c>
      <c r="F84" s="58">
        <v>0</v>
      </c>
      <c r="G84" s="58">
        <v>0</v>
      </c>
      <c r="H84" s="58"/>
      <c r="I84" s="58"/>
      <c r="J84" s="58"/>
      <c r="K84" s="58"/>
      <c r="L84" s="41"/>
      <c r="M84" s="41"/>
      <c r="N84" s="40"/>
      <c r="O84" s="58"/>
      <c r="P84" s="58"/>
      <c r="Q84" s="40"/>
      <c r="R84" s="41">
        <v>0</v>
      </c>
      <c r="S84" s="1"/>
      <c r="T84" s="1"/>
      <c r="U84" s="1"/>
      <c r="V84" s="1"/>
      <c r="W84" s="1"/>
      <c r="X84" s="1"/>
      <c r="Y84" s="1"/>
      <c r="Z84" s="1"/>
    </row>
    <row r="85" spans="2:26" ht="14.25" customHeight="1" x14ac:dyDescent="0.2">
      <c r="B85" s="116" t="s">
        <v>85</v>
      </c>
      <c r="C85" s="84">
        <v>0</v>
      </c>
      <c r="D85" s="86">
        <v>0</v>
      </c>
      <c r="E85" s="84">
        <v>0</v>
      </c>
      <c r="F85" s="86">
        <v>0</v>
      </c>
      <c r="G85" s="84">
        <v>0</v>
      </c>
      <c r="H85" s="87">
        <v>0</v>
      </c>
      <c r="I85" s="87">
        <v>0</v>
      </c>
      <c r="J85" s="87">
        <v>0</v>
      </c>
      <c r="K85" s="84">
        <v>0</v>
      </c>
      <c r="L85" s="86">
        <v>0</v>
      </c>
      <c r="M85" s="84">
        <v>0</v>
      </c>
      <c r="N85" s="86">
        <v>0</v>
      </c>
      <c r="O85" s="87">
        <v>0</v>
      </c>
      <c r="P85" s="87">
        <v>0</v>
      </c>
      <c r="Q85" s="86">
        <v>0</v>
      </c>
      <c r="R85" s="84">
        <v>0</v>
      </c>
      <c r="S85" s="1"/>
      <c r="T85" s="1"/>
      <c r="U85" s="1"/>
      <c r="V85" s="1"/>
      <c r="W85" s="1"/>
      <c r="X85" s="1"/>
      <c r="Y85" s="1"/>
      <c r="Z85" s="1"/>
    </row>
    <row r="86" spans="2:26" ht="25.5" customHeight="1" x14ac:dyDescent="0.2">
      <c r="B86" s="59" t="s">
        <v>101</v>
      </c>
      <c r="C86" s="41">
        <v>0</v>
      </c>
      <c r="D86" s="40"/>
      <c r="E86" s="41">
        <v>0</v>
      </c>
      <c r="F86" s="40">
        <v>0</v>
      </c>
      <c r="G86" s="41">
        <v>0</v>
      </c>
      <c r="H86" s="58"/>
      <c r="I86" s="58"/>
      <c r="J86" s="58"/>
      <c r="K86" s="41"/>
      <c r="L86" s="40"/>
      <c r="M86" s="41"/>
      <c r="N86" s="40"/>
      <c r="O86" s="58"/>
      <c r="P86" s="58"/>
      <c r="Q86" s="40"/>
      <c r="R86" s="44">
        <v>0</v>
      </c>
      <c r="S86" s="1"/>
      <c r="T86" s="1"/>
      <c r="U86" s="1"/>
      <c r="V86" s="1"/>
      <c r="W86" s="1"/>
      <c r="X86" s="1"/>
      <c r="Y86" s="1"/>
      <c r="Z86" s="1"/>
    </row>
    <row r="87" spans="2:26" ht="18" customHeight="1" x14ac:dyDescent="0.2">
      <c r="B87" s="62" t="s">
        <v>96</v>
      </c>
      <c r="C87" s="63">
        <f>+C60+C52+C43+C33+C23+C17</f>
        <v>276225000</v>
      </c>
      <c r="D87" s="63">
        <f t="shared" ref="D87:E87" si="66">+D60+D52+D43+D33+D23+D17</f>
        <v>0</v>
      </c>
      <c r="E87" s="63">
        <f t="shared" si="66"/>
        <v>295425994.25</v>
      </c>
      <c r="F87" s="64">
        <f>+F17+F23+F33+F43+F52+F60+F70+F75+F81</f>
        <v>12923184.49</v>
      </c>
      <c r="G87" s="65">
        <f t="shared" ref="G87:R87" si="67">+G17+G23+G33+G43+G52+G60+G70+G75+G81</f>
        <v>13152324.940000001</v>
      </c>
      <c r="H87" s="66">
        <f>+H17+H23+H33+H43+H52+H60+H70+H75+H81</f>
        <v>17403220.690000001</v>
      </c>
      <c r="I87" s="66">
        <f t="shared" si="67"/>
        <v>23414669.789999999</v>
      </c>
      <c r="J87" s="66">
        <f t="shared" si="67"/>
        <v>28999625.969999999</v>
      </c>
      <c r="K87" s="65">
        <f t="shared" si="67"/>
        <v>24946759.5</v>
      </c>
      <c r="L87" s="64">
        <f t="shared" si="67"/>
        <v>17834536.359999999</v>
      </c>
      <c r="M87" s="65">
        <f t="shared" si="67"/>
        <v>17842520.710000001</v>
      </c>
      <c r="N87" s="64">
        <f t="shared" si="67"/>
        <v>20342755.740000002</v>
      </c>
      <c r="O87" s="66">
        <f t="shared" si="67"/>
        <v>30325482.630000003</v>
      </c>
      <c r="P87" s="66">
        <f t="shared" si="67"/>
        <v>28660108.969999999</v>
      </c>
      <c r="Q87" s="64">
        <f t="shared" si="67"/>
        <v>0</v>
      </c>
      <c r="R87" s="76">
        <f t="shared" si="67"/>
        <v>235845189.79000002</v>
      </c>
      <c r="S87" s="1"/>
      <c r="T87" s="1"/>
      <c r="U87" s="1"/>
      <c r="V87" s="1"/>
      <c r="W87" s="1"/>
      <c r="X87" s="1"/>
      <c r="Y87" s="1"/>
      <c r="Z87" s="1"/>
    </row>
    <row r="88" spans="2:26" ht="15" customHeight="1" x14ac:dyDescent="0.2">
      <c r="B88" s="60" t="s">
        <v>86</v>
      </c>
      <c r="C88" s="53">
        <v>0</v>
      </c>
      <c r="D88" s="47">
        <v>0</v>
      </c>
      <c r="E88" s="53">
        <v>0</v>
      </c>
      <c r="F88" s="47">
        <v>0</v>
      </c>
      <c r="G88" s="53">
        <v>0</v>
      </c>
      <c r="H88" s="61">
        <v>0</v>
      </c>
      <c r="I88" s="61">
        <v>0</v>
      </c>
      <c r="J88" s="61">
        <v>0</v>
      </c>
      <c r="K88" s="53">
        <v>0</v>
      </c>
      <c r="L88" s="47">
        <v>0</v>
      </c>
      <c r="M88" s="53">
        <v>0</v>
      </c>
      <c r="N88" s="47">
        <v>0</v>
      </c>
      <c r="O88" s="61">
        <v>0</v>
      </c>
      <c r="P88" s="61">
        <v>0</v>
      </c>
      <c r="Q88" s="47">
        <v>0</v>
      </c>
      <c r="R88" s="55">
        <v>0</v>
      </c>
      <c r="S88" s="1"/>
      <c r="T88" s="1"/>
      <c r="U88" s="1"/>
      <c r="V88" s="1"/>
      <c r="W88" s="1"/>
      <c r="X88" s="1"/>
      <c r="Y88" s="1"/>
      <c r="Z88" s="1"/>
    </row>
    <row r="89" spans="2:26" ht="15" customHeight="1" x14ac:dyDescent="0.2">
      <c r="B89" s="60" t="s">
        <v>87</v>
      </c>
      <c r="C89" s="53">
        <v>0</v>
      </c>
      <c r="D89" s="47">
        <v>0</v>
      </c>
      <c r="E89" s="53">
        <v>0</v>
      </c>
      <c r="F89" s="47">
        <v>0</v>
      </c>
      <c r="G89" s="53">
        <v>0</v>
      </c>
      <c r="H89" s="61">
        <v>0</v>
      </c>
      <c r="I89" s="61">
        <v>0</v>
      </c>
      <c r="J89" s="61">
        <v>0</v>
      </c>
      <c r="K89" s="53">
        <v>0</v>
      </c>
      <c r="L89" s="47">
        <v>0</v>
      </c>
      <c r="M89" s="53">
        <v>0</v>
      </c>
      <c r="N89" s="47">
        <v>0</v>
      </c>
      <c r="O89" s="61">
        <v>0</v>
      </c>
      <c r="P89" s="61">
        <v>0</v>
      </c>
      <c r="Q89" s="47">
        <v>0</v>
      </c>
      <c r="R89" s="55">
        <v>0</v>
      </c>
      <c r="S89" s="1"/>
      <c r="T89" s="1"/>
      <c r="U89" s="1"/>
      <c r="V89" s="1"/>
      <c r="W89" s="1"/>
      <c r="X89" s="1"/>
      <c r="Y89" s="1"/>
      <c r="Z89" s="1"/>
    </row>
    <row r="90" spans="2:26" ht="15" customHeight="1" x14ac:dyDescent="0.2">
      <c r="B90" s="57" t="s">
        <v>88</v>
      </c>
      <c r="C90" s="41">
        <v>0</v>
      </c>
      <c r="D90" s="40">
        <v>0</v>
      </c>
      <c r="E90" s="41">
        <v>0</v>
      </c>
      <c r="F90" s="40">
        <v>0</v>
      </c>
      <c r="G90" s="41">
        <v>0</v>
      </c>
      <c r="H90" s="58">
        <v>0</v>
      </c>
      <c r="I90" s="58">
        <v>0</v>
      </c>
      <c r="J90" s="58">
        <v>0</v>
      </c>
      <c r="K90" s="41">
        <v>0</v>
      </c>
      <c r="L90" s="40">
        <v>0</v>
      </c>
      <c r="M90" s="41">
        <v>0</v>
      </c>
      <c r="N90" s="40">
        <v>0</v>
      </c>
      <c r="O90" s="58">
        <v>0</v>
      </c>
      <c r="P90" s="58">
        <v>0</v>
      </c>
      <c r="Q90" s="40">
        <v>0</v>
      </c>
      <c r="R90" s="44">
        <v>0</v>
      </c>
      <c r="S90" s="1"/>
      <c r="T90" s="1"/>
      <c r="U90" s="1"/>
      <c r="V90" s="1"/>
      <c r="W90" s="1"/>
      <c r="X90" s="1"/>
      <c r="Y90" s="1"/>
      <c r="Z90" s="1"/>
    </row>
    <row r="91" spans="2:26" ht="15" customHeight="1" x14ac:dyDescent="0.2">
      <c r="B91" s="57" t="s">
        <v>89</v>
      </c>
      <c r="C91" s="41">
        <v>0</v>
      </c>
      <c r="D91" s="40">
        <v>0</v>
      </c>
      <c r="E91" s="41">
        <v>0</v>
      </c>
      <c r="F91" s="40">
        <v>0</v>
      </c>
      <c r="G91" s="41">
        <v>0</v>
      </c>
      <c r="H91" s="58">
        <v>0</v>
      </c>
      <c r="I91" s="58">
        <v>0</v>
      </c>
      <c r="J91" s="58">
        <v>0</v>
      </c>
      <c r="K91" s="41">
        <v>0</v>
      </c>
      <c r="L91" s="40">
        <v>0</v>
      </c>
      <c r="M91" s="41">
        <v>0</v>
      </c>
      <c r="N91" s="40">
        <v>0</v>
      </c>
      <c r="O91" s="58">
        <v>0</v>
      </c>
      <c r="P91" s="58">
        <v>0</v>
      </c>
      <c r="Q91" s="40">
        <v>0</v>
      </c>
      <c r="R91" s="44">
        <v>0</v>
      </c>
      <c r="S91" s="1"/>
      <c r="T91" s="1"/>
      <c r="U91" s="1"/>
      <c r="V91" s="1"/>
      <c r="W91" s="1"/>
      <c r="X91" s="1"/>
      <c r="Y91" s="1"/>
      <c r="Z91" s="1"/>
    </row>
    <row r="92" spans="2:26" ht="15" customHeight="1" x14ac:dyDescent="0.2">
      <c r="B92" s="60" t="s">
        <v>90</v>
      </c>
      <c r="C92" s="53">
        <v>0</v>
      </c>
      <c r="D92" s="47">
        <v>0</v>
      </c>
      <c r="E92" s="53">
        <v>0</v>
      </c>
      <c r="F92" s="47">
        <v>0</v>
      </c>
      <c r="G92" s="53">
        <v>0</v>
      </c>
      <c r="H92" s="61">
        <v>0</v>
      </c>
      <c r="I92" s="61">
        <v>0</v>
      </c>
      <c r="J92" s="61">
        <v>0</v>
      </c>
      <c r="K92" s="53">
        <v>0</v>
      </c>
      <c r="L92" s="47">
        <v>0</v>
      </c>
      <c r="M92" s="53">
        <v>0</v>
      </c>
      <c r="N92" s="47">
        <v>0</v>
      </c>
      <c r="O92" s="61">
        <v>0</v>
      </c>
      <c r="P92" s="61">
        <v>0</v>
      </c>
      <c r="Q92" s="47">
        <v>0</v>
      </c>
      <c r="R92" s="55">
        <v>0</v>
      </c>
      <c r="S92" s="1"/>
      <c r="T92" s="1"/>
      <c r="U92" s="1"/>
      <c r="V92" s="1"/>
      <c r="W92" s="1"/>
      <c r="X92" s="1"/>
      <c r="Y92" s="1"/>
      <c r="Z92" s="1"/>
    </row>
    <row r="93" spans="2:26" ht="15" customHeight="1" x14ac:dyDescent="0.2">
      <c r="B93" s="57" t="s">
        <v>91</v>
      </c>
      <c r="C93" s="41">
        <v>0</v>
      </c>
      <c r="D93" s="40">
        <v>0</v>
      </c>
      <c r="E93" s="41">
        <v>0</v>
      </c>
      <c r="F93" s="40">
        <v>0</v>
      </c>
      <c r="G93" s="41">
        <v>0</v>
      </c>
      <c r="H93" s="58">
        <v>0</v>
      </c>
      <c r="I93" s="58">
        <v>0</v>
      </c>
      <c r="J93" s="58">
        <v>0</v>
      </c>
      <c r="K93" s="41">
        <v>0</v>
      </c>
      <c r="L93" s="40">
        <v>0</v>
      </c>
      <c r="M93" s="41">
        <v>0</v>
      </c>
      <c r="N93" s="40">
        <v>0</v>
      </c>
      <c r="O93" s="58">
        <v>0</v>
      </c>
      <c r="P93" s="58">
        <v>0</v>
      </c>
      <c r="Q93" s="40">
        <v>0</v>
      </c>
      <c r="R93" s="44">
        <v>0</v>
      </c>
      <c r="S93" s="1"/>
      <c r="T93" s="1"/>
      <c r="U93" s="1"/>
      <c r="V93" s="1"/>
      <c r="W93" s="1"/>
      <c r="X93" s="1"/>
      <c r="Y93" s="1"/>
      <c r="Z93" s="1"/>
    </row>
    <row r="94" spans="2:26" ht="15" customHeight="1" x14ac:dyDescent="0.2">
      <c r="B94" s="57" t="s">
        <v>92</v>
      </c>
      <c r="C94" s="41">
        <v>0</v>
      </c>
      <c r="D94" s="40">
        <v>0</v>
      </c>
      <c r="E94" s="41">
        <v>0</v>
      </c>
      <c r="F94" s="40">
        <v>0</v>
      </c>
      <c r="G94" s="41">
        <v>0</v>
      </c>
      <c r="H94" s="58">
        <v>0</v>
      </c>
      <c r="I94" s="58">
        <v>0</v>
      </c>
      <c r="J94" s="58">
        <v>0</v>
      </c>
      <c r="K94" s="41">
        <v>0</v>
      </c>
      <c r="L94" s="40">
        <v>0</v>
      </c>
      <c r="M94" s="41">
        <v>0</v>
      </c>
      <c r="N94" s="40">
        <v>0</v>
      </c>
      <c r="O94" s="58">
        <v>0</v>
      </c>
      <c r="P94" s="58">
        <v>0</v>
      </c>
      <c r="Q94" s="40">
        <v>0</v>
      </c>
      <c r="R94" s="44">
        <v>0</v>
      </c>
      <c r="S94" s="1"/>
      <c r="T94" s="1"/>
      <c r="U94" s="1"/>
      <c r="V94" s="1"/>
      <c r="W94" s="1"/>
      <c r="X94" s="1"/>
      <c r="Y94" s="1"/>
      <c r="Z94" s="1"/>
    </row>
    <row r="95" spans="2:26" ht="15" customHeight="1" x14ac:dyDescent="0.2">
      <c r="B95" s="60" t="s">
        <v>93</v>
      </c>
      <c r="C95" s="53">
        <v>0</v>
      </c>
      <c r="D95" s="47">
        <v>0</v>
      </c>
      <c r="E95" s="53">
        <v>0</v>
      </c>
      <c r="F95" s="47">
        <v>0</v>
      </c>
      <c r="G95" s="53">
        <v>0</v>
      </c>
      <c r="H95" s="61">
        <v>0</v>
      </c>
      <c r="I95" s="61">
        <v>0</v>
      </c>
      <c r="J95" s="61">
        <v>0</v>
      </c>
      <c r="K95" s="53">
        <v>0</v>
      </c>
      <c r="L95" s="47">
        <v>0</v>
      </c>
      <c r="M95" s="53">
        <v>0</v>
      </c>
      <c r="N95" s="47">
        <v>0</v>
      </c>
      <c r="O95" s="61">
        <v>0</v>
      </c>
      <c r="P95" s="61">
        <v>0</v>
      </c>
      <c r="Q95" s="47">
        <v>0</v>
      </c>
      <c r="R95" s="55">
        <v>0</v>
      </c>
      <c r="S95" s="1"/>
      <c r="T95" s="1"/>
      <c r="U95" s="1"/>
      <c r="V95" s="1"/>
      <c r="W95" s="1"/>
      <c r="X95" s="1"/>
      <c r="Y95" s="1"/>
      <c r="Z95" s="1"/>
    </row>
    <row r="96" spans="2:26" ht="15" customHeight="1" x14ac:dyDescent="0.2">
      <c r="B96" s="57" t="s">
        <v>94</v>
      </c>
      <c r="C96" s="41">
        <v>0</v>
      </c>
      <c r="D96" s="40">
        <v>0</v>
      </c>
      <c r="E96" s="41">
        <v>0</v>
      </c>
      <c r="F96" s="40">
        <v>0</v>
      </c>
      <c r="G96" s="41">
        <v>0</v>
      </c>
      <c r="H96" s="58">
        <v>0</v>
      </c>
      <c r="I96" s="58">
        <v>0</v>
      </c>
      <c r="J96" s="58">
        <v>0</v>
      </c>
      <c r="K96" s="41">
        <v>0</v>
      </c>
      <c r="L96" s="40">
        <v>0</v>
      </c>
      <c r="M96" s="41">
        <v>0</v>
      </c>
      <c r="N96" s="40">
        <v>0</v>
      </c>
      <c r="O96" s="58">
        <v>0</v>
      </c>
      <c r="P96" s="58">
        <v>0</v>
      </c>
      <c r="Q96" s="40">
        <v>0</v>
      </c>
      <c r="R96" s="44">
        <v>0</v>
      </c>
      <c r="S96" s="1"/>
      <c r="T96" s="1"/>
      <c r="U96" s="1"/>
      <c r="V96" s="1"/>
      <c r="W96" s="1"/>
      <c r="X96" s="1"/>
      <c r="Y96" s="1"/>
      <c r="Z96" s="1"/>
    </row>
    <row r="97" spans="2:26" ht="23.25" customHeight="1" x14ac:dyDescent="0.2">
      <c r="B97" s="62" t="s">
        <v>95</v>
      </c>
      <c r="C97" s="65">
        <f>+C88+C89+C91+C95</f>
        <v>0</v>
      </c>
      <c r="D97" s="64">
        <f t="shared" ref="D97:R97" si="68">+D88+D89+D91+D95</f>
        <v>0</v>
      </c>
      <c r="E97" s="65">
        <f t="shared" si="68"/>
        <v>0</v>
      </c>
      <c r="F97" s="64">
        <f t="shared" si="68"/>
        <v>0</v>
      </c>
      <c r="G97" s="65">
        <f t="shared" si="68"/>
        <v>0</v>
      </c>
      <c r="H97" s="66">
        <f t="shared" si="68"/>
        <v>0</v>
      </c>
      <c r="I97" s="66">
        <f t="shared" si="68"/>
        <v>0</v>
      </c>
      <c r="J97" s="66">
        <f t="shared" si="68"/>
        <v>0</v>
      </c>
      <c r="K97" s="65">
        <f t="shared" si="68"/>
        <v>0</v>
      </c>
      <c r="L97" s="64">
        <f t="shared" si="68"/>
        <v>0</v>
      </c>
      <c r="M97" s="65">
        <f t="shared" si="68"/>
        <v>0</v>
      </c>
      <c r="N97" s="64">
        <f t="shared" si="68"/>
        <v>0</v>
      </c>
      <c r="O97" s="66">
        <f t="shared" si="68"/>
        <v>0</v>
      </c>
      <c r="P97" s="66">
        <f t="shared" si="68"/>
        <v>0</v>
      </c>
      <c r="Q97" s="64">
        <f t="shared" si="68"/>
        <v>0</v>
      </c>
      <c r="R97" s="76">
        <f t="shared" si="68"/>
        <v>0</v>
      </c>
      <c r="S97" s="1"/>
      <c r="T97" s="1"/>
      <c r="U97" s="1"/>
      <c r="V97" s="1"/>
      <c r="W97" s="1"/>
      <c r="X97" s="1"/>
      <c r="Y97" s="1"/>
      <c r="Z97" s="1"/>
    </row>
    <row r="98" spans="2:26" ht="6.75" customHeight="1" thickBot="1" x14ac:dyDescent="0.25">
      <c r="B98" s="60"/>
      <c r="C98" s="41"/>
      <c r="D98" s="51"/>
      <c r="E98" s="67"/>
      <c r="F98" s="50"/>
      <c r="G98" s="68"/>
      <c r="H98" s="69"/>
      <c r="I98" s="75"/>
      <c r="J98" s="75"/>
      <c r="K98" s="48"/>
      <c r="L98" s="50"/>
      <c r="M98" s="48"/>
      <c r="N98" s="50"/>
      <c r="O98" s="75"/>
      <c r="P98" s="75"/>
      <c r="Q98" s="40"/>
      <c r="R98" s="44"/>
      <c r="S98" s="1"/>
      <c r="T98" s="1"/>
      <c r="U98" s="1"/>
      <c r="V98" s="1"/>
      <c r="W98" s="1"/>
      <c r="X98" s="1"/>
      <c r="Y98" s="1"/>
      <c r="Z98" s="1"/>
    </row>
    <row r="99" spans="2:26" ht="28.5" customHeight="1" thickBot="1" x14ac:dyDescent="0.25">
      <c r="B99" s="70" t="s">
        <v>42</v>
      </c>
      <c r="C99" s="71">
        <f>+C87+C97</f>
        <v>276225000</v>
      </c>
      <c r="D99" s="72">
        <f>+D17+D23+D33+D60</f>
        <v>0</v>
      </c>
      <c r="E99" s="71">
        <f>+E17+E23+E33+E60</f>
        <v>295425994.25</v>
      </c>
      <c r="F99" s="72">
        <f t="shared" ref="F99:R99" si="69">F17+F23+F33+F60</f>
        <v>12923184.49</v>
      </c>
      <c r="G99" s="71">
        <f t="shared" si="69"/>
        <v>13152324.940000001</v>
      </c>
      <c r="H99" s="73">
        <f t="shared" si="69"/>
        <v>17403220.690000001</v>
      </c>
      <c r="I99" s="73">
        <f t="shared" si="69"/>
        <v>23414669.789999999</v>
      </c>
      <c r="J99" s="73">
        <f t="shared" si="69"/>
        <v>28999625.969999999</v>
      </c>
      <c r="K99" s="71">
        <f t="shared" si="69"/>
        <v>24946759.5</v>
      </c>
      <c r="L99" s="72">
        <f t="shared" si="69"/>
        <v>17834536.359999999</v>
      </c>
      <c r="M99" s="71">
        <f t="shared" si="69"/>
        <v>17842520.710000001</v>
      </c>
      <c r="N99" s="72">
        <f t="shared" si="69"/>
        <v>20342755.740000002</v>
      </c>
      <c r="O99" s="73">
        <f t="shared" si="69"/>
        <v>30325482.630000003</v>
      </c>
      <c r="P99" s="73">
        <f t="shared" si="69"/>
        <v>28660108.969999999</v>
      </c>
      <c r="Q99" s="72">
        <f t="shared" si="69"/>
        <v>0</v>
      </c>
      <c r="R99" s="77">
        <f t="shared" si="69"/>
        <v>235845189.79000002</v>
      </c>
    </row>
    <row r="100" spans="2:26" ht="12.75" customHeight="1" x14ac:dyDescent="0.2">
      <c r="B100" s="28" t="s">
        <v>43</v>
      </c>
      <c r="C100" s="29"/>
      <c r="D100" s="21"/>
      <c r="E100" s="21"/>
      <c r="F100" s="16"/>
      <c r="G100" s="17"/>
      <c r="Q100" s="4"/>
    </row>
    <row r="101" spans="2:26" ht="14.25" customHeight="1" x14ac:dyDescent="0.2">
      <c r="C101" s="30"/>
      <c r="D101" s="24"/>
      <c r="E101" s="24"/>
      <c r="F101" s="15"/>
      <c r="G101" s="17"/>
      <c r="Q101" s="4"/>
    </row>
    <row r="102" spans="2:26" ht="12.75" customHeight="1" x14ac:dyDescent="0.2">
      <c r="C102" s="30"/>
      <c r="D102" s="24"/>
      <c r="E102" s="24"/>
      <c r="F102" s="15"/>
      <c r="G102" s="18"/>
      <c r="Q102" s="4"/>
    </row>
    <row r="103" spans="2:26" ht="12.75" customHeight="1" x14ac:dyDescent="0.2">
      <c r="B103" s="31" t="s">
        <v>97</v>
      </c>
      <c r="C103" s="32"/>
      <c r="D103" s="25"/>
      <c r="E103" s="25"/>
      <c r="F103" s="15"/>
      <c r="G103" s="17"/>
    </row>
    <row r="104" spans="2:26" ht="12.75" customHeight="1" x14ac:dyDescent="0.2">
      <c r="B104" s="32" t="s">
        <v>52</v>
      </c>
      <c r="C104" s="32"/>
      <c r="D104" s="26"/>
      <c r="E104" s="26"/>
      <c r="F104" s="15"/>
      <c r="G104" s="17"/>
    </row>
    <row r="105" spans="2:26" ht="12.75" customHeight="1" x14ac:dyDescent="0.2">
      <c r="B105" s="32" t="s">
        <v>50</v>
      </c>
      <c r="C105" s="32"/>
      <c r="D105" s="25"/>
      <c r="E105" s="25"/>
      <c r="F105" s="15"/>
      <c r="G105" s="17"/>
    </row>
    <row r="106" spans="2:26" ht="12.75" customHeight="1" x14ac:dyDescent="0.25">
      <c r="B106" s="28" t="s">
        <v>115</v>
      </c>
      <c r="C106" s="13"/>
      <c r="D106" s="9"/>
    </row>
    <row r="107" spans="2:26" ht="12.75" customHeight="1" x14ac:dyDescent="0.25">
      <c r="B107" s="28" t="s">
        <v>116</v>
      </c>
      <c r="C107" s="13"/>
      <c r="D107" s="9"/>
    </row>
    <row r="108" spans="2:26" ht="12.75" customHeight="1" x14ac:dyDescent="0.25">
      <c r="B108" s="13"/>
      <c r="C108" s="13"/>
      <c r="D108" s="9"/>
    </row>
    <row r="109" spans="2:26" ht="12.75" customHeight="1" x14ac:dyDescent="0.25">
      <c r="B109" s="13"/>
      <c r="C109" s="13"/>
      <c r="D109" s="9"/>
    </row>
    <row r="110" spans="2:26" ht="12.75" customHeight="1" x14ac:dyDescent="0.25">
      <c r="B110" s="13"/>
      <c r="C110" s="13"/>
      <c r="D110" s="9"/>
    </row>
    <row r="111" spans="2:26" ht="12.75" customHeight="1" x14ac:dyDescent="0.25">
      <c r="B111" s="13"/>
      <c r="C111" s="13"/>
      <c r="D111" s="9"/>
    </row>
    <row r="112" spans="2:26" ht="12.75" customHeight="1" x14ac:dyDescent="0.25">
      <c r="B112" s="13"/>
      <c r="C112" s="13"/>
      <c r="D112" s="9"/>
    </row>
    <row r="113" spans="2:15" ht="12.75" customHeight="1" x14ac:dyDescent="0.25">
      <c r="B113" s="13"/>
      <c r="C113" s="13"/>
      <c r="D113" s="9"/>
    </row>
    <row r="114" spans="2:15" ht="17.25" customHeight="1" x14ac:dyDescent="0.3">
      <c r="B114" s="79" t="s">
        <v>110</v>
      </c>
      <c r="C114" s="80"/>
      <c r="D114" s="79"/>
      <c r="G114" s="79" t="s">
        <v>111</v>
      </c>
      <c r="H114" s="80"/>
      <c r="I114" s="80"/>
      <c r="O114" s="81" t="s">
        <v>51</v>
      </c>
    </row>
    <row r="115" spans="2:15" ht="19.5" customHeight="1" x14ac:dyDescent="0.3">
      <c r="B115" s="82" t="s">
        <v>112</v>
      </c>
      <c r="C115" s="80"/>
      <c r="D115" s="79"/>
      <c r="G115" s="82" t="s">
        <v>113</v>
      </c>
      <c r="H115" s="80"/>
      <c r="I115" s="80"/>
      <c r="O115" s="83" t="s">
        <v>44</v>
      </c>
    </row>
    <row r="116" spans="2:15" ht="12.75" customHeight="1" x14ac:dyDescent="0.25">
      <c r="B116" s="13"/>
      <c r="C116" s="13"/>
      <c r="D116" s="9"/>
    </row>
    <row r="117" spans="2:15" ht="12.75" customHeight="1" x14ac:dyDescent="0.25">
      <c r="B117" s="13"/>
      <c r="C117" s="13"/>
      <c r="D117" s="9"/>
    </row>
    <row r="118" spans="2:15" ht="12.75" customHeight="1" x14ac:dyDescent="0.25">
      <c r="B118" s="13"/>
      <c r="C118" s="13"/>
      <c r="D118" s="9"/>
    </row>
    <row r="119" spans="2:15" ht="12.75" customHeight="1" x14ac:dyDescent="0.25">
      <c r="B119" s="13"/>
      <c r="C119" s="13"/>
      <c r="D119" s="9"/>
    </row>
    <row r="120" spans="2:15" ht="12.75" customHeight="1" x14ac:dyDescent="0.25">
      <c r="B120" s="13"/>
      <c r="C120" s="13"/>
      <c r="D120" s="9"/>
    </row>
    <row r="121" spans="2:15" ht="12.75" customHeight="1" x14ac:dyDescent="0.25">
      <c r="B121" s="13"/>
      <c r="C121" s="13"/>
      <c r="D121" s="9"/>
    </row>
    <row r="122" spans="2:15" ht="12.75" customHeight="1" x14ac:dyDescent="0.25">
      <c r="B122" s="13"/>
      <c r="C122" s="13"/>
      <c r="D122" s="9"/>
    </row>
    <row r="123" spans="2:15" ht="12.75" customHeight="1" x14ac:dyDescent="0.25">
      <c r="B123" s="13"/>
      <c r="C123" s="13"/>
      <c r="D123" s="9"/>
    </row>
    <row r="124" spans="2:15" ht="12.75" customHeight="1" x14ac:dyDescent="0.25">
      <c r="B124" s="13"/>
      <c r="C124" s="13"/>
      <c r="D124" s="9"/>
    </row>
    <row r="125" spans="2:15" ht="12.75" customHeight="1" x14ac:dyDescent="0.25">
      <c r="B125" s="13"/>
      <c r="C125" s="13"/>
      <c r="D125" s="9"/>
    </row>
    <row r="126" spans="2:15" ht="12.75" customHeight="1" x14ac:dyDescent="0.25">
      <c r="B126" s="13"/>
      <c r="C126" s="13"/>
      <c r="D126" s="9"/>
    </row>
    <row r="127" spans="2:15" ht="12.75" customHeight="1" x14ac:dyDescent="0.25">
      <c r="B127" s="13"/>
      <c r="C127" s="13"/>
      <c r="D127" s="9"/>
    </row>
    <row r="128" spans="2:15" ht="12.75" customHeight="1" x14ac:dyDescent="0.25">
      <c r="B128" s="13"/>
      <c r="C128" s="13"/>
      <c r="D128" s="9"/>
    </row>
    <row r="129" spans="2:4" ht="12.75" customHeight="1" x14ac:dyDescent="0.25">
      <c r="B129" s="13"/>
      <c r="C129" s="13"/>
      <c r="D129" s="9"/>
    </row>
    <row r="130" spans="2:4" ht="12.75" customHeight="1" x14ac:dyDescent="0.25">
      <c r="B130" s="13"/>
      <c r="C130" s="13"/>
      <c r="D130" s="9"/>
    </row>
    <row r="131" spans="2:4" ht="12.75" customHeight="1" x14ac:dyDescent="0.25">
      <c r="B131" s="13"/>
      <c r="C131" s="13"/>
      <c r="D131" s="9"/>
    </row>
    <row r="132" spans="2:4" ht="12.75" customHeight="1" x14ac:dyDescent="0.25">
      <c r="B132" s="13"/>
      <c r="C132" s="13"/>
      <c r="D132" s="9"/>
    </row>
    <row r="133" spans="2:4" ht="12.75" customHeight="1" x14ac:dyDescent="0.25">
      <c r="B133" s="13"/>
      <c r="C133" s="13"/>
      <c r="D133" s="9"/>
    </row>
    <row r="134" spans="2:4" ht="12.75" customHeight="1" x14ac:dyDescent="0.25">
      <c r="B134" s="13"/>
      <c r="C134" s="13"/>
      <c r="D134" s="9"/>
    </row>
    <row r="135" spans="2:4" ht="12.75" customHeight="1" x14ac:dyDescent="0.25">
      <c r="B135" s="13"/>
      <c r="C135" s="13"/>
      <c r="D135" s="9"/>
    </row>
    <row r="136" spans="2:4" ht="12.75" customHeight="1" x14ac:dyDescent="0.25">
      <c r="B136" s="13"/>
      <c r="C136" s="13"/>
      <c r="D136" s="9"/>
    </row>
    <row r="137" spans="2:4" ht="12.75" customHeight="1" x14ac:dyDescent="0.25">
      <c r="B137" s="13"/>
      <c r="C137" s="13"/>
      <c r="D137" s="9"/>
    </row>
    <row r="138" spans="2:4" ht="12.75" customHeight="1" x14ac:dyDescent="0.25">
      <c r="B138" s="13"/>
      <c r="C138" s="13"/>
      <c r="D138" s="9"/>
    </row>
    <row r="139" spans="2:4" ht="12.75" customHeight="1" x14ac:dyDescent="0.25">
      <c r="B139" s="13"/>
      <c r="C139" s="13"/>
      <c r="D139" s="9"/>
    </row>
    <row r="140" spans="2:4" ht="12.75" customHeight="1" x14ac:dyDescent="0.25">
      <c r="B140" s="13"/>
      <c r="C140" s="13"/>
      <c r="D140" s="9"/>
    </row>
    <row r="141" spans="2:4" ht="12.75" customHeight="1" x14ac:dyDescent="0.25">
      <c r="B141" s="13"/>
      <c r="C141" s="13"/>
      <c r="D141" s="9"/>
    </row>
    <row r="142" spans="2:4" ht="12.75" customHeight="1" x14ac:dyDescent="0.25">
      <c r="B142" s="13"/>
      <c r="C142" s="13"/>
      <c r="D142" s="9"/>
    </row>
    <row r="143" spans="2:4" ht="12.75" customHeight="1" x14ac:dyDescent="0.25">
      <c r="B143" s="13"/>
      <c r="C143" s="13"/>
      <c r="D143" s="9"/>
    </row>
    <row r="144" spans="2:4" ht="12.75" customHeight="1" x14ac:dyDescent="0.25">
      <c r="B144" s="13"/>
      <c r="C144" s="13"/>
      <c r="D144" s="9"/>
    </row>
    <row r="145" spans="2:18" ht="12.75" customHeight="1" x14ac:dyDescent="0.25">
      <c r="C145" s="14"/>
      <c r="D145" s="9"/>
    </row>
    <row r="146" spans="2:18" ht="17.25" customHeight="1" x14ac:dyDescent="0.2"/>
    <row r="148" spans="2:18" ht="17.25" customHeight="1" x14ac:dyDescent="0.25">
      <c r="L148" s="80"/>
      <c r="M148" s="80"/>
      <c r="N148" s="80"/>
      <c r="O148" s="80"/>
      <c r="P148" s="80"/>
      <c r="Q148" s="80"/>
      <c r="R148" s="80"/>
    </row>
    <row r="149" spans="2:18" ht="17.25" customHeight="1" x14ac:dyDescent="0.3">
      <c r="L149" s="80"/>
      <c r="M149" s="80"/>
      <c r="N149" s="80"/>
      <c r="O149" s="80"/>
      <c r="P149" s="80"/>
      <c r="Q149" s="83"/>
      <c r="R149" s="80"/>
    </row>
    <row r="150" spans="2:18" ht="12.75" customHeight="1" x14ac:dyDescent="0.25">
      <c r="B150" s="74"/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  <c r="Q150" s="36"/>
      <c r="R150" s="74"/>
    </row>
    <row r="151" spans="2:18" ht="12.75" customHeight="1" x14ac:dyDescent="0.25">
      <c r="B151" s="74"/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  <c r="Q151" s="36"/>
      <c r="R151" s="74"/>
    </row>
    <row r="152" spans="2:18" ht="12.75" customHeight="1" x14ac:dyDescent="0.25">
      <c r="G152" s="9"/>
      <c r="H152" s="9"/>
      <c r="I152" s="10"/>
      <c r="J152" s="10"/>
      <c r="Q152" s="4"/>
    </row>
    <row r="153" spans="2:18" ht="12.75" customHeight="1" x14ac:dyDescent="0.25">
      <c r="G153" s="9"/>
      <c r="H153" s="9"/>
      <c r="J153" s="9"/>
      <c r="Q153" s="4"/>
    </row>
    <row r="154" spans="2:18" ht="12.75" customHeight="1" x14ac:dyDescent="0.2">
      <c r="Q154" s="4"/>
    </row>
    <row r="155" spans="2:18" ht="12.75" customHeight="1" x14ac:dyDescent="0.2">
      <c r="Q155" s="4"/>
    </row>
    <row r="156" spans="2:18" ht="12.75" customHeight="1" x14ac:dyDescent="0.2">
      <c r="Q156" s="4"/>
    </row>
    <row r="157" spans="2:18" ht="12.75" customHeight="1" x14ac:dyDescent="0.2">
      <c r="Q157" s="4"/>
    </row>
    <row r="158" spans="2:18" ht="12.75" customHeight="1" x14ac:dyDescent="0.2">
      <c r="Q158" s="4"/>
    </row>
    <row r="159" spans="2:18" ht="12.75" customHeight="1" x14ac:dyDescent="0.2">
      <c r="Q159" s="4"/>
    </row>
    <row r="160" spans="2:18" ht="12.75" customHeight="1" x14ac:dyDescent="0.2">
      <c r="Q160" s="4"/>
    </row>
    <row r="161" spans="17:17" ht="12.75" customHeight="1" x14ac:dyDescent="0.2">
      <c r="Q161" s="4"/>
    </row>
    <row r="162" spans="17:17" ht="12.75" customHeight="1" x14ac:dyDescent="0.2">
      <c r="Q162" s="4"/>
    </row>
    <row r="163" spans="17:17" ht="12.75" customHeight="1" x14ac:dyDescent="0.2">
      <c r="Q163" s="4"/>
    </row>
    <row r="164" spans="17:17" ht="12.75" customHeight="1" x14ac:dyDescent="0.2">
      <c r="Q164" s="4"/>
    </row>
    <row r="165" spans="17:17" ht="12.75" customHeight="1" x14ac:dyDescent="0.2">
      <c r="Q165" s="4"/>
    </row>
    <row r="166" spans="17:17" ht="12.75" customHeight="1" x14ac:dyDescent="0.2">
      <c r="Q166" s="4"/>
    </row>
    <row r="167" spans="17:17" ht="12.75" customHeight="1" x14ac:dyDescent="0.2">
      <c r="Q167" s="4"/>
    </row>
    <row r="168" spans="17:17" ht="12.75" customHeight="1" x14ac:dyDescent="0.2">
      <c r="Q168" s="4"/>
    </row>
    <row r="169" spans="17:17" ht="12.75" customHeight="1" x14ac:dyDescent="0.2">
      <c r="Q169" s="4"/>
    </row>
    <row r="170" spans="17:17" ht="12.75" customHeight="1" x14ac:dyDescent="0.2">
      <c r="Q170" s="4"/>
    </row>
    <row r="171" spans="17:17" ht="12.75" customHeight="1" x14ac:dyDescent="0.2">
      <c r="Q171" s="4"/>
    </row>
    <row r="172" spans="17:17" ht="12.75" customHeight="1" x14ac:dyDescent="0.2">
      <c r="Q172" s="4"/>
    </row>
    <row r="173" spans="17:17" ht="12.75" customHeight="1" x14ac:dyDescent="0.2">
      <c r="Q173" s="4"/>
    </row>
    <row r="174" spans="17:17" ht="12.75" customHeight="1" x14ac:dyDescent="0.2">
      <c r="Q174" s="4"/>
    </row>
    <row r="175" spans="17:17" ht="12.75" customHeight="1" x14ac:dyDescent="0.2">
      <c r="Q175" s="4"/>
    </row>
    <row r="176" spans="17:17" ht="12.75" customHeight="1" x14ac:dyDescent="0.2">
      <c r="Q176" s="4"/>
    </row>
    <row r="177" spans="17:17" ht="12.75" customHeight="1" x14ac:dyDescent="0.2">
      <c r="Q177" s="4"/>
    </row>
    <row r="178" spans="17:17" ht="12.75" customHeight="1" x14ac:dyDescent="0.2">
      <c r="Q178" s="4"/>
    </row>
    <row r="179" spans="17:17" ht="12.75" customHeight="1" x14ac:dyDescent="0.2">
      <c r="Q179" s="4"/>
    </row>
    <row r="180" spans="17:17" ht="12.75" customHeight="1" x14ac:dyDescent="0.2">
      <c r="Q180" s="4"/>
    </row>
    <row r="181" spans="17:17" ht="12.75" customHeight="1" x14ac:dyDescent="0.2">
      <c r="Q181" s="4"/>
    </row>
    <row r="182" spans="17:17" ht="12.75" customHeight="1" x14ac:dyDescent="0.2">
      <c r="Q182" s="4"/>
    </row>
    <row r="183" spans="17:17" ht="12.75" customHeight="1" x14ac:dyDescent="0.2">
      <c r="Q183" s="4"/>
    </row>
    <row r="184" spans="17:17" ht="12.75" customHeight="1" x14ac:dyDescent="0.2">
      <c r="Q184" s="4"/>
    </row>
    <row r="185" spans="17:17" ht="12.75" customHeight="1" x14ac:dyDescent="0.2">
      <c r="Q185" s="4"/>
    </row>
    <row r="186" spans="17:17" ht="12.75" customHeight="1" x14ac:dyDescent="0.2">
      <c r="Q186" s="4"/>
    </row>
    <row r="187" spans="17:17" ht="12.75" customHeight="1" x14ac:dyDescent="0.2">
      <c r="Q187" s="4"/>
    </row>
    <row r="188" spans="17:17" ht="12.75" customHeight="1" x14ac:dyDescent="0.2">
      <c r="Q188" s="4"/>
    </row>
    <row r="189" spans="17:17" ht="12.75" customHeight="1" x14ac:dyDescent="0.2">
      <c r="Q189" s="4"/>
    </row>
    <row r="190" spans="17:17" ht="12.75" customHeight="1" x14ac:dyDescent="0.2">
      <c r="Q190" s="4"/>
    </row>
    <row r="191" spans="17:17" ht="12.75" customHeight="1" x14ac:dyDescent="0.2">
      <c r="Q191" s="4"/>
    </row>
    <row r="192" spans="17:17" ht="12.75" customHeight="1" x14ac:dyDescent="0.2">
      <c r="Q192" s="4"/>
    </row>
    <row r="193" spans="17:17" ht="12.75" customHeight="1" x14ac:dyDescent="0.2">
      <c r="Q193" s="4"/>
    </row>
    <row r="194" spans="17:17" ht="12.75" customHeight="1" x14ac:dyDescent="0.2">
      <c r="Q194" s="4"/>
    </row>
    <row r="195" spans="17:17" ht="12.75" customHeight="1" x14ac:dyDescent="0.2">
      <c r="Q195" s="4"/>
    </row>
    <row r="196" spans="17:17" ht="12.75" customHeight="1" x14ac:dyDescent="0.2">
      <c r="Q196" s="4"/>
    </row>
    <row r="197" spans="17:17" ht="12.75" customHeight="1" x14ac:dyDescent="0.2">
      <c r="Q197" s="4"/>
    </row>
    <row r="198" spans="17:17" ht="12.75" customHeight="1" x14ac:dyDescent="0.2">
      <c r="Q198" s="4"/>
    </row>
    <row r="199" spans="17:17" ht="12.75" customHeight="1" x14ac:dyDescent="0.2">
      <c r="Q199" s="4"/>
    </row>
    <row r="200" spans="17:17" ht="12.75" customHeight="1" x14ac:dyDescent="0.2">
      <c r="Q200" s="4"/>
    </row>
    <row r="201" spans="17:17" ht="12.75" customHeight="1" x14ac:dyDescent="0.2">
      <c r="Q201" s="4"/>
    </row>
    <row r="202" spans="17:17" ht="12.75" customHeight="1" x14ac:dyDescent="0.2">
      <c r="Q202" s="4"/>
    </row>
    <row r="203" spans="17:17" ht="12.75" customHeight="1" x14ac:dyDescent="0.2">
      <c r="Q203" s="4"/>
    </row>
    <row r="204" spans="17:17" ht="12.75" customHeight="1" x14ac:dyDescent="0.2">
      <c r="Q204" s="4"/>
    </row>
    <row r="205" spans="17:17" ht="12.75" customHeight="1" x14ac:dyDescent="0.2">
      <c r="Q205" s="4"/>
    </row>
    <row r="206" spans="17:17" ht="12.75" customHeight="1" x14ac:dyDescent="0.2">
      <c r="Q206" s="4"/>
    </row>
    <row r="207" spans="17:17" ht="12.75" customHeight="1" x14ac:dyDescent="0.2">
      <c r="Q207" s="4"/>
    </row>
    <row r="208" spans="17:17" ht="12.75" customHeight="1" x14ac:dyDescent="0.2">
      <c r="Q208" s="4"/>
    </row>
    <row r="209" spans="17:17" ht="12.75" customHeight="1" x14ac:dyDescent="0.2">
      <c r="Q209" s="4"/>
    </row>
    <row r="210" spans="17:17" ht="12.75" customHeight="1" x14ac:dyDescent="0.2">
      <c r="Q210" s="4"/>
    </row>
    <row r="211" spans="17:17" ht="12.75" customHeight="1" x14ac:dyDescent="0.2">
      <c r="Q211" s="4"/>
    </row>
    <row r="212" spans="17:17" ht="12.75" customHeight="1" x14ac:dyDescent="0.2">
      <c r="Q212" s="4"/>
    </row>
    <row r="213" spans="17:17" ht="12.75" customHeight="1" x14ac:dyDescent="0.2">
      <c r="Q213" s="4"/>
    </row>
    <row r="214" spans="17:17" ht="12.75" customHeight="1" x14ac:dyDescent="0.2">
      <c r="Q214" s="4"/>
    </row>
    <row r="215" spans="17:17" ht="12.75" customHeight="1" x14ac:dyDescent="0.2">
      <c r="Q215" s="4"/>
    </row>
    <row r="216" spans="17:17" ht="12.75" customHeight="1" x14ac:dyDescent="0.2">
      <c r="Q216" s="4"/>
    </row>
    <row r="217" spans="17:17" ht="12.75" customHeight="1" x14ac:dyDescent="0.2">
      <c r="Q217" s="4"/>
    </row>
    <row r="218" spans="17:17" ht="12.75" customHeight="1" x14ac:dyDescent="0.2">
      <c r="Q218" s="4"/>
    </row>
    <row r="219" spans="17:17" ht="12.75" customHeight="1" x14ac:dyDescent="0.2">
      <c r="Q219" s="4"/>
    </row>
    <row r="220" spans="17:17" ht="12.75" customHeight="1" x14ac:dyDescent="0.2">
      <c r="Q220" s="4"/>
    </row>
    <row r="221" spans="17:17" ht="12.75" customHeight="1" x14ac:dyDescent="0.2">
      <c r="Q221" s="4"/>
    </row>
    <row r="222" spans="17:17" ht="12.75" customHeight="1" x14ac:dyDescent="0.2">
      <c r="Q222" s="4"/>
    </row>
    <row r="223" spans="17:17" ht="12.75" customHeight="1" x14ac:dyDescent="0.2">
      <c r="Q223" s="4"/>
    </row>
    <row r="224" spans="17:17" ht="12.75" customHeight="1" x14ac:dyDescent="0.2">
      <c r="Q224" s="4"/>
    </row>
    <row r="225" spans="17:17" ht="12.75" customHeight="1" x14ac:dyDescent="0.2">
      <c r="Q225" s="4"/>
    </row>
    <row r="226" spans="17:17" ht="12.75" customHeight="1" x14ac:dyDescent="0.2">
      <c r="Q226" s="4"/>
    </row>
    <row r="227" spans="17:17" ht="12.75" customHeight="1" x14ac:dyDescent="0.2">
      <c r="Q227" s="4"/>
    </row>
    <row r="228" spans="17:17" ht="12.75" customHeight="1" x14ac:dyDescent="0.2">
      <c r="Q228" s="4"/>
    </row>
    <row r="229" spans="17:17" ht="12.75" customHeight="1" x14ac:dyDescent="0.2">
      <c r="Q229" s="4"/>
    </row>
    <row r="230" spans="17:17" ht="12.75" customHeight="1" x14ac:dyDescent="0.2">
      <c r="Q230" s="4"/>
    </row>
    <row r="231" spans="17:17" ht="12.75" customHeight="1" x14ac:dyDescent="0.2">
      <c r="Q231" s="4"/>
    </row>
    <row r="232" spans="17:17" ht="12.75" customHeight="1" x14ac:dyDescent="0.2">
      <c r="Q232" s="4"/>
    </row>
    <row r="233" spans="17:17" ht="12.75" customHeight="1" x14ac:dyDescent="0.2">
      <c r="Q233" s="4"/>
    </row>
    <row r="234" spans="17:17" ht="12.75" customHeight="1" x14ac:dyDescent="0.2">
      <c r="Q234" s="4"/>
    </row>
    <row r="235" spans="17:17" ht="12.75" customHeight="1" x14ac:dyDescent="0.2">
      <c r="Q235" s="4"/>
    </row>
    <row r="236" spans="17:17" ht="12.75" customHeight="1" x14ac:dyDescent="0.2">
      <c r="Q236" s="4"/>
    </row>
    <row r="237" spans="17:17" ht="12.75" customHeight="1" x14ac:dyDescent="0.2">
      <c r="Q237" s="4"/>
    </row>
    <row r="238" spans="17:17" ht="12.75" customHeight="1" x14ac:dyDescent="0.2">
      <c r="Q238" s="4"/>
    </row>
    <row r="239" spans="17:17" ht="12.75" customHeight="1" x14ac:dyDescent="0.2">
      <c r="Q239" s="4"/>
    </row>
    <row r="240" spans="17:17" ht="12.75" customHeight="1" x14ac:dyDescent="0.2">
      <c r="Q240" s="4"/>
    </row>
    <row r="241" spans="17:17" ht="12.75" customHeight="1" x14ac:dyDescent="0.2">
      <c r="Q241" s="4"/>
    </row>
    <row r="242" spans="17:17" ht="12.75" customHeight="1" x14ac:dyDescent="0.2">
      <c r="Q242" s="4"/>
    </row>
    <row r="243" spans="17:17" ht="12.75" customHeight="1" x14ac:dyDescent="0.2">
      <c r="Q243" s="4"/>
    </row>
    <row r="244" spans="17:17" ht="12.75" customHeight="1" x14ac:dyDescent="0.2">
      <c r="Q244" s="4"/>
    </row>
    <row r="245" spans="17:17" ht="12.75" customHeight="1" x14ac:dyDescent="0.2">
      <c r="Q245" s="4"/>
    </row>
    <row r="246" spans="17:17" ht="12.75" customHeight="1" x14ac:dyDescent="0.2">
      <c r="Q246" s="4"/>
    </row>
    <row r="247" spans="17:17" ht="12.75" customHeight="1" x14ac:dyDescent="0.2">
      <c r="Q247" s="4"/>
    </row>
    <row r="248" spans="17:17" ht="12.75" customHeight="1" x14ac:dyDescent="0.2">
      <c r="Q248" s="4"/>
    </row>
    <row r="249" spans="17:17" ht="12.75" customHeight="1" x14ac:dyDescent="0.2">
      <c r="Q249" s="4"/>
    </row>
    <row r="250" spans="17:17" ht="12.75" customHeight="1" x14ac:dyDescent="0.2">
      <c r="Q250" s="4"/>
    </row>
    <row r="251" spans="17:17" ht="12.75" customHeight="1" x14ac:dyDescent="0.2">
      <c r="Q251" s="4"/>
    </row>
    <row r="252" spans="17:17" ht="12.75" customHeight="1" x14ac:dyDescent="0.2">
      <c r="Q252" s="4"/>
    </row>
    <row r="253" spans="17:17" ht="12.75" customHeight="1" x14ac:dyDescent="0.2">
      <c r="Q253" s="4"/>
    </row>
    <row r="254" spans="17:17" ht="12.75" customHeight="1" x14ac:dyDescent="0.2">
      <c r="Q254" s="4"/>
    </row>
    <row r="255" spans="17:17" ht="12.75" customHeight="1" x14ac:dyDescent="0.2">
      <c r="Q255" s="4"/>
    </row>
    <row r="256" spans="17:17" ht="12.75" customHeight="1" x14ac:dyDescent="0.2">
      <c r="Q256" s="4"/>
    </row>
    <row r="257" spans="17:17" ht="12.75" customHeight="1" x14ac:dyDescent="0.2">
      <c r="Q257" s="4"/>
    </row>
    <row r="258" spans="17:17" ht="12.75" customHeight="1" x14ac:dyDescent="0.2">
      <c r="Q258" s="4"/>
    </row>
    <row r="259" spans="17:17" ht="12.75" customHeight="1" x14ac:dyDescent="0.2">
      <c r="Q259" s="4"/>
    </row>
    <row r="260" spans="17:17" ht="12.75" customHeight="1" x14ac:dyDescent="0.2">
      <c r="Q260" s="4"/>
    </row>
    <row r="261" spans="17:17" ht="12.75" customHeight="1" x14ac:dyDescent="0.2">
      <c r="Q261" s="4"/>
    </row>
    <row r="262" spans="17:17" ht="12.75" customHeight="1" x14ac:dyDescent="0.2">
      <c r="Q262" s="4"/>
    </row>
    <row r="263" spans="17:17" ht="12.75" customHeight="1" x14ac:dyDescent="0.2">
      <c r="Q263" s="4"/>
    </row>
    <row r="264" spans="17:17" ht="12.75" customHeight="1" x14ac:dyDescent="0.2">
      <c r="Q264" s="4"/>
    </row>
    <row r="265" spans="17:17" ht="12.75" customHeight="1" x14ac:dyDescent="0.2">
      <c r="Q265" s="4"/>
    </row>
    <row r="266" spans="17:17" ht="12.75" customHeight="1" x14ac:dyDescent="0.2">
      <c r="Q266" s="4"/>
    </row>
    <row r="267" spans="17:17" ht="12.75" customHeight="1" x14ac:dyDescent="0.2">
      <c r="Q267" s="4"/>
    </row>
    <row r="268" spans="17:17" ht="12.75" customHeight="1" x14ac:dyDescent="0.2">
      <c r="Q268" s="4"/>
    </row>
    <row r="269" spans="17:17" ht="12.75" customHeight="1" x14ac:dyDescent="0.2">
      <c r="Q269" s="4"/>
    </row>
    <row r="270" spans="17:17" ht="12.75" customHeight="1" x14ac:dyDescent="0.2">
      <c r="Q270" s="4"/>
    </row>
    <row r="271" spans="17:17" ht="12.75" customHeight="1" x14ac:dyDescent="0.2">
      <c r="Q271" s="4"/>
    </row>
    <row r="272" spans="17:17" ht="12.75" customHeight="1" x14ac:dyDescent="0.2">
      <c r="Q272" s="4"/>
    </row>
    <row r="273" spans="17:17" ht="12.75" customHeight="1" x14ac:dyDescent="0.2">
      <c r="Q273" s="4"/>
    </row>
    <row r="274" spans="17:17" ht="12.75" customHeight="1" x14ac:dyDescent="0.2">
      <c r="Q274" s="4"/>
    </row>
    <row r="275" spans="17:17" ht="12.75" customHeight="1" x14ac:dyDescent="0.2">
      <c r="Q275" s="4"/>
    </row>
    <row r="276" spans="17:17" ht="12.75" customHeight="1" x14ac:dyDescent="0.2">
      <c r="Q276" s="4"/>
    </row>
    <row r="277" spans="17:17" ht="12.75" customHeight="1" x14ac:dyDescent="0.2">
      <c r="Q277" s="4"/>
    </row>
    <row r="278" spans="17:17" ht="12.75" customHeight="1" x14ac:dyDescent="0.2">
      <c r="Q278" s="4"/>
    </row>
    <row r="279" spans="17:17" ht="12.75" customHeight="1" x14ac:dyDescent="0.2">
      <c r="Q279" s="4"/>
    </row>
    <row r="280" spans="17:17" ht="12.75" customHeight="1" x14ac:dyDescent="0.2">
      <c r="Q280" s="4"/>
    </row>
    <row r="281" spans="17:17" ht="12.75" customHeight="1" x14ac:dyDescent="0.2">
      <c r="Q281" s="4"/>
    </row>
    <row r="282" spans="17:17" ht="12.75" customHeight="1" x14ac:dyDescent="0.2">
      <c r="Q282" s="4"/>
    </row>
    <row r="283" spans="17:17" ht="12.75" customHeight="1" x14ac:dyDescent="0.2">
      <c r="Q283" s="4"/>
    </row>
    <row r="284" spans="17:17" ht="12.75" customHeight="1" x14ac:dyDescent="0.2">
      <c r="Q284" s="4"/>
    </row>
    <row r="285" spans="17:17" ht="12.75" customHeight="1" x14ac:dyDescent="0.2">
      <c r="Q285" s="4"/>
    </row>
    <row r="286" spans="17:17" ht="12.75" customHeight="1" x14ac:dyDescent="0.2">
      <c r="Q286" s="4"/>
    </row>
    <row r="287" spans="17:17" ht="12.75" customHeight="1" x14ac:dyDescent="0.2">
      <c r="Q287" s="4"/>
    </row>
    <row r="288" spans="17:17" ht="12.75" customHeight="1" x14ac:dyDescent="0.2">
      <c r="Q288" s="4"/>
    </row>
    <row r="289" spans="17:17" ht="12.75" customHeight="1" x14ac:dyDescent="0.2">
      <c r="Q289" s="4"/>
    </row>
    <row r="290" spans="17:17" ht="12.75" customHeight="1" x14ac:dyDescent="0.2">
      <c r="Q290" s="4"/>
    </row>
    <row r="291" spans="17:17" ht="12.75" customHeight="1" x14ac:dyDescent="0.2">
      <c r="Q291" s="4"/>
    </row>
    <row r="292" spans="17:17" ht="12.75" customHeight="1" x14ac:dyDescent="0.2">
      <c r="Q292" s="4"/>
    </row>
    <row r="293" spans="17:17" ht="12.75" customHeight="1" x14ac:dyDescent="0.2">
      <c r="Q293" s="4"/>
    </row>
    <row r="294" spans="17:17" ht="12.75" customHeight="1" x14ac:dyDescent="0.2">
      <c r="Q294" s="4"/>
    </row>
    <row r="295" spans="17:17" ht="12.75" customHeight="1" x14ac:dyDescent="0.2">
      <c r="Q295" s="4"/>
    </row>
    <row r="296" spans="17:17" ht="12.75" customHeight="1" x14ac:dyDescent="0.2">
      <c r="Q296" s="4"/>
    </row>
    <row r="297" spans="17:17" ht="12.75" customHeight="1" x14ac:dyDescent="0.2">
      <c r="Q297" s="4"/>
    </row>
    <row r="298" spans="17:17" ht="12.75" customHeight="1" x14ac:dyDescent="0.2">
      <c r="Q298" s="4"/>
    </row>
    <row r="299" spans="17:17" ht="12.75" customHeight="1" x14ac:dyDescent="0.2">
      <c r="Q299" s="4"/>
    </row>
    <row r="300" spans="17:17" ht="12.75" customHeight="1" x14ac:dyDescent="0.2">
      <c r="Q300" s="4"/>
    </row>
    <row r="301" spans="17:17" ht="12.75" customHeight="1" x14ac:dyDescent="0.2">
      <c r="Q301" s="4"/>
    </row>
    <row r="302" spans="17:17" ht="12.75" customHeight="1" x14ac:dyDescent="0.2">
      <c r="Q302" s="4"/>
    </row>
    <row r="303" spans="17:17" ht="12.75" customHeight="1" x14ac:dyDescent="0.2">
      <c r="Q303" s="4"/>
    </row>
    <row r="304" spans="17:17" ht="12.75" customHeight="1" x14ac:dyDescent="0.2">
      <c r="Q304" s="4"/>
    </row>
    <row r="305" spans="17:17" ht="12.75" customHeight="1" x14ac:dyDescent="0.2">
      <c r="Q305" s="4"/>
    </row>
    <row r="306" spans="17:17" ht="12.75" customHeight="1" x14ac:dyDescent="0.2">
      <c r="Q306" s="4"/>
    </row>
    <row r="307" spans="17:17" ht="12.75" customHeight="1" x14ac:dyDescent="0.2">
      <c r="Q307" s="4"/>
    </row>
    <row r="308" spans="17:17" ht="12.75" customHeight="1" x14ac:dyDescent="0.2">
      <c r="Q308" s="4"/>
    </row>
    <row r="309" spans="17:17" ht="12.75" customHeight="1" x14ac:dyDescent="0.2">
      <c r="Q309" s="4"/>
    </row>
    <row r="310" spans="17:17" ht="12.75" customHeight="1" x14ac:dyDescent="0.2">
      <c r="Q310" s="4"/>
    </row>
    <row r="311" spans="17:17" ht="12.75" customHeight="1" x14ac:dyDescent="0.2">
      <c r="Q311" s="4"/>
    </row>
    <row r="312" spans="17:17" ht="12.75" customHeight="1" x14ac:dyDescent="0.2">
      <c r="Q312" s="4"/>
    </row>
    <row r="313" spans="17:17" ht="12.75" customHeight="1" x14ac:dyDescent="0.2">
      <c r="Q313" s="4"/>
    </row>
    <row r="314" spans="17:17" ht="12.75" customHeight="1" x14ac:dyDescent="0.2">
      <c r="Q314" s="4"/>
    </row>
    <row r="315" spans="17:17" ht="12.75" customHeight="1" x14ac:dyDescent="0.2">
      <c r="Q315" s="4"/>
    </row>
    <row r="316" spans="17:17" ht="12.75" customHeight="1" x14ac:dyDescent="0.2">
      <c r="Q316" s="4"/>
    </row>
    <row r="317" spans="17:17" ht="12.75" customHeight="1" x14ac:dyDescent="0.2">
      <c r="Q317" s="4"/>
    </row>
    <row r="318" spans="17:17" ht="12.75" customHeight="1" x14ac:dyDescent="0.2">
      <c r="Q318" s="4"/>
    </row>
    <row r="319" spans="17:17" ht="12.75" customHeight="1" x14ac:dyDescent="0.2">
      <c r="Q319" s="4"/>
    </row>
    <row r="320" spans="17:17" ht="12.75" customHeight="1" x14ac:dyDescent="0.2">
      <c r="Q320" s="4"/>
    </row>
    <row r="321" spans="17:17" ht="12.75" customHeight="1" x14ac:dyDescent="0.2">
      <c r="Q321" s="4"/>
    </row>
    <row r="322" spans="17:17" ht="12.75" customHeight="1" x14ac:dyDescent="0.2">
      <c r="Q322" s="4"/>
    </row>
    <row r="323" spans="17:17" ht="12.75" customHeight="1" x14ac:dyDescent="0.2">
      <c r="Q323" s="4"/>
    </row>
    <row r="324" spans="17:17" ht="12.75" customHeight="1" x14ac:dyDescent="0.2">
      <c r="Q324" s="4"/>
    </row>
    <row r="325" spans="17:17" ht="12.75" customHeight="1" x14ac:dyDescent="0.2">
      <c r="Q325" s="4"/>
    </row>
    <row r="326" spans="17:17" ht="12.75" customHeight="1" x14ac:dyDescent="0.2">
      <c r="Q326" s="4"/>
    </row>
    <row r="327" spans="17:17" ht="12.75" customHeight="1" x14ac:dyDescent="0.2">
      <c r="Q327" s="4"/>
    </row>
    <row r="328" spans="17:17" ht="12.75" customHeight="1" x14ac:dyDescent="0.2">
      <c r="Q328" s="4"/>
    </row>
    <row r="329" spans="17:17" ht="12.75" customHeight="1" x14ac:dyDescent="0.2">
      <c r="Q329" s="4"/>
    </row>
    <row r="330" spans="17:17" ht="12.75" customHeight="1" x14ac:dyDescent="0.2">
      <c r="Q330" s="4"/>
    </row>
    <row r="331" spans="17:17" ht="12.75" customHeight="1" x14ac:dyDescent="0.2">
      <c r="Q331" s="4"/>
    </row>
    <row r="332" spans="17:17" ht="12.75" customHeight="1" x14ac:dyDescent="0.2">
      <c r="Q332" s="4"/>
    </row>
    <row r="333" spans="17:17" ht="12.75" customHeight="1" x14ac:dyDescent="0.2">
      <c r="Q333" s="4"/>
    </row>
    <row r="334" spans="17:17" ht="12.75" customHeight="1" x14ac:dyDescent="0.2">
      <c r="Q334" s="4"/>
    </row>
    <row r="335" spans="17:17" ht="12.75" customHeight="1" x14ac:dyDescent="0.2">
      <c r="Q335" s="4"/>
    </row>
    <row r="336" spans="17:17" ht="12.75" customHeight="1" x14ac:dyDescent="0.2">
      <c r="Q336" s="4"/>
    </row>
    <row r="337" spans="17:17" ht="12.75" customHeight="1" x14ac:dyDescent="0.2">
      <c r="Q337" s="4"/>
    </row>
    <row r="338" spans="17:17" ht="12.75" customHeight="1" x14ac:dyDescent="0.2">
      <c r="Q338" s="4"/>
    </row>
    <row r="339" spans="17:17" ht="12.75" customHeight="1" x14ac:dyDescent="0.2">
      <c r="Q339" s="4"/>
    </row>
    <row r="340" spans="17:17" ht="12.75" customHeight="1" x14ac:dyDescent="0.2">
      <c r="Q340" s="4"/>
    </row>
    <row r="341" spans="17:17" ht="12.75" customHeight="1" x14ac:dyDescent="0.2">
      <c r="Q341" s="4"/>
    </row>
    <row r="342" spans="17:17" ht="12.75" customHeight="1" x14ac:dyDescent="0.2">
      <c r="Q342" s="4"/>
    </row>
    <row r="343" spans="17:17" ht="12.75" customHeight="1" x14ac:dyDescent="0.2">
      <c r="Q343" s="4"/>
    </row>
    <row r="344" spans="17:17" ht="12.75" customHeight="1" x14ac:dyDescent="0.2">
      <c r="Q344" s="4"/>
    </row>
    <row r="345" spans="17:17" ht="12.75" customHeight="1" x14ac:dyDescent="0.2">
      <c r="Q345" s="4"/>
    </row>
    <row r="346" spans="17:17" ht="12.75" customHeight="1" x14ac:dyDescent="0.2">
      <c r="Q346" s="4"/>
    </row>
    <row r="347" spans="17:17" ht="12.75" customHeight="1" x14ac:dyDescent="0.2">
      <c r="Q347" s="4"/>
    </row>
    <row r="348" spans="17:17" ht="12.75" customHeight="1" x14ac:dyDescent="0.2">
      <c r="Q348" s="4"/>
    </row>
    <row r="349" spans="17:17" ht="12.75" customHeight="1" x14ac:dyDescent="0.2">
      <c r="Q349" s="4"/>
    </row>
    <row r="350" spans="17:17" ht="12.75" customHeight="1" x14ac:dyDescent="0.2">
      <c r="Q350" s="4"/>
    </row>
    <row r="351" spans="17:17" ht="12.75" customHeight="1" x14ac:dyDescent="0.2">
      <c r="Q351" s="4"/>
    </row>
    <row r="352" spans="17:17" ht="12.75" customHeight="1" x14ac:dyDescent="0.2">
      <c r="Q352" s="4"/>
    </row>
    <row r="353" spans="17:17" ht="12.75" customHeight="1" x14ac:dyDescent="0.2">
      <c r="Q353" s="4"/>
    </row>
    <row r="354" spans="17:17" ht="12.75" customHeight="1" x14ac:dyDescent="0.2">
      <c r="Q354" s="4"/>
    </row>
    <row r="355" spans="17:17" ht="12.75" customHeight="1" x14ac:dyDescent="0.2">
      <c r="Q355" s="4"/>
    </row>
    <row r="356" spans="17:17" ht="12.75" customHeight="1" x14ac:dyDescent="0.2">
      <c r="Q356" s="4"/>
    </row>
    <row r="357" spans="17:17" ht="12.75" customHeight="1" x14ac:dyDescent="0.2">
      <c r="Q357" s="4"/>
    </row>
    <row r="358" spans="17:17" ht="12.75" customHeight="1" x14ac:dyDescent="0.2">
      <c r="Q358" s="4"/>
    </row>
    <row r="359" spans="17:17" ht="12.75" customHeight="1" x14ac:dyDescent="0.2">
      <c r="Q359" s="4"/>
    </row>
    <row r="360" spans="17:17" ht="12.75" customHeight="1" x14ac:dyDescent="0.2">
      <c r="Q360" s="4"/>
    </row>
    <row r="361" spans="17:17" ht="12.75" customHeight="1" x14ac:dyDescent="0.2">
      <c r="Q361" s="4"/>
    </row>
    <row r="362" spans="17:17" ht="12.75" customHeight="1" x14ac:dyDescent="0.2">
      <c r="Q362" s="4"/>
    </row>
    <row r="363" spans="17:17" ht="12.75" customHeight="1" x14ac:dyDescent="0.2">
      <c r="Q363" s="4"/>
    </row>
    <row r="364" spans="17:17" ht="12.75" customHeight="1" x14ac:dyDescent="0.2">
      <c r="Q364" s="4"/>
    </row>
    <row r="365" spans="17:17" ht="12.75" customHeight="1" x14ac:dyDescent="0.2">
      <c r="Q365" s="4"/>
    </row>
    <row r="366" spans="17:17" ht="12.75" customHeight="1" x14ac:dyDescent="0.2">
      <c r="Q366" s="4"/>
    </row>
    <row r="367" spans="17:17" ht="12.75" customHeight="1" x14ac:dyDescent="0.2">
      <c r="Q367" s="4"/>
    </row>
    <row r="368" spans="17:17" ht="12.75" customHeight="1" x14ac:dyDescent="0.2">
      <c r="Q368" s="4"/>
    </row>
    <row r="369" spans="17:17" ht="12.75" customHeight="1" x14ac:dyDescent="0.2">
      <c r="Q369" s="4"/>
    </row>
    <row r="370" spans="17:17" ht="12.75" customHeight="1" x14ac:dyDescent="0.2">
      <c r="Q370" s="4"/>
    </row>
    <row r="371" spans="17:17" ht="12.75" customHeight="1" x14ac:dyDescent="0.2">
      <c r="Q371" s="4"/>
    </row>
    <row r="372" spans="17:17" ht="12.75" customHeight="1" x14ac:dyDescent="0.2">
      <c r="Q372" s="4"/>
    </row>
    <row r="373" spans="17:17" ht="12.75" customHeight="1" x14ac:dyDescent="0.2">
      <c r="Q373" s="4"/>
    </row>
    <row r="374" spans="17:17" ht="12.75" customHeight="1" x14ac:dyDescent="0.2">
      <c r="Q374" s="4"/>
    </row>
    <row r="375" spans="17:17" ht="12.75" customHeight="1" x14ac:dyDescent="0.2">
      <c r="Q375" s="4"/>
    </row>
    <row r="376" spans="17:17" ht="12.75" customHeight="1" x14ac:dyDescent="0.2">
      <c r="Q376" s="4"/>
    </row>
    <row r="377" spans="17:17" ht="12.75" customHeight="1" x14ac:dyDescent="0.2">
      <c r="Q377" s="4"/>
    </row>
    <row r="378" spans="17:17" ht="12.75" customHeight="1" x14ac:dyDescent="0.2">
      <c r="Q378" s="4"/>
    </row>
    <row r="379" spans="17:17" ht="12.75" customHeight="1" x14ac:dyDescent="0.2">
      <c r="Q379" s="4"/>
    </row>
    <row r="380" spans="17:17" ht="12.75" customHeight="1" x14ac:dyDescent="0.2">
      <c r="Q380" s="4"/>
    </row>
    <row r="381" spans="17:17" ht="12.75" customHeight="1" x14ac:dyDescent="0.2">
      <c r="Q381" s="4"/>
    </row>
    <row r="382" spans="17:17" ht="12.75" customHeight="1" x14ac:dyDescent="0.2">
      <c r="Q382" s="4"/>
    </row>
    <row r="383" spans="17:17" ht="12.75" customHeight="1" x14ac:dyDescent="0.2">
      <c r="Q383" s="4"/>
    </row>
    <row r="384" spans="17:17" ht="12.75" customHeight="1" x14ac:dyDescent="0.2">
      <c r="Q384" s="4"/>
    </row>
    <row r="385" spans="17:17" ht="12.75" customHeight="1" x14ac:dyDescent="0.2">
      <c r="Q385" s="4"/>
    </row>
    <row r="386" spans="17:17" ht="12.75" customHeight="1" x14ac:dyDescent="0.2">
      <c r="Q386" s="4"/>
    </row>
    <row r="387" spans="17:17" ht="12.75" customHeight="1" x14ac:dyDescent="0.2">
      <c r="Q387" s="4"/>
    </row>
    <row r="388" spans="17:17" ht="12.75" customHeight="1" x14ac:dyDescent="0.2">
      <c r="Q388" s="4"/>
    </row>
    <row r="389" spans="17:17" ht="12.75" customHeight="1" x14ac:dyDescent="0.2">
      <c r="Q389" s="4"/>
    </row>
    <row r="390" spans="17:17" ht="12.75" customHeight="1" x14ac:dyDescent="0.2">
      <c r="Q390" s="4"/>
    </row>
    <row r="391" spans="17:17" ht="12.75" customHeight="1" x14ac:dyDescent="0.2">
      <c r="Q391" s="4"/>
    </row>
    <row r="392" spans="17:17" ht="12.75" customHeight="1" x14ac:dyDescent="0.2">
      <c r="Q392" s="4"/>
    </row>
    <row r="393" spans="17:17" ht="12.75" customHeight="1" x14ac:dyDescent="0.2">
      <c r="Q393" s="4"/>
    </row>
    <row r="394" spans="17:17" ht="12.75" customHeight="1" x14ac:dyDescent="0.2">
      <c r="Q394" s="4"/>
    </row>
    <row r="395" spans="17:17" ht="12.75" customHeight="1" x14ac:dyDescent="0.2">
      <c r="Q395" s="4"/>
    </row>
    <row r="396" spans="17:17" ht="12.75" customHeight="1" x14ac:dyDescent="0.2">
      <c r="Q396" s="4"/>
    </row>
    <row r="397" spans="17:17" ht="12.75" customHeight="1" x14ac:dyDescent="0.2">
      <c r="Q397" s="4"/>
    </row>
    <row r="398" spans="17:17" ht="12.75" customHeight="1" x14ac:dyDescent="0.2">
      <c r="Q398" s="4"/>
    </row>
    <row r="399" spans="17:17" ht="12.75" customHeight="1" x14ac:dyDescent="0.2">
      <c r="Q399" s="4"/>
    </row>
    <row r="400" spans="17:17" ht="12.75" customHeight="1" x14ac:dyDescent="0.2">
      <c r="Q400" s="4"/>
    </row>
    <row r="401" spans="17:17" ht="12.75" customHeight="1" x14ac:dyDescent="0.2">
      <c r="Q401" s="4"/>
    </row>
    <row r="402" spans="17:17" ht="12.75" customHeight="1" x14ac:dyDescent="0.2">
      <c r="Q402" s="4"/>
    </row>
    <row r="403" spans="17:17" ht="12.75" customHeight="1" x14ac:dyDescent="0.2">
      <c r="Q403" s="4"/>
    </row>
    <row r="404" spans="17:17" ht="12.75" customHeight="1" x14ac:dyDescent="0.2">
      <c r="Q404" s="4"/>
    </row>
    <row r="405" spans="17:17" ht="12.75" customHeight="1" x14ac:dyDescent="0.2">
      <c r="Q405" s="4"/>
    </row>
    <row r="406" spans="17:17" ht="12.75" customHeight="1" x14ac:dyDescent="0.2">
      <c r="Q406" s="4"/>
    </row>
    <row r="407" spans="17:17" ht="12.75" customHeight="1" x14ac:dyDescent="0.2">
      <c r="Q407" s="4"/>
    </row>
    <row r="408" spans="17:17" ht="12.75" customHeight="1" x14ac:dyDescent="0.2">
      <c r="Q408" s="4"/>
    </row>
    <row r="409" spans="17:17" ht="12.75" customHeight="1" x14ac:dyDescent="0.2">
      <c r="Q409" s="4"/>
    </row>
    <row r="410" spans="17:17" ht="12.75" customHeight="1" x14ac:dyDescent="0.2">
      <c r="Q410" s="4"/>
    </row>
    <row r="411" spans="17:17" ht="12.75" customHeight="1" x14ac:dyDescent="0.2">
      <c r="Q411" s="4"/>
    </row>
    <row r="412" spans="17:17" ht="12.75" customHeight="1" x14ac:dyDescent="0.2">
      <c r="Q412" s="4"/>
    </row>
    <row r="413" spans="17:17" ht="12.75" customHeight="1" x14ac:dyDescent="0.2">
      <c r="Q413" s="4"/>
    </row>
    <row r="414" spans="17:17" ht="12.75" customHeight="1" x14ac:dyDescent="0.2">
      <c r="Q414" s="4"/>
    </row>
    <row r="415" spans="17:17" ht="12.75" customHeight="1" x14ac:dyDescent="0.2">
      <c r="Q415" s="4"/>
    </row>
    <row r="416" spans="17:17" ht="12.75" customHeight="1" x14ac:dyDescent="0.2">
      <c r="Q416" s="4"/>
    </row>
    <row r="417" spans="17:17" ht="12.75" customHeight="1" x14ac:dyDescent="0.2">
      <c r="Q417" s="4"/>
    </row>
    <row r="418" spans="17:17" ht="12.75" customHeight="1" x14ac:dyDescent="0.2">
      <c r="Q418" s="4"/>
    </row>
    <row r="419" spans="17:17" ht="12.75" customHeight="1" x14ac:dyDescent="0.2">
      <c r="Q419" s="4"/>
    </row>
    <row r="420" spans="17:17" ht="12.75" customHeight="1" x14ac:dyDescent="0.2">
      <c r="Q420" s="4"/>
    </row>
    <row r="421" spans="17:17" ht="12.75" customHeight="1" x14ac:dyDescent="0.2">
      <c r="Q421" s="4"/>
    </row>
    <row r="422" spans="17:17" ht="12.75" customHeight="1" x14ac:dyDescent="0.2">
      <c r="Q422" s="4"/>
    </row>
    <row r="423" spans="17:17" ht="12.75" customHeight="1" x14ac:dyDescent="0.2">
      <c r="Q423" s="4"/>
    </row>
    <row r="424" spans="17:17" ht="12.75" customHeight="1" x14ac:dyDescent="0.2">
      <c r="Q424" s="4"/>
    </row>
    <row r="425" spans="17:17" ht="12.75" customHeight="1" x14ac:dyDescent="0.2">
      <c r="Q425" s="4"/>
    </row>
    <row r="426" spans="17:17" ht="12.75" customHeight="1" x14ac:dyDescent="0.2">
      <c r="Q426" s="4"/>
    </row>
    <row r="427" spans="17:17" ht="12.75" customHeight="1" x14ac:dyDescent="0.2">
      <c r="Q427" s="4"/>
    </row>
    <row r="428" spans="17:17" ht="12.75" customHeight="1" x14ac:dyDescent="0.2">
      <c r="Q428" s="4"/>
    </row>
    <row r="429" spans="17:17" ht="12.75" customHeight="1" x14ac:dyDescent="0.2">
      <c r="Q429" s="4"/>
    </row>
    <row r="430" spans="17:17" ht="12.75" customHeight="1" x14ac:dyDescent="0.2">
      <c r="Q430" s="4"/>
    </row>
    <row r="431" spans="17:17" ht="12.75" customHeight="1" x14ac:dyDescent="0.2">
      <c r="Q431" s="4"/>
    </row>
    <row r="432" spans="17:17" ht="12.75" customHeight="1" x14ac:dyDescent="0.2">
      <c r="Q432" s="4"/>
    </row>
    <row r="433" spans="17:17" ht="12.75" customHeight="1" x14ac:dyDescent="0.2">
      <c r="Q433" s="4"/>
    </row>
    <row r="434" spans="17:17" ht="12.75" customHeight="1" x14ac:dyDescent="0.2">
      <c r="Q434" s="4"/>
    </row>
    <row r="435" spans="17:17" ht="12.75" customHeight="1" x14ac:dyDescent="0.2">
      <c r="Q435" s="4"/>
    </row>
    <row r="436" spans="17:17" ht="12.75" customHeight="1" x14ac:dyDescent="0.2">
      <c r="Q436" s="4"/>
    </row>
    <row r="437" spans="17:17" ht="12.75" customHeight="1" x14ac:dyDescent="0.2">
      <c r="Q437" s="4"/>
    </row>
    <row r="438" spans="17:17" ht="12.75" customHeight="1" x14ac:dyDescent="0.2">
      <c r="Q438" s="4"/>
    </row>
    <row r="439" spans="17:17" ht="12.75" customHeight="1" x14ac:dyDescent="0.2">
      <c r="Q439" s="4"/>
    </row>
    <row r="440" spans="17:17" ht="12.75" customHeight="1" x14ac:dyDescent="0.2">
      <c r="Q440" s="4"/>
    </row>
    <row r="441" spans="17:17" ht="12.75" customHeight="1" x14ac:dyDescent="0.2">
      <c r="Q441" s="4"/>
    </row>
    <row r="442" spans="17:17" ht="12.75" customHeight="1" x14ac:dyDescent="0.2">
      <c r="Q442" s="4"/>
    </row>
    <row r="443" spans="17:17" ht="12.75" customHeight="1" x14ac:dyDescent="0.2">
      <c r="Q443" s="4"/>
    </row>
    <row r="444" spans="17:17" ht="12.75" customHeight="1" x14ac:dyDescent="0.2">
      <c r="Q444" s="4"/>
    </row>
    <row r="445" spans="17:17" ht="12.75" customHeight="1" x14ac:dyDescent="0.2">
      <c r="Q445" s="4"/>
    </row>
    <row r="446" spans="17:17" ht="12.75" customHeight="1" x14ac:dyDescent="0.2">
      <c r="Q446" s="4"/>
    </row>
    <row r="447" spans="17:17" ht="12.75" customHeight="1" x14ac:dyDescent="0.2">
      <c r="Q447" s="4"/>
    </row>
    <row r="448" spans="17:17" ht="12.75" customHeight="1" x14ac:dyDescent="0.2">
      <c r="Q448" s="4"/>
    </row>
    <row r="449" spans="17:17" ht="12.75" customHeight="1" x14ac:dyDescent="0.2">
      <c r="Q449" s="4"/>
    </row>
    <row r="450" spans="17:17" ht="12.75" customHeight="1" x14ac:dyDescent="0.2">
      <c r="Q450" s="4"/>
    </row>
    <row r="451" spans="17:17" ht="12.75" customHeight="1" x14ac:dyDescent="0.2">
      <c r="Q451" s="4"/>
    </row>
    <row r="452" spans="17:17" ht="12.75" customHeight="1" x14ac:dyDescent="0.2">
      <c r="Q452" s="4"/>
    </row>
    <row r="453" spans="17:17" ht="12.75" customHeight="1" x14ac:dyDescent="0.2">
      <c r="Q453" s="4"/>
    </row>
    <row r="454" spans="17:17" ht="12.75" customHeight="1" x14ac:dyDescent="0.2">
      <c r="Q454" s="4"/>
    </row>
    <row r="455" spans="17:17" ht="12.75" customHeight="1" x14ac:dyDescent="0.2">
      <c r="Q455" s="4"/>
    </row>
    <row r="456" spans="17:17" ht="12.75" customHeight="1" x14ac:dyDescent="0.2">
      <c r="Q456" s="4"/>
    </row>
    <row r="457" spans="17:17" ht="12.75" customHeight="1" x14ac:dyDescent="0.2">
      <c r="Q457" s="4"/>
    </row>
    <row r="458" spans="17:17" ht="12.75" customHeight="1" x14ac:dyDescent="0.2">
      <c r="Q458" s="4"/>
    </row>
    <row r="459" spans="17:17" ht="12.75" customHeight="1" x14ac:dyDescent="0.2">
      <c r="Q459" s="4"/>
    </row>
    <row r="460" spans="17:17" ht="12.75" customHeight="1" x14ac:dyDescent="0.2">
      <c r="Q460" s="4"/>
    </row>
    <row r="461" spans="17:17" ht="12.75" customHeight="1" x14ac:dyDescent="0.2">
      <c r="Q461" s="4"/>
    </row>
    <row r="462" spans="17:17" ht="12.75" customHeight="1" x14ac:dyDescent="0.2">
      <c r="Q462" s="4"/>
    </row>
    <row r="463" spans="17:17" ht="12.75" customHeight="1" x14ac:dyDescent="0.2">
      <c r="Q463" s="4"/>
    </row>
    <row r="464" spans="17:17" ht="12.75" customHeight="1" x14ac:dyDescent="0.2">
      <c r="Q464" s="4"/>
    </row>
    <row r="465" spans="17:17" ht="12.75" customHeight="1" x14ac:dyDescent="0.2">
      <c r="Q465" s="4"/>
    </row>
    <row r="466" spans="17:17" ht="12.75" customHeight="1" x14ac:dyDescent="0.2">
      <c r="Q466" s="4"/>
    </row>
    <row r="467" spans="17:17" ht="12.75" customHeight="1" x14ac:dyDescent="0.2">
      <c r="Q467" s="4"/>
    </row>
    <row r="468" spans="17:17" ht="12.75" customHeight="1" x14ac:dyDescent="0.2">
      <c r="Q468" s="4"/>
    </row>
    <row r="469" spans="17:17" ht="12.75" customHeight="1" x14ac:dyDescent="0.2">
      <c r="Q469" s="4"/>
    </row>
    <row r="470" spans="17:17" ht="12.75" customHeight="1" x14ac:dyDescent="0.2">
      <c r="Q470" s="4"/>
    </row>
    <row r="471" spans="17:17" ht="12.75" customHeight="1" x14ac:dyDescent="0.2">
      <c r="Q471" s="4"/>
    </row>
    <row r="472" spans="17:17" ht="12.75" customHeight="1" x14ac:dyDescent="0.2">
      <c r="Q472" s="4"/>
    </row>
    <row r="473" spans="17:17" ht="12.75" customHeight="1" x14ac:dyDescent="0.2">
      <c r="Q473" s="4"/>
    </row>
    <row r="474" spans="17:17" ht="12.75" customHeight="1" x14ac:dyDescent="0.2">
      <c r="Q474" s="4"/>
    </row>
    <row r="475" spans="17:17" ht="12.75" customHeight="1" x14ac:dyDescent="0.2">
      <c r="Q475" s="4"/>
    </row>
    <row r="476" spans="17:17" ht="12.75" customHeight="1" x14ac:dyDescent="0.2">
      <c r="Q476" s="4"/>
    </row>
    <row r="477" spans="17:17" ht="12.75" customHeight="1" x14ac:dyDescent="0.2">
      <c r="Q477" s="4"/>
    </row>
    <row r="478" spans="17:17" ht="12.75" customHeight="1" x14ac:dyDescent="0.2">
      <c r="Q478" s="4"/>
    </row>
    <row r="479" spans="17:17" ht="12.75" customHeight="1" x14ac:dyDescent="0.2">
      <c r="Q479" s="4"/>
    </row>
    <row r="480" spans="17:17" ht="12.75" customHeight="1" x14ac:dyDescent="0.2">
      <c r="Q480" s="4"/>
    </row>
    <row r="481" spans="17:17" ht="12.75" customHeight="1" x14ac:dyDescent="0.2">
      <c r="Q481" s="4"/>
    </row>
    <row r="482" spans="17:17" ht="12.75" customHeight="1" x14ac:dyDescent="0.2">
      <c r="Q482" s="4"/>
    </row>
    <row r="483" spans="17:17" ht="12.75" customHeight="1" x14ac:dyDescent="0.2">
      <c r="Q483" s="4"/>
    </row>
    <row r="484" spans="17:17" ht="12.75" customHeight="1" x14ac:dyDescent="0.2">
      <c r="Q484" s="4"/>
    </row>
    <row r="485" spans="17:17" ht="12.75" customHeight="1" x14ac:dyDescent="0.2">
      <c r="Q485" s="4"/>
    </row>
    <row r="486" spans="17:17" ht="12.75" customHeight="1" x14ac:dyDescent="0.2">
      <c r="Q486" s="4"/>
    </row>
    <row r="487" spans="17:17" ht="12.75" customHeight="1" x14ac:dyDescent="0.2">
      <c r="Q487" s="4"/>
    </row>
    <row r="488" spans="17:17" ht="12.75" customHeight="1" x14ac:dyDescent="0.2">
      <c r="Q488" s="4"/>
    </row>
    <row r="489" spans="17:17" ht="12.75" customHeight="1" x14ac:dyDescent="0.2">
      <c r="Q489" s="4"/>
    </row>
    <row r="490" spans="17:17" ht="12.75" customHeight="1" x14ac:dyDescent="0.2">
      <c r="Q490" s="4"/>
    </row>
    <row r="491" spans="17:17" ht="12.75" customHeight="1" x14ac:dyDescent="0.2">
      <c r="Q491" s="4"/>
    </row>
    <row r="492" spans="17:17" ht="12.75" customHeight="1" x14ac:dyDescent="0.2">
      <c r="Q492" s="4"/>
    </row>
    <row r="493" spans="17:17" ht="12.75" customHeight="1" x14ac:dyDescent="0.2">
      <c r="Q493" s="4"/>
    </row>
    <row r="494" spans="17:17" ht="12.75" customHeight="1" x14ac:dyDescent="0.2">
      <c r="Q494" s="4"/>
    </row>
    <row r="495" spans="17:17" ht="12.75" customHeight="1" x14ac:dyDescent="0.2">
      <c r="Q495" s="4"/>
    </row>
    <row r="496" spans="17:17" ht="12.75" customHeight="1" x14ac:dyDescent="0.2">
      <c r="Q496" s="4"/>
    </row>
    <row r="497" spans="17:17" ht="12.75" customHeight="1" x14ac:dyDescent="0.2">
      <c r="Q497" s="4"/>
    </row>
    <row r="498" spans="17:17" ht="12.75" customHeight="1" x14ac:dyDescent="0.2">
      <c r="Q498" s="4"/>
    </row>
    <row r="499" spans="17:17" ht="12.75" customHeight="1" x14ac:dyDescent="0.2">
      <c r="Q499" s="4"/>
    </row>
    <row r="500" spans="17:17" ht="12.75" customHeight="1" x14ac:dyDescent="0.2">
      <c r="Q500" s="4"/>
    </row>
    <row r="501" spans="17:17" ht="12.75" customHeight="1" x14ac:dyDescent="0.2">
      <c r="Q501" s="4"/>
    </row>
    <row r="502" spans="17:17" ht="12.75" customHeight="1" x14ac:dyDescent="0.2">
      <c r="Q502" s="4"/>
    </row>
    <row r="503" spans="17:17" ht="12.75" customHeight="1" x14ac:dyDescent="0.2">
      <c r="Q503" s="4"/>
    </row>
    <row r="504" spans="17:17" ht="12.75" customHeight="1" x14ac:dyDescent="0.2">
      <c r="Q504" s="4"/>
    </row>
    <row r="505" spans="17:17" ht="12.75" customHeight="1" x14ac:dyDescent="0.2">
      <c r="Q505" s="4"/>
    </row>
    <row r="506" spans="17:17" ht="12.75" customHeight="1" x14ac:dyDescent="0.2">
      <c r="Q506" s="4"/>
    </row>
    <row r="507" spans="17:17" ht="12.75" customHeight="1" x14ac:dyDescent="0.2">
      <c r="Q507" s="4"/>
    </row>
    <row r="508" spans="17:17" ht="12.75" customHeight="1" x14ac:dyDescent="0.2">
      <c r="Q508" s="4"/>
    </row>
    <row r="509" spans="17:17" ht="12.75" customHeight="1" x14ac:dyDescent="0.2">
      <c r="Q509" s="4"/>
    </row>
    <row r="510" spans="17:17" ht="12.75" customHeight="1" x14ac:dyDescent="0.2">
      <c r="Q510" s="4"/>
    </row>
    <row r="511" spans="17:17" ht="12.75" customHeight="1" x14ac:dyDescent="0.2">
      <c r="Q511" s="4"/>
    </row>
    <row r="512" spans="17:17" ht="12.75" customHeight="1" x14ac:dyDescent="0.2">
      <c r="Q512" s="4"/>
    </row>
    <row r="513" spans="17:17" ht="12.75" customHeight="1" x14ac:dyDescent="0.2">
      <c r="Q513" s="4"/>
    </row>
    <row r="514" spans="17:17" ht="12.75" customHeight="1" x14ac:dyDescent="0.2">
      <c r="Q514" s="4"/>
    </row>
    <row r="515" spans="17:17" ht="12.75" customHeight="1" x14ac:dyDescent="0.2">
      <c r="Q515" s="4"/>
    </row>
    <row r="516" spans="17:17" ht="12.75" customHeight="1" x14ac:dyDescent="0.2">
      <c r="Q516" s="4"/>
    </row>
    <row r="517" spans="17:17" ht="12.75" customHeight="1" x14ac:dyDescent="0.2">
      <c r="Q517" s="4"/>
    </row>
    <row r="518" spans="17:17" ht="12.75" customHeight="1" x14ac:dyDescent="0.2">
      <c r="Q518" s="4"/>
    </row>
    <row r="519" spans="17:17" ht="12.75" customHeight="1" x14ac:dyDescent="0.2">
      <c r="Q519" s="4"/>
    </row>
    <row r="520" spans="17:17" ht="12.75" customHeight="1" x14ac:dyDescent="0.2">
      <c r="Q520" s="4"/>
    </row>
    <row r="521" spans="17:17" ht="12.75" customHeight="1" x14ac:dyDescent="0.2">
      <c r="Q521" s="4"/>
    </row>
    <row r="522" spans="17:17" ht="12.75" customHeight="1" x14ac:dyDescent="0.2">
      <c r="Q522" s="4"/>
    </row>
    <row r="523" spans="17:17" ht="12.75" customHeight="1" x14ac:dyDescent="0.2">
      <c r="Q523" s="4"/>
    </row>
    <row r="524" spans="17:17" ht="12.75" customHeight="1" x14ac:dyDescent="0.2">
      <c r="Q524" s="4"/>
    </row>
    <row r="525" spans="17:17" ht="12.75" customHeight="1" x14ac:dyDescent="0.2">
      <c r="Q525" s="4"/>
    </row>
    <row r="526" spans="17:17" ht="12.75" customHeight="1" x14ac:dyDescent="0.2">
      <c r="Q526" s="4"/>
    </row>
    <row r="527" spans="17:17" ht="12.75" customHeight="1" x14ac:dyDescent="0.2">
      <c r="Q527" s="4"/>
    </row>
    <row r="528" spans="17:17" ht="12.75" customHeight="1" x14ac:dyDescent="0.2">
      <c r="Q528" s="4"/>
    </row>
    <row r="529" spans="17:17" ht="12.75" customHeight="1" x14ac:dyDescent="0.2">
      <c r="Q529" s="4"/>
    </row>
    <row r="530" spans="17:17" ht="12.75" customHeight="1" x14ac:dyDescent="0.2">
      <c r="Q530" s="4"/>
    </row>
    <row r="531" spans="17:17" ht="12.75" customHeight="1" x14ac:dyDescent="0.2">
      <c r="Q531" s="4"/>
    </row>
    <row r="532" spans="17:17" ht="12.75" customHeight="1" x14ac:dyDescent="0.2">
      <c r="Q532" s="4"/>
    </row>
    <row r="533" spans="17:17" ht="12.75" customHeight="1" x14ac:dyDescent="0.2">
      <c r="Q533" s="4"/>
    </row>
    <row r="534" spans="17:17" ht="12.75" customHeight="1" x14ac:dyDescent="0.2">
      <c r="Q534" s="4"/>
    </row>
    <row r="535" spans="17:17" ht="12.75" customHeight="1" x14ac:dyDescent="0.2">
      <c r="Q535" s="4"/>
    </row>
    <row r="536" spans="17:17" ht="12.75" customHeight="1" x14ac:dyDescent="0.2">
      <c r="Q536" s="4"/>
    </row>
    <row r="537" spans="17:17" ht="12.75" customHeight="1" x14ac:dyDescent="0.2">
      <c r="Q537" s="4"/>
    </row>
    <row r="538" spans="17:17" ht="12.75" customHeight="1" x14ac:dyDescent="0.2">
      <c r="Q538" s="4"/>
    </row>
    <row r="539" spans="17:17" ht="12.75" customHeight="1" x14ac:dyDescent="0.2">
      <c r="Q539" s="4"/>
    </row>
    <row r="540" spans="17:17" ht="12.75" customHeight="1" x14ac:dyDescent="0.2">
      <c r="Q540" s="4"/>
    </row>
    <row r="541" spans="17:17" ht="12.75" customHeight="1" x14ac:dyDescent="0.2">
      <c r="Q541" s="4"/>
    </row>
    <row r="542" spans="17:17" ht="12.75" customHeight="1" x14ac:dyDescent="0.2">
      <c r="Q542" s="4"/>
    </row>
    <row r="543" spans="17:17" ht="12.75" customHeight="1" x14ac:dyDescent="0.2">
      <c r="Q543" s="4"/>
    </row>
    <row r="544" spans="17:17" ht="12.75" customHeight="1" x14ac:dyDescent="0.2">
      <c r="Q544" s="4"/>
    </row>
    <row r="545" spans="17:17" ht="12.75" customHeight="1" x14ac:dyDescent="0.2">
      <c r="Q545" s="4"/>
    </row>
    <row r="546" spans="17:17" ht="12.75" customHeight="1" x14ac:dyDescent="0.2">
      <c r="Q546" s="4"/>
    </row>
    <row r="547" spans="17:17" ht="12.75" customHeight="1" x14ac:dyDescent="0.2">
      <c r="Q547" s="4"/>
    </row>
    <row r="548" spans="17:17" ht="12.75" customHeight="1" x14ac:dyDescent="0.2">
      <c r="Q548" s="4"/>
    </row>
    <row r="549" spans="17:17" ht="12.75" customHeight="1" x14ac:dyDescent="0.2">
      <c r="Q549" s="4"/>
    </row>
    <row r="550" spans="17:17" ht="12.75" customHeight="1" x14ac:dyDescent="0.2">
      <c r="Q550" s="4"/>
    </row>
    <row r="551" spans="17:17" ht="12.75" customHeight="1" x14ac:dyDescent="0.2">
      <c r="Q551" s="4"/>
    </row>
    <row r="552" spans="17:17" ht="12.75" customHeight="1" x14ac:dyDescent="0.2">
      <c r="Q552" s="4"/>
    </row>
    <row r="553" spans="17:17" ht="12.75" customHeight="1" x14ac:dyDescent="0.2">
      <c r="Q553" s="4"/>
    </row>
    <row r="554" spans="17:17" ht="12.75" customHeight="1" x14ac:dyDescent="0.2">
      <c r="Q554" s="4"/>
    </row>
    <row r="555" spans="17:17" ht="12.75" customHeight="1" x14ac:dyDescent="0.2">
      <c r="Q555" s="4"/>
    </row>
    <row r="556" spans="17:17" ht="12.75" customHeight="1" x14ac:dyDescent="0.2">
      <c r="Q556" s="4"/>
    </row>
    <row r="557" spans="17:17" ht="12.75" customHeight="1" x14ac:dyDescent="0.2">
      <c r="Q557" s="4"/>
    </row>
    <row r="558" spans="17:17" ht="12.75" customHeight="1" x14ac:dyDescent="0.2">
      <c r="Q558" s="4"/>
    </row>
    <row r="559" spans="17:17" ht="12.75" customHeight="1" x14ac:dyDescent="0.2">
      <c r="Q559" s="4"/>
    </row>
    <row r="560" spans="17:17" ht="12.75" customHeight="1" x14ac:dyDescent="0.2">
      <c r="Q560" s="4"/>
    </row>
    <row r="561" spans="17:17" ht="12.75" customHeight="1" x14ac:dyDescent="0.2">
      <c r="Q561" s="4"/>
    </row>
    <row r="562" spans="17:17" ht="12.75" customHeight="1" x14ac:dyDescent="0.2">
      <c r="Q562" s="4"/>
    </row>
    <row r="563" spans="17:17" ht="12.75" customHeight="1" x14ac:dyDescent="0.2">
      <c r="Q563" s="4"/>
    </row>
    <row r="564" spans="17:17" ht="12.75" customHeight="1" x14ac:dyDescent="0.2">
      <c r="Q564" s="4"/>
    </row>
    <row r="565" spans="17:17" ht="12.75" customHeight="1" x14ac:dyDescent="0.2">
      <c r="Q565" s="4"/>
    </row>
    <row r="566" spans="17:17" ht="12.75" customHeight="1" x14ac:dyDescent="0.2">
      <c r="Q566" s="4"/>
    </row>
    <row r="567" spans="17:17" ht="12.75" customHeight="1" x14ac:dyDescent="0.2">
      <c r="Q567" s="4"/>
    </row>
    <row r="568" spans="17:17" ht="12.75" customHeight="1" x14ac:dyDescent="0.2">
      <c r="Q568" s="4"/>
    </row>
    <row r="569" spans="17:17" ht="12.75" customHeight="1" x14ac:dyDescent="0.2">
      <c r="Q569" s="4"/>
    </row>
    <row r="570" spans="17:17" ht="12.75" customHeight="1" x14ac:dyDescent="0.2">
      <c r="Q570" s="4"/>
    </row>
    <row r="571" spans="17:17" ht="12.75" customHeight="1" x14ac:dyDescent="0.2">
      <c r="Q571" s="4"/>
    </row>
    <row r="572" spans="17:17" ht="12.75" customHeight="1" x14ac:dyDescent="0.2">
      <c r="Q572" s="4"/>
    </row>
    <row r="573" spans="17:17" ht="12.75" customHeight="1" x14ac:dyDescent="0.2">
      <c r="Q573" s="4"/>
    </row>
    <row r="574" spans="17:17" ht="12.75" customHeight="1" x14ac:dyDescent="0.2">
      <c r="Q574" s="4"/>
    </row>
    <row r="575" spans="17:17" ht="12.75" customHeight="1" x14ac:dyDescent="0.2">
      <c r="Q575" s="4"/>
    </row>
    <row r="576" spans="17:17" ht="12.75" customHeight="1" x14ac:dyDescent="0.2">
      <c r="Q576" s="4"/>
    </row>
    <row r="577" spans="17:17" ht="12.75" customHeight="1" x14ac:dyDescent="0.2">
      <c r="Q577" s="4"/>
    </row>
    <row r="578" spans="17:17" ht="12.75" customHeight="1" x14ac:dyDescent="0.2">
      <c r="Q578" s="4"/>
    </row>
    <row r="579" spans="17:17" ht="12.75" customHeight="1" x14ac:dyDescent="0.2">
      <c r="Q579" s="4"/>
    </row>
    <row r="580" spans="17:17" ht="12.75" customHeight="1" x14ac:dyDescent="0.2">
      <c r="Q580" s="4"/>
    </row>
    <row r="581" spans="17:17" ht="12.75" customHeight="1" x14ac:dyDescent="0.2">
      <c r="Q581" s="4"/>
    </row>
    <row r="582" spans="17:17" ht="12.75" customHeight="1" x14ac:dyDescent="0.2">
      <c r="Q582" s="4"/>
    </row>
    <row r="583" spans="17:17" ht="12.75" customHeight="1" x14ac:dyDescent="0.2">
      <c r="Q583" s="4"/>
    </row>
    <row r="584" spans="17:17" ht="12.75" customHeight="1" x14ac:dyDescent="0.2">
      <c r="Q584" s="4"/>
    </row>
    <row r="585" spans="17:17" ht="12.75" customHeight="1" x14ac:dyDescent="0.2">
      <c r="Q585" s="4"/>
    </row>
    <row r="586" spans="17:17" ht="12.75" customHeight="1" x14ac:dyDescent="0.2">
      <c r="Q586" s="4"/>
    </row>
    <row r="587" spans="17:17" ht="12.75" customHeight="1" x14ac:dyDescent="0.2">
      <c r="Q587" s="4"/>
    </row>
    <row r="588" spans="17:17" ht="12.75" customHeight="1" x14ac:dyDescent="0.2">
      <c r="Q588" s="4"/>
    </row>
    <row r="589" spans="17:17" ht="12.75" customHeight="1" x14ac:dyDescent="0.2">
      <c r="Q589" s="4"/>
    </row>
    <row r="590" spans="17:17" ht="12.75" customHeight="1" x14ac:dyDescent="0.2">
      <c r="Q590" s="4"/>
    </row>
    <row r="591" spans="17:17" ht="12.75" customHeight="1" x14ac:dyDescent="0.2">
      <c r="Q591" s="4"/>
    </row>
    <row r="592" spans="17:17" ht="12.75" customHeight="1" x14ac:dyDescent="0.2">
      <c r="Q592" s="4"/>
    </row>
    <row r="593" spans="17:17" ht="12.75" customHeight="1" x14ac:dyDescent="0.2">
      <c r="Q593" s="4"/>
    </row>
    <row r="594" spans="17:17" ht="12.75" customHeight="1" x14ac:dyDescent="0.2">
      <c r="Q594" s="4"/>
    </row>
    <row r="595" spans="17:17" ht="12.75" customHeight="1" x14ac:dyDescent="0.2">
      <c r="Q595" s="4"/>
    </row>
    <row r="596" spans="17:17" ht="12.75" customHeight="1" x14ac:dyDescent="0.2">
      <c r="Q596" s="4"/>
    </row>
    <row r="597" spans="17:17" ht="12.75" customHeight="1" x14ac:dyDescent="0.2">
      <c r="Q597" s="4"/>
    </row>
    <row r="598" spans="17:17" ht="12.75" customHeight="1" x14ac:dyDescent="0.2">
      <c r="Q598" s="4"/>
    </row>
    <row r="599" spans="17:17" ht="12.75" customHeight="1" x14ac:dyDescent="0.2">
      <c r="Q599" s="4"/>
    </row>
    <row r="600" spans="17:17" ht="12.75" customHeight="1" x14ac:dyDescent="0.2">
      <c r="Q600" s="4"/>
    </row>
    <row r="601" spans="17:17" ht="12.75" customHeight="1" x14ac:dyDescent="0.2">
      <c r="Q601" s="4"/>
    </row>
    <row r="602" spans="17:17" ht="12.75" customHeight="1" x14ac:dyDescent="0.2">
      <c r="Q602" s="4"/>
    </row>
    <row r="603" spans="17:17" ht="12.75" customHeight="1" x14ac:dyDescent="0.2">
      <c r="Q603" s="4"/>
    </row>
    <row r="604" spans="17:17" ht="12.75" customHeight="1" x14ac:dyDescent="0.2">
      <c r="Q604" s="4"/>
    </row>
    <row r="605" spans="17:17" ht="12.75" customHeight="1" x14ac:dyDescent="0.2">
      <c r="Q605" s="4"/>
    </row>
    <row r="606" spans="17:17" ht="12.75" customHeight="1" x14ac:dyDescent="0.2">
      <c r="Q606" s="4"/>
    </row>
    <row r="607" spans="17:17" ht="12.75" customHeight="1" x14ac:dyDescent="0.2">
      <c r="Q607" s="4"/>
    </row>
    <row r="608" spans="17:17" ht="12.75" customHeight="1" x14ac:dyDescent="0.2">
      <c r="Q608" s="4"/>
    </row>
    <row r="609" spans="17:17" ht="12.75" customHeight="1" x14ac:dyDescent="0.2">
      <c r="Q609" s="4"/>
    </row>
    <row r="610" spans="17:17" ht="12.75" customHeight="1" x14ac:dyDescent="0.2">
      <c r="Q610" s="4"/>
    </row>
    <row r="611" spans="17:17" ht="12.75" customHeight="1" x14ac:dyDescent="0.2">
      <c r="Q611" s="4"/>
    </row>
    <row r="612" spans="17:17" ht="12.75" customHeight="1" x14ac:dyDescent="0.2">
      <c r="Q612" s="4"/>
    </row>
    <row r="613" spans="17:17" ht="12.75" customHeight="1" x14ac:dyDescent="0.2">
      <c r="Q613" s="4"/>
    </row>
    <row r="614" spans="17:17" ht="12.75" customHeight="1" x14ac:dyDescent="0.2">
      <c r="Q614" s="4"/>
    </row>
    <row r="615" spans="17:17" ht="12.75" customHeight="1" x14ac:dyDescent="0.2">
      <c r="Q615" s="4"/>
    </row>
    <row r="616" spans="17:17" ht="12.75" customHeight="1" x14ac:dyDescent="0.2">
      <c r="Q616" s="4"/>
    </row>
    <row r="617" spans="17:17" ht="12.75" customHeight="1" x14ac:dyDescent="0.2">
      <c r="Q617" s="4"/>
    </row>
    <row r="618" spans="17:17" ht="12.75" customHeight="1" x14ac:dyDescent="0.2">
      <c r="Q618" s="4"/>
    </row>
    <row r="619" spans="17:17" ht="12.75" customHeight="1" x14ac:dyDescent="0.2">
      <c r="Q619" s="4"/>
    </row>
    <row r="620" spans="17:17" ht="12.75" customHeight="1" x14ac:dyDescent="0.2">
      <c r="Q620" s="4"/>
    </row>
    <row r="621" spans="17:17" ht="12.75" customHeight="1" x14ac:dyDescent="0.2">
      <c r="Q621" s="4"/>
    </row>
    <row r="622" spans="17:17" ht="12.75" customHeight="1" x14ac:dyDescent="0.2">
      <c r="Q622" s="4"/>
    </row>
    <row r="623" spans="17:17" ht="12.75" customHeight="1" x14ac:dyDescent="0.2">
      <c r="Q623" s="4"/>
    </row>
    <row r="624" spans="17:17" ht="12.75" customHeight="1" x14ac:dyDescent="0.2">
      <c r="Q624" s="4"/>
    </row>
    <row r="625" spans="17:17" ht="12.75" customHeight="1" x14ac:dyDescent="0.2">
      <c r="Q625" s="4"/>
    </row>
    <row r="626" spans="17:17" ht="12.75" customHeight="1" x14ac:dyDescent="0.2">
      <c r="Q626" s="4"/>
    </row>
    <row r="627" spans="17:17" ht="12.75" customHeight="1" x14ac:dyDescent="0.2">
      <c r="Q627" s="4"/>
    </row>
    <row r="628" spans="17:17" ht="12.75" customHeight="1" x14ac:dyDescent="0.2">
      <c r="Q628" s="4"/>
    </row>
    <row r="629" spans="17:17" ht="12.75" customHeight="1" x14ac:dyDescent="0.2">
      <c r="Q629" s="4"/>
    </row>
    <row r="630" spans="17:17" ht="12.75" customHeight="1" x14ac:dyDescent="0.2">
      <c r="Q630" s="4"/>
    </row>
    <row r="631" spans="17:17" ht="12.75" customHeight="1" x14ac:dyDescent="0.2">
      <c r="Q631" s="4"/>
    </row>
    <row r="632" spans="17:17" ht="12.75" customHeight="1" x14ac:dyDescent="0.2">
      <c r="Q632" s="4"/>
    </row>
    <row r="633" spans="17:17" ht="12.75" customHeight="1" x14ac:dyDescent="0.2">
      <c r="Q633" s="4"/>
    </row>
    <row r="634" spans="17:17" ht="12.75" customHeight="1" x14ac:dyDescent="0.2">
      <c r="Q634" s="4"/>
    </row>
    <row r="635" spans="17:17" ht="12.75" customHeight="1" x14ac:dyDescent="0.2">
      <c r="Q635" s="4"/>
    </row>
    <row r="636" spans="17:17" ht="12.75" customHeight="1" x14ac:dyDescent="0.2">
      <c r="Q636" s="4"/>
    </row>
    <row r="637" spans="17:17" ht="12.75" customHeight="1" x14ac:dyDescent="0.2">
      <c r="Q637" s="4"/>
    </row>
    <row r="638" spans="17:17" ht="12.75" customHeight="1" x14ac:dyDescent="0.2">
      <c r="Q638" s="4"/>
    </row>
    <row r="639" spans="17:17" ht="12.75" customHeight="1" x14ac:dyDescent="0.2">
      <c r="Q639" s="4"/>
    </row>
    <row r="640" spans="17:17" ht="12.75" customHeight="1" x14ac:dyDescent="0.2">
      <c r="Q640" s="4"/>
    </row>
    <row r="641" spans="17:17" ht="12.75" customHeight="1" x14ac:dyDescent="0.2">
      <c r="Q641" s="4"/>
    </row>
    <row r="642" spans="17:17" ht="12.75" customHeight="1" x14ac:dyDescent="0.2">
      <c r="Q642" s="4"/>
    </row>
    <row r="643" spans="17:17" ht="12.75" customHeight="1" x14ac:dyDescent="0.2">
      <c r="Q643" s="4"/>
    </row>
    <row r="644" spans="17:17" ht="12.75" customHeight="1" x14ac:dyDescent="0.2">
      <c r="Q644" s="4"/>
    </row>
    <row r="645" spans="17:17" ht="12.75" customHeight="1" x14ac:dyDescent="0.2">
      <c r="Q645" s="4"/>
    </row>
    <row r="646" spans="17:17" ht="12.75" customHeight="1" x14ac:dyDescent="0.2">
      <c r="Q646" s="4"/>
    </row>
    <row r="647" spans="17:17" ht="12.75" customHeight="1" x14ac:dyDescent="0.2">
      <c r="Q647" s="4"/>
    </row>
    <row r="648" spans="17:17" ht="12.75" customHeight="1" x14ac:dyDescent="0.2">
      <c r="Q648" s="4"/>
    </row>
    <row r="649" spans="17:17" ht="12.75" customHeight="1" x14ac:dyDescent="0.2">
      <c r="Q649" s="4"/>
    </row>
    <row r="650" spans="17:17" ht="12.75" customHeight="1" x14ac:dyDescent="0.2">
      <c r="Q650" s="4"/>
    </row>
    <row r="651" spans="17:17" ht="12.75" customHeight="1" x14ac:dyDescent="0.2">
      <c r="Q651" s="4"/>
    </row>
    <row r="652" spans="17:17" ht="12.75" customHeight="1" x14ac:dyDescent="0.2">
      <c r="Q652" s="4"/>
    </row>
    <row r="653" spans="17:17" ht="12.75" customHeight="1" x14ac:dyDescent="0.2">
      <c r="Q653" s="4"/>
    </row>
    <row r="654" spans="17:17" ht="12.75" customHeight="1" x14ac:dyDescent="0.2">
      <c r="Q654" s="4"/>
    </row>
    <row r="655" spans="17:17" ht="12.75" customHeight="1" x14ac:dyDescent="0.2">
      <c r="Q655" s="4"/>
    </row>
    <row r="656" spans="17:17" ht="12.75" customHeight="1" x14ac:dyDescent="0.2">
      <c r="Q656" s="4"/>
    </row>
    <row r="657" spans="17:17" ht="12.75" customHeight="1" x14ac:dyDescent="0.2">
      <c r="Q657" s="4"/>
    </row>
    <row r="658" spans="17:17" ht="12.75" customHeight="1" x14ac:dyDescent="0.2">
      <c r="Q658" s="4"/>
    </row>
    <row r="659" spans="17:17" ht="12.75" customHeight="1" x14ac:dyDescent="0.2">
      <c r="Q659" s="4"/>
    </row>
    <row r="660" spans="17:17" ht="12.75" customHeight="1" x14ac:dyDescent="0.2">
      <c r="Q660" s="4"/>
    </row>
    <row r="661" spans="17:17" ht="12.75" customHeight="1" x14ac:dyDescent="0.2">
      <c r="Q661" s="4"/>
    </row>
    <row r="662" spans="17:17" ht="12.75" customHeight="1" x14ac:dyDescent="0.2">
      <c r="Q662" s="4"/>
    </row>
    <row r="663" spans="17:17" ht="12.75" customHeight="1" x14ac:dyDescent="0.2">
      <c r="Q663" s="4"/>
    </row>
    <row r="664" spans="17:17" ht="12.75" customHeight="1" x14ac:dyDescent="0.2">
      <c r="Q664" s="4"/>
    </row>
    <row r="665" spans="17:17" ht="12.75" customHeight="1" x14ac:dyDescent="0.2">
      <c r="Q665" s="4"/>
    </row>
    <row r="666" spans="17:17" ht="12.75" customHeight="1" x14ac:dyDescent="0.2">
      <c r="Q666" s="4"/>
    </row>
    <row r="667" spans="17:17" ht="12.75" customHeight="1" x14ac:dyDescent="0.2">
      <c r="Q667" s="4"/>
    </row>
    <row r="668" spans="17:17" ht="12.75" customHeight="1" x14ac:dyDescent="0.2">
      <c r="Q668" s="4"/>
    </row>
    <row r="669" spans="17:17" ht="12.75" customHeight="1" x14ac:dyDescent="0.2">
      <c r="Q669" s="4"/>
    </row>
    <row r="670" spans="17:17" ht="12.75" customHeight="1" x14ac:dyDescent="0.2">
      <c r="Q670" s="4"/>
    </row>
    <row r="671" spans="17:17" ht="12.75" customHeight="1" x14ac:dyDescent="0.2">
      <c r="Q671" s="4"/>
    </row>
    <row r="672" spans="17:17" ht="12.75" customHeight="1" x14ac:dyDescent="0.2">
      <c r="Q672" s="4"/>
    </row>
    <row r="673" spans="17:17" ht="12.75" customHeight="1" x14ac:dyDescent="0.2">
      <c r="Q673" s="4"/>
    </row>
    <row r="674" spans="17:17" ht="12.75" customHeight="1" x14ac:dyDescent="0.2">
      <c r="Q674" s="4"/>
    </row>
    <row r="675" spans="17:17" ht="12.75" customHeight="1" x14ac:dyDescent="0.2">
      <c r="Q675" s="4"/>
    </row>
    <row r="676" spans="17:17" ht="12.75" customHeight="1" x14ac:dyDescent="0.2">
      <c r="Q676" s="4"/>
    </row>
    <row r="677" spans="17:17" ht="12.75" customHeight="1" x14ac:dyDescent="0.2">
      <c r="Q677" s="4"/>
    </row>
    <row r="678" spans="17:17" ht="12.75" customHeight="1" x14ac:dyDescent="0.2">
      <c r="Q678" s="4"/>
    </row>
    <row r="679" spans="17:17" ht="12.75" customHeight="1" x14ac:dyDescent="0.2">
      <c r="Q679" s="4"/>
    </row>
    <row r="680" spans="17:17" ht="12.75" customHeight="1" x14ac:dyDescent="0.2">
      <c r="Q680" s="4"/>
    </row>
    <row r="681" spans="17:17" ht="12.75" customHeight="1" x14ac:dyDescent="0.2">
      <c r="Q681" s="4"/>
    </row>
    <row r="682" spans="17:17" ht="12.75" customHeight="1" x14ac:dyDescent="0.2">
      <c r="Q682" s="4"/>
    </row>
    <row r="683" spans="17:17" ht="12.75" customHeight="1" x14ac:dyDescent="0.2">
      <c r="Q683" s="4"/>
    </row>
    <row r="684" spans="17:17" ht="12.75" customHeight="1" x14ac:dyDescent="0.2">
      <c r="Q684" s="4"/>
    </row>
    <row r="685" spans="17:17" ht="12.75" customHeight="1" x14ac:dyDescent="0.2">
      <c r="Q685" s="4"/>
    </row>
    <row r="686" spans="17:17" ht="12.75" customHeight="1" x14ac:dyDescent="0.2">
      <c r="Q686" s="4"/>
    </row>
    <row r="687" spans="17:17" ht="12.75" customHeight="1" x14ac:dyDescent="0.2">
      <c r="Q687" s="4"/>
    </row>
    <row r="688" spans="17:17" ht="12.75" customHeight="1" x14ac:dyDescent="0.2">
      <c r="Q688" s="4"/>
    </row>
    <row r="689" spans="17:17" ht="12.75" customHeight="1" x14ac:dyDescent="0.2">
      <c r="Q689" s="4"/>
    </row>
    <row r="690" spans="17:17" ht="12.75" customHeight="1" x14ac:dyDescent="0.2">
      <c r="Q690" s="4"/>
    </row>
    <row r="691" spans="17:17" ht="12.75" customHeight="1" x14ac:dyDescent="0.2">
      <c r="Q691" s="4"/>
    </row>
    <row r="692" spans="17:17" ht="12.75" customHeight="1" x14ac:dyDescent="0.2">
      <c r="Q692" s="4"/>
    </row>
    <row r="693" spans="17:17" ht="12.75" customHeight="1" x14ac:dyDescent="0.2">
      <c r="Q693" s="4"/>
    </row>
    <row r="694" spans="17:17" ht="12.75" customHeight="1" x14ac:dyDescent="0.2">
      <c r="Q694" s="4"/>
    </row>
    <row r="695" spans="17:17" ht="12.75" customHeight="1" x14ac:dyDescent="0.2">
      <c r="Q695" s="4"/>
    </row>
    <row r="696" spans="17:17" ht="12.75" customHeight="1" x14ac:dyDescent="0.2">
      <c r="Q696" s="4"/>
    </row>
    <row r="697" spans="17:17" ht="12.75" customHeight="1" x14ac:dyDescent="0.2">
      <c r="Q697" s="4"/>
    </row>
    <row r="698" spans="17:17" ht="12.75" customHeight="1" x14ac:dyDescent="0.2">
      <c r="Q698" s="4"/>
    </row>
    <row r="699" spans="17:17" ht="12.75" customHeight="1" x14ac:dyDescent="0.2">
      <c r="Q699" s="4"/>
    </row>
    <row r="700" spans="17:17" ht="12.75" customHeight="1" x14ac:dyDescent="0.2">
      <c r="Q700" s="4"/>
    </row>
    <row r="701" spans="17:17" ht="12.75" customHeight="1" x14ac:dyDescent="0.2">
      <c r="Q701" s="4"/>
    </row>
    <row r="702" spans="17:17" ht="12.75" customHeight="1" x14ac:dyDescent="0.2">
      <c r="Q702" s="4"/>
    </row>
    <row r="703" spans="17:17" ht="12.75" customHeight="1" x14ac:dyDescent="0.2">
      <c r="Q703" s="4"/>
    </row>
    <row r="704" spans="17:17" ht="12.75" customHeight="1" x14ac:dyDescent="0.2">
      <c r="Q704" s="4"/>
    </row>
    <row r="705" spans="17:17" ht="12.75" customHeight="1" x14ac:dyDescent="0.2">
      <c r="Q705" s="4"/>
    </row>
    <row r="706" spans="17:17" ht="12.75" customHeight="1" x14ac:dyDescent="0.2">
      <c r="Q706" s="4"/>
    </row>
    <row r="707" spans="17:17" ht="12.75" customHeight="1" x14ac:dyDescent="0.2">
      <c r="Q707" s="4"/>
    </row>
    <row r="708" spans="17:17" ht="12.75" customHeight="1" x14ac:dyDescent="0.2">
      <c r="Q708" s="4"/>
    </row>
    <row r="709" spans="17:17" ht="12.75" customHeight="1" x14ac:dyDescent="0.2">
      <c r="Q709" s="4"/>
    </row>
    <row r="710" spans="17:17" ht="12.75" customHeight="1" x14ac:dyDescent="0.2">
      <c r="Q710" s="4"/>
    </row>
    <row r="711" spans="17:17" ht="12.75" customHeight="1" x14ac:dyDescent="0.2">
      <c r="Q711" s="4"/>
    </row>
    <row r="712" spans="17:17" ht="12.75" customHeight="1" x14ac:dyDescent="0.2">
      <c r="Q712" s="4"/>
    </row>
    <row r="713" spans="17:17" ht="12.75" customHeight="1" x14ac:dyDescent="0.2">
      <c r="Q713" s="4"/>
    </row>
    <row r="714" spans="17:17" ht="12.75" customHeight="1" x14ac:dyDescent="0.2">
      <c r="Q714" s="4"/>
    </row>
    <row r="715" spans="17:17" ht="12.75" customHeight="1" x14ac:dyDescent="0.2">
      <c r="Q715" s="4"/>
    </row>
    <row r="716" spans="17:17" ht="12.75" customHeight="1" x14ac:dyDescent="0.2">
      <c r="Q716" s="4"/>
    </row>
    <row r="717" spans="17:17" ht="12.75" customHeight="1" x14ac:dyDescent="0.2">
      <c r="Q717" s="4"/>
    </row>
    <row r="718" spans="17:17" ht="12.75" customHeight="1" x14ac:dyDescent="0.2">
      <c r="Q718" s="4"/>
    </row>
    <row r="719" spans="17:17" ht="12.75" customHeight="1" x14ac:dyDescent="0.2">
      <c r="Q719" s="4"/>
    </row>
    <row r="720" spans="17:17" ht="12.75" customHeight="1" x14ac:dyDescent="0.2">
      <c r="Q720" s="4"/>
    </row>
    <row r="721" spans="17:17" ht="12.75" customHeight="1" x14ac:dyDescent="0.2">
      <c r="Q721" s="4"/>
    </row>
    <row r="722" spans="17:17" ht="12.75" customHeight="1" x14ac:dyDescent="0.2">
      <c r="Q722" s="4"/>
    </row>
    <row r="723" spans="17:17" ht="12.75" customHeight="1" x14ac:dyDescent="0.2">
      <c r="Q723" s="4"/>
    </row>
    <row r="724" spans="17:17" ht="12.75" customHeight="1" x14ac:dyDescent="0.2">
      <c r="Q724" s="4"/>
    </row>
    <row r="725" spans="17:17" ht="12.75" customHeight="1" x14ac:dyDescent="0.2">
      <c r="Q725" s="4"/>
    </row>
    <row r="726" spans="17:17" ht="12.75" customHeight="1" x14ac:dyDescent="0.2">
      <c r="Q726" s="4"/>
    </row>
    <row r="727" spans="17:17" ht="12.75" customHeight="1" x14ac:dyDescent="0.2">
      <c r="Q727" s="4"/>
    </row>
    <row r="728" spans="17:17" ht="12.75" customHeight="1" x14ac:dyDescent="0.2">
      <c r="Q728" s="4"/>
    </row>
    <row r="729" spans="17:17" ht="12.75" customHeight="1" x14ac:dyDescent="0.2">
      <c r="Q729" s="4"/>
    </row>
    <row r="730" spans="17:17" ht="12.75" customHeight="1" x14ac:dyDescent="0.2">
      <c r="Q730" s="4"/>
    </row>
    <row r="731" spans="17:17" ht="12.75" customHeight="1" x14ac:dyDescent="0.2">
      <c r="Q731" s="4"/>
    </row>
    <row r="732" spans="17:17" ht="12.75" customHeight="1" x14ac:dyDescent="0.2">
      <c r="Q732" s="4"/>
    </row>
    <row r="733" spans="17:17" ht="12.75" customHeight="1" x14ac:dyDescent="0.2">
      <c r="Q733" s="4"/>
    </row>
    <row r="734" spans="17:17" ht="12.75" customHeight="1" x14ac:dyDescent="0.2">
      <c r="Q734" s="4"/>
    </row>
    <row r="735" spans="17:17" ht="12.75" customHeight="1" x14ac:dyDescent="0.2">
      <c r="Q735" s="4"/>
    </row>
    <row r="736" spans="17:17" ht="12.75" customHeight="1" x14ac:dyDescent="0.2">
      <c r="Q736" s="4"/>
    </row>
    <row r="737" spans="17:17" ht="12.75" customHeight="1" x14ac:dyDescent="0.2">
      <c r="Q737" s="4"/>
    </row>
    <row r="738" spans="17:17" ht="12.75" customHeight="1" x14ac:dyDescent="0.2">
      <c r="Q738" s="4"/>
    </row>
    <row r="739" spans="17:17" ht="12.75" customHeight="1" x14ac:dyDescent="0.2">
      <c r="Q739" s="4"/>
    </row>
    <row r="740" spans="17:17" ht="12.75" customHeight="1" x14ac:dyDescent="0.2">
      <c r="Q740" s="4"/>
    </row>
    <row r="741" spans="17:17" ht="12.75" customHeight="1" x14ac:dyDescent="0.2">
      <c r="Q741" s="4"/>
    </row>
    <row r="742" spans="17:17" ht="12.75" customHeight="1" x14ac:dyDescent="0.2">
      <c r="Q742" s="4"/>
    </row>
    <row r="743" spans="17:17" ht="12.75" customHeight="1" x14ac:dyDescent="0.2">
      <c r="Q743" s="4"/>
    </row>
    <row r="744" spans="17:17" ht="12.75" customHeight="1" x14ac:dyDescent="0.2">
      <c r="Q744" s="4"/>
    </row>
    <row r="745" spans="17:17" ht="12.75" customHeight="1" x14ac:dyDescent="0.2">
      <c r="Q745" s="4"/>
    </row>
    <row r="746" spans="17:17" ht="12.75" customHeight="1" x14ac:dyDescent="0.2">
      <c r="Q746" s="4"/>
    </row>
    <row r="747" spans="17:17" ht="12.75" customHeight="1" x14ac:dyDescent="0.2">
      <c r="Q747" s="4"/>
    </row>
    <row r="748" spans="17:17" ht="12.75" customHeight="1" x14ac:dyDescent="0.2">
      <c r="Q748" s="4"/>
    </row>
    <row r="749" spans="17:17" ht="12.75" customHeight="1" x14ac:dyDescent="0.2">
      <c r="Q749" s="4"/>
    </row>
    <row r="750" spans="17:17" ht="12.75" customHeight="1" x14ac:dyDescent="0.2">
      <c r="Q750" s="4"/>
    </row>
    <row r="751" spans="17:17" ht="12.75" customHeight="1" x14ac:dyDescent="0.2">
      <c r="Q751" s="4"/>
    </row>
    <row r="752" spans="17:17" ht="12.75" customHeight="1" x14ac:dyDescent="0.2">
      <c r="Q752" s="4"/>
    </row>
    <row r="753" spans="17:17" ht="12.75" customHeight="1" x14ac:dyDescent="0.2">
      <c r="Q753" s="4"/>
    </row>
    <row r="754" spans="17:17" ht="12.75" customHeight="1" x14ac:dyDescent="0.2">
      <c r="Q754" s="4"/>
    </row>
    <row r="755" spans="17:17" ht="12.75" customHeight="1" x14ac:dyDescent="0.2">
      <c r="Q755" s="4"/>
    </row>
    <row r="756" spans="17:17" ht="12.75" customHeight="1" x14ac:dyDescent="0.2">
      <c r="Q756" s="4"/>
    </row>
    <row r="757" spans="17:17" ht="12.75" customHeight="1" x14ac:dyDescent="0.2">
      <c r="Q757" s="4"/>
    </row>
    <row r="758" spans="17:17" ht="12.75" customHeight="1" x14ac:dyDescent="0.2">
      <c r="Q758" s="4"/>
    </row>
    <row r="759" spans="17:17" ht="12.75" customHeight="1" x14ac:dyDescent="0.2">
      <c r="Q759" s="4"/>
    </row>
    <row r="760" spans="17:17" ht="12.75" customHeight="1" x14ac:dyDescent="0.2">
      <c r="Q760" s="4"/>
    </row>
    <row r="761" spans="17:17" ht="12.75" customHeight="1" x14ac:dyDescent="0.2">
      <c r="Q761" s="4"/>
    </row>
    <row r="762" spans="17:17" ht="12.75" customHeight="1" x14ac:dyDescent="0.2">
      <c r="Q762" s="4"/>
    </row>
    <row r="763" spans="17:17" ht="12.75" customHeight="1" x14ac:dyDescent="0.2">
      <c r="Q763" s="4"/>
    </row>
    <row r="764" spans="17:17" ht="12.75" customHeight="1" x14ac:dyDescent="0.2">
      <c r="Q764" s="4"/>
    </row>
    <row r="765" spans="17:17" ht="12.75" customHeight="1" x14ac:dyDescent="0.2">
      <c r="Q765" s="4"/>
    </row>
    <row r="766" spans="17:17" ht="12.75" customHeight="1" x14ac:dyDescent="0.2">
      <c r="Q766" s="4"/>
    </row>
    <row r="767" spans="17:17" ht="12.75" customHeight="1" x14ac:dyDescent="0.2">
      <c r="Q767" s="4"/>
    </row>
    <row r="768" spans="17:17" ht="12.75" customHeight="1" x14ac:dyDescent="0.2">
      <c r="Q768" s="4"/>
    </row>
    <row r="769" spans="17:17" ht="12.75" customHeight="1" x14ac:dyDescent="0.2">
      <c r="Q769" s="4"/>
    </row>
    <row r="770" spans="17:17" ht="12.75" customHeight="1" x14ac:dyDescent="0.2">
      <c r="Q770" s="4"/>
    </row>
    <row r="771" spans="17:17" ht="12.75" customHeight="1" x14ac:dyDescent="0.2">
      <c r="Q771" s="4"/>
    </row>
    <row r="772" spans="17:17" ht="12.75" customHeight="1" x14ac:dyDescent="0.2">
      <c r="Q772" s="4"/>
    </row>
    <row r="773" spans="17:17" ht="12.75" customHeight="1" x14ac:dyDescent="0.2">
      <c r="Q773" s="4"/>
    </row>
    <row r="774" spans="17:17" ht="12.75" customHeight="1" x14ac:dyDescent="0.2">
      <c r="Q774" s="4"/>
    </row>
    <row r="775" spans="17:17" ht="12.75" customHeight="1" x14ac:dyDescent="0.2">
      <c r="Q775" s="4"/>
    </row>
    <row r="776" spans="17:17" ht="12.75" customHeight="1" x14ac:dyDescent="0.2">
      <c r="Q776" s="4"/>
    </row>
    <row r="777" spans="17:17" ht="12.75" customHeight="1" x14ac:dyDescent="0.2">
      <c r="Q777" s="4"/>
    </row>
    <row r="778" spans="17:17" ht="12.75" customHeight="1" x14ac:dyDescent="0.2">
      <c r="Q778" s="4"/>
    </row>
    <row r="779" spans="17:17" ht="12.75" customHeight="1" x14ac:dyDescent="0.2">
      <c r="Q779" s="4"/>
    </row>
    <row r="780" spans="17:17" ht="12.75" customHeight="1" x14ac:dyDescent="0.2">
      <c r="Q780" s="4"/>
    </row>
    <row r="781" spans="17:17" ht="12.75" customHeight="1" x14ac:dyDescent="0.2">
      <c r="Q781" s="4"/>
    </row>
    <row r="782" spans="17:17" ht="12.75" customHeight="1" x14ac:dyDescent="0.2">
      <c r="Q782" s="4"/>
    </row>
    <row r="783" spans="17:17" ht="12.75" customHeight="1" x14ac:dyDescent="0.2">
      <c r="Q783" s="4"/>
    </row>
    <row r="784" spans="17:17" ht="12.75" customHeight="1" x14ac:dyDescent="0.2">
      <c r="Q784" s="4"/>
    </row>
    <row r="785" spans="17:17" ht="12.75" customHeight="1" x14ac:dyDescent="0.2">
      <c r="Q785" s="4"/>
    </row>
    <row r="786" spans="17:17" ht="12.75" customHeight="1" x14ac:dyDescent="0.2">
      <c r="Q786" s="4"/>
    </row>
    <row r="787" spans="17:17" ht="12.75" customHeight="1" x14ac:dyDescent="0.2">
      <c r="Q787" s="4"/>
    </row>
    <row r="788" spans="17:17" ht="12.75" customHeight="1" x14ac:dyDescent="0.2">
      <c r="Q788" s="4"/>
    </row>
    <row r="789" spans="17:17" ht="12.75" customHeight="1" x14ac:dyDescent="0.2">
      <c r="Q789" s="4"/>
    </row>
    <row r="790" spans="17:17" ht="12.75" customHeight="1" x14ac:dyDescent="0.2">
      <c r="Q790" s="4"/>
    </row>
    <row r="791" spans="17:17" ht="12.75" customHeight="1" x14ac:dyDescent="0.2">
      <c r="Q791" s="4"/>
    </row>
    <row r="792" spans="17:17" ht="12.75" customHeight="1" x14ac:dyDescent="0.2">
      <c r="Q792" s="4"/>
    </row>
    <row r="793" spans="17:17" ht="12.75" customHeight="1" x14ac:dyDescent="0.2">
      <c r="Q793" s="4"/>
    </row>
    <row r="794" spans="17:17" ht="12.75" customHeight="1" x14ac:dyDescent="0.2">
      <c r="Q794" s="4"/>
    </row>
    <row r="795" spans="17:17" ht="12.75" customHeight="1" x14ac:dyDescent="0.2">
      <c r="Q795" s="4"/>
    </row>
    <row r="796" spans="17:17" ht="12.75" customHeight="1" x14ac:dyDescent="0.2">
      <c r="Q796" s="4"/>
    </row>
    <row r="797" spans="17:17" ht="12.75" customHeight="1" x14ac:dyDescent="0.2">
      <c r="Q797" s="4"/>
    </row>
    <row r="798" spans="17:17" ht="12.75" customHeight="1" x14ac:dyDescent="0.2">
      <c r="Q798" s="4"/>
    </row>
    <row r="799" spans="17:17" ht="12.75" customHeight="1" x14ac:dyDescent="0.2">
      <c r="Q799" s="4"/>
    </row>
    <row r="800" spans="17:17" ht="12.75" customHeight="1" x14ac:dyDescent="0.2">
      <c r="Q800" s="4"/>
    </row>
    <row r="801" spans="17:17" ht="12.75" customHeight="1" x14ac:dyDescent="0.2">
      <c r="Q801" s="4"/>
    </row>
    <row r="802" spans="17:17" ht="12.75" customHeight="1" x14ac:dyDescent="0.2">
      <c r="Q802" s="4"/>
    </row>
    <row r="803" spans="17:17" ht="12.75" customHeight="1" x14ac:dyDescent="0.2">
      <c r="Q803" s="4"/>
    </row>
    <row r="804" spans="17:17" ht="12.75" customHeight="1" x14ac:dyDescent="0.2">
      <c r="Q804" s="4"/>
    </row>
    <row r="805" spans="17:17" ht="12.75" customHeight="1" x14ac:dyDescent="0.2">
      <c r="Q805" s="4"/>
    </row>
    <row r="806" spans="17:17" ht="12.75" customHeight="1" x14ac:dyDescent="0.2">
      <c r="Q806" s="4"/>
    </row>
    <row r="807" spans="17:17" ht="12.75" customHeight="1" x14ac:dyDescent="0.2">
      <c r="Q807" s="4"/>
    </row>
    <row r="808" spans="17:17" ht="12.75" customHeight="1" x14ac:dyDescent="0.2">
      <c r="Q808" s="4"/>
    </row>
    <row r="809" spans="17:17" ht="12.75" customHeight="1" x14ac:dyDescent="0.2">
      <c r="Q809" s="4"/>
    </row>
    <row r="810" spans="17:17" ht="12.75" customHeight="1" x14ac:dyDescent="0.2">
      <c r="Q810" s="4"/>
    </row>
    <row r="811" spans="17:17" ht="12.75" customHeight="1" x14ac:dyDescent="0.2">
      <c r="Q811" s="4"/>
    </row>
    <row r="812" spans="17:17" ht="12.75" customHeight="1" x14ac:dyDescent="0.2">
      <c r="Q812" s="4"/>
    </row>
    <row r="813" spans="17:17" ht="12.75" customHeight="1" x14ac:dyDescent="0.2">
      <c r="Q813" s="4"/>
    </row>
    <row r="814" spans="17:17" ht="12.75" customHeight="1" x14ac:dyDescent="0.2">
      <c r="Q814" s="4"/>
    </row>
    <row r="815" spans="17:17" ht="12.75" customHeight="1" x14ac:dyDescent="0.2">
      <c r="Q815" s="4"/>
    </row>
    <row r="816" spans="17:17" ht="12.75" customHeight="1" x14ac:dyDescent="0.2">
      <c r="Q816" s="4"/>
    </row>
    <row r="817" spans="17:17" ht="12.75" customHeight="1" x14ac:dyDescent="0.2">
      <c r="Q817" s="4"/>
    </row>
    <row r="818" spans="17:17" ht="12.75" customHeight="1" x14ac:dyDescent="0.2">
      <c r="Q818" s="4"/>
    </row>
    <row r="819" spans="17:17" ht="12.75" customHeight="1" x14ac:dyDescent="0.2">
      <c r="Q819" s="4"/>
    </row>
    <row r="820" spans="17:17" ht="12.75" customHeight="1" x14ac:dyDescent="0.2">
      <c r="Q820" s="4"/>
    </row>
    <row r="821" spans="17:17" ht="12.75" customHeight="1" x14ac:dyDescent="0.2">
      <c r="Q821" s="4"/>
    </row>
    <row r="822" spans="17:17" ht="12.75" customHeight="1" x14ac:dyDescent="0.2">
      <c r="Q822" s="4"/>
    </row>
    <row r="823" spans="17:17" ht="12.75" customHeight="1" x14ac:dyDescent="0.2">
      <c r="Q823" s="4"/>
    </row>
    <row r="824" spans="17:17" ht="12.75" customHeight="1" x14ac:dyDescent="0.2">
      <c r="Q824" s="4"/>
    </row>
    <row r="825" spans="17:17" ht="12.75" customHeight="1" x14ac:dyDescent="0.2">
      <c r="Q825" s="4"/>
    </row>
    <row r="826" spans="17:17" ht="12.75" customHeight="1" x14ac:dyDescent="0.2">
      <c r="Q826" s="4"/>
    </row>
    <row r="827" spans="17:17" ht="12.75" customHeight="1" x14ac:dyDescent="0.2">
      <c r="Q827" s="4"/>
    </row>
    <row r="828" spans="17:17" ht="12.75" customHeight="1" x14ac:dyDescent="0.2">
      <c r="Q828" s="4"/>
    </row>
    <row r="829" spans="17:17" ht="12.75" customHeight="1" x14ac:dyDescent="0.2">
      <c r="Q829" s="4"/>
    </row>
    <row r="830" spans="17:17" ht="12.75" customHeight="1" x14ac:dyDescent="0.2">
      <c r="Q830" s="4"/>
    </row>
    <row r="831" spans="17:17" ht="12.75" customHeight="1" x14ac:dyDescent="0.2">
      <c r="Q831" s="4"/>
    </row>
    <row r="832" spans="17:17" ht="12.75" customHeight="1" x14ac:dyDescent="0.2">
      <c r="Q832" s="4"/>
    </row>
    <row r="833" spans="17:17" ht="12.75" customHeight="1" x14ac:dyDescent="0.2">
      <c r="Q833" s="4"/>
    </row>
    <row r="834" spans="17:17" ht="12.75" customHeight="1" x14ac:dyDescent="0.2">
      <c r="Q834" s="4"/>
    </row>
    <row r="835" spans="17:17" ht="12.75" customHeight="1" x14ac:dyDescent="0.2">
      <c r="Q835" s="4"/>
    </row>
    <row r="836" spans="17:17" ht="12.75" customHeight="1" x14ac:dyDescent="0.2">
      <c r="Q836" s="4"/>
    </row>
    <row r="837" spans="17:17" ht="12.75" customHeight="1" x14ac:dyDescent="0.2">
      <c r="Q837" s="4"/>
    </row>
    <row r="838" spans="17:17" ht="12.75" customHeight="1" x14ac:dyDescent="0.2">
      <c r="Q838" s="4"/>
    </row>
    <row r="839" spans="17:17" ht="12.75" customHeight="1" x14ac:dyDescent="0.2">
      <c r="Q839" s="4"/>
    </row>
    <row r="840" spans="17:17" ht="12.75" customHeight="1" x14ac:dyDescent="0.2">
      <c r="Q840" s="4"/>
    </row>
    <row r="841" spans="17:17" ht="12.75" customHeight="1" x14ac:dyDescent="0.2">
      <c r="Q841" s="4"/>
    </row>
    <row r="842" spans="17:17" ht="12.75" customHeight="1" x14ac:dyDescent="0.2">
      <c r="Q842" s="4"/>
    </row>
    <row r="843" spans="17:17" ht="12.75" customHeight="1" x14ac:dyDescent="0.2">
      <c r="Q843" s="4"/>
    </row>
    <row r="844" spans="17:17" ht="12.75" customHeight="1" x14ac:dyDescent="0.2">
      <c r="Q844" s="4"/>
    </row>
    <row r="845" spans="17:17" ht="12.75" customHeight="1" x14ac:dyDescent="0.2">
      <c r="Q845" s="4"/>
    </row>
    <row r="846" spans="17:17" ht="12.75" customHeight="1" x14ac:dyDescent="0.2">
      <c r="Q846" s="4"/>
    </row>
    <row r="847" spans="17:17" ht="12.75" customHeight="1" x14ac:dyDescent="0.2">
      <c r="Q847" s="4"/>
    </row>
    <row r="848" spans="17:17" ht="12.75" customHeight="1" x14ac:dyDescent="0.2">
      <c r="Q848" s="4"/>
    </row>
    <row r="849" spans="17:17" ht="12.75" customHeight="1" x14ac:dyDescent="0.2">
      <c r="Q849" s="4"/>
    </row>
    <row r="850" spans="17:17" ht="12.75" customHeight="1" x14ac:dyDescent="0.2">
      <c r="Q850" s="4"/>
    </row>
    <row r="851" spans="17:17" ht="12.75" customHeight="1" x14ac:dyDescent="0.2">
      <c r="Q851" s="4"/>
    </row>
    <row r="852" spans="17:17" ht="12.75" customHeight="1" x14ac:dyDescent="0.2">
      <c r="Q852" s="4"/>
    </row>
    <row r="853" spans="17:17" ht="12.75" customHeight="1" x14ac:dyDescent="0.2">
      <c r="Q853" s="4"/>
    </row>
    <row r="854" spans="17:17" ht="12.75" customHeight="1" x14ac:dyDescent="0.2">
      <c r="Q854" s="4"/>
    </row>
    <row r="855" spans="17:17" ht="12.75" customHeight="1" x14ac:dyDescent="0.2">
      <c r="Q855" s="4"/>
    </row>
    <row r="856" spans="17:17" ht="12.75" customHeight="1" x14ac:dyDescent="0.2">
      <c r="Q856" s="4"/>
    </row>
    <row r="857" spans="17:17" ht="12.75" customHeight="1" x14ac:dyDescent="0.2">
      <c r="Q857" s="4"/>
    </row>
    <row r="858" spans="17:17" ht="12.75" customHeight="1" x14ac:dyDescent="0.2">
      <c r="Q858" s="4"/>
    </row>
    <row r="859" spans="17:17" ht="12.75" customHeight="1" x14ac:dyDescent="0.2">
      <c r="Q859" s="4"/>
    </row>
    <row r="860" spans="17:17" ht="12.75" customHeight="1" x14ac:dyDescent="0.2">
      <c r="Q860" s="4"/>
    </row>
    <row r="861" spans="17:17" ht="12.75" customHeight="1" x14ac:dyDescent="0.2">
      <c r="Q861" s="4"/>
    </row>
    <row r="862" spans="17:17" ht="12.75" customHeight="1" x14ac:dyDescent="0.2">
      <c r="Q862" s="4"/>
    </row>
    <row r="863" spans="17:17" ht="12.75" customHeight="1" x14ac:dyDescent="0.2">
      <c r="Q863" s="4"/>
    </row>
    <row r="864" spans="17:17" ht="12.75" customHeight="1" x14ac:dyDescent="0.2">
      <c r="Q864" s="4"/>
    </row>
    <row r="865" spans="17:17" ht="12.75" customHeight="1" x14ac:dyDescent="0.2">
      <c r="Q865" s="4"/>
    </row>
    <row r="866" spans="17:17" ht="12.75" customHeight="1" x14ac:dyDescent="0.2">
      <c r="Q866" s="4"/>
    </row>
    <row r="867" spans="17:17" ht="12.75" customHeight="1" x14ac:dyDescent="0.2">
      <c r="Q867" s="4"/>
    </row>
    <row r="868" spans="17:17" ht="12.75" customHeight="1" x14ac:dyDescent="0.2">
      <c r="Q868" s="4"/>
    </row>
    <row r="869" spans="17:17" ht="12.75" customHeight="1" x14ac:dyDescent="0.2">
      <c r="Q869" s="4"/>
    </row>
    <row r="870" spans="17:17" ht="12.75" customHeight="1" x14ac:dyDescent="0.2">
      <c r="Q870" s="4"/>
    </row>
    <row r="871" spans="17:17" ht="12.75" customHeight="1" x14ac:dyDescent="0.2">
      <c r="Q871" s="4"/>
    </row>
    <row r="872" spans="17:17" ht="12.75" customHeight="1" x14ac:dyDescent="0.2">
      <c r="Q872" s="4"/>
    </row>
    <row r="873" spans="17:17" ht="12.75" customHeight="1" x14ac:dyDescent="0.2">
      <c r="Q873" s="4"/>
    </row>
    <row r="874" spans="17:17" ht="12.75" customHeight="1" x14ac:dyDescent="0.2">
      <c r="Q874" s="4"/>
    </row>
    <row r="875" spans="17:17" ht="12.75" customHeight="1" x14ac:dyDescent="0.2">
      <c r="Q875" s="4"/>
    </row>
    <row r="876" spans="17:17" ht="12.75" customHeight="1" x14ac:dyDescent="0.2">
      <c r="Q876" s="4"/>
    </row>
    <row r="877" spans="17:17" ht="12.75" customHeight="1" x14ac:dyDescent="0.2">
      <c r="Q877" s="4"/>
    </row>
    <row r="878" spans="17:17" ht="12.75" customHeight="1" x14ac:dyDescent="0.2">
      <c r="Q878" s="4"/>
    </row>
    <row r="879" spans="17:17" ht="12.75" customHeight="1" x14ac:dyDescent="0.2">
      <c r="Q879" s="4"/>
    </row>
    <row r="880" spans="17:17" ht="12.75" customHeight="1" x14ac:dyDescent="0.2">
      <c r="Q880" s="4"/>
    </row>
    <row r="881" spans="17:17" ht="12.75" customHeight="1" x14ac:dyDescent="0.2">
      <c r="Q881" s="4"/>
    </row>
    <row r="882" spans="17:17" ht="12.75" customHeight="1" x14ac:dyDescent="0.2">
      <c r="Q882" s="4"/>
    </row>
    <row r="883" spans="17:17" ht="12.75" customHeight="1" x14ac:dyDescent="0.2">
      <c r="Q883" s="4"/>
    </row>
    <row r="884" spans="17:17" ht="12.75" customHeight="1" x14ac:dyDescent="0.2">
      <c r="Q884" s="4"/>
    </row>
    <row r="885" spans="17:17" ht="12.75" customHeight="1" x14ac:dyDescent="0.2">
      <c r="Q885" s="4"/>
    </row>
    <row r="886" spans="17:17" ht="12.75" customHeight="1" x14ac:dyDescent="0.2">
      <c r="Q886" s="4"/>
    </row>
    <row r="887" spans="17:17" ht="12.75" customHeight="1" x14ac:dyDescent="0.2">
      <c r="Q887" s="4"/>
    </row>
    <row r="888" spans="17:17" ht="12.75" customHeight="1" x14ac:dyDescent="0.2">
      <c r="Q888" s="4"/>
    </row>
    <row r="889" spans="17:17" ht="12.75" customHeight="1" x14ac:dyDescent="0.2">
      <c r="Q889" s="4"/>
    </row>
    <row r="890" spans="17:17" ht="12.75" customHeight="1" x14ac:dyDescent="0.2">
      <c r="Q890" s="4"/>
    </row>
    <row r="891" spans="17:17" ht="12.75" customHeight="1" x14ac:dyDescent="0.2">
      <c r="Q891" s="4"/>
    </row>
    <row r="892" spans="17:17" ht="12.75" customHeight="1" x14ac:dyDescent="0.2">
      <c r="Q892" s="4"/>
    </row>
    <row r="893" spans="17:17" ht="12.75" customHeight="1" x14ac:dyDescent="0.2">
      <c r="Q893" s="4"/>
    </row>
    <row r="894" spans="17:17" ht="12.75" customHeight="1" x14ac:dyDescent="0.2">
      <c r="Q894" s="4"/>
    </row>
    <row r="895" spans="17:17" ht="12.75" customHeight="1" x14ac:dyDescent="0.2">
      <c r="Q895" s="4"/>
    </row>
    <row r="896" spans="17:17" ht="12.75" customHeight="1" x14ac:dyDescent="0.2">
      <c r="Q896" s="4"/>
    </row>
    <row r="897" spans="17:17" ht="12.75" customHeight="1" x14ac:dyDescent="0.2">
      <c r="Q897" s="4"/>
    </row>
    <row r="898" spans="17:17" ht="12.75" customHeight="1" x14ac:dyDescent="0.2">
      <c r="Q898" s="4"/>
    </row>
    <row r="899" spans="17:17" ht="12.75" customHeight="1" x14ac:dyDescent="0.2">
      <c r="Q899" s="4"/>
    </row>
    <row r="900" spans="17:17" ht="12.75" customHeight="1" x14ac:dyDescent="0.2">
      <c r="Q900" s="4"/>
    </row>
    <row r="901" spans="17:17" ht="12.75" customHeight="1" x14ac:dyDescent="0.2">
      <c r="Q901" s="4"/>
    </row>
    <row r="902" spans="17:17" ht="12.75" customHeight="1" x14ac:dyDescent="0.2">
      <c r="Q902" s="4"/>
    </row>
    <row r="903" spans="17:17" ht="12.75" customHeight="1" x14ac:dyDescent="0.2">
      <c r="Q903" s="4"/>
    </row>
    <row r="904" spans="17:17" ht="12.75" customHeight="1" x14ac:dyDescent="0.2">
      <c r="Q904" s="4"/>
    </row>
    <row r="905" spans="17:17" ht="12.75" customHeight="1" x14ac:dyDescent="0.2">
      <c r="Q905" s="4"/>
    </row>
    <row r="906" spans="17:17" ht="12.75" customHeight="1" x14ac:dyDescent="0.2">
      <c r="Q906" s="4"/>
    </row>
    <row r="907" spans="17:17" ht="12.75" customHeight="1" x14ac:dyDescent="0.2">
      <c r="Q907" s="4"/>
    </row>
    <row r="908" spans="17:17" ht="12.75" customHeight="1" x14ac:dyDescent="0.2">
      <c r="Q908" s="4"/>
    </row>
    <row r="909" spans="17:17" ht="12.75" customHeight="1" x14ac:dyDescent="0.2">
      <c r="Q909" s="4"/>
    </row>
    <row r="910" spans="17:17" ht="12.75" customHeight="1" x14ac:dyDescent="0.2">
      <c r="Q910" s="4"/>
    </row>
    <row r="911" spans="17:17" ht="12.75" customHeight="1" x14ac:dyDescent="0.2">
      <c r="Q911" s="4"/>
    </row>
    <row r="912" spans="17:17" ht="12.75" customHeight="1" x14ac:dyDescent="0.2">
      <c r="Q912" s="4"/>
    </row>
    <row r="913" spans="17:17" ht="12.75" customHeight="1" x14ac:dyDescent="0.2">
      <c r="Q913" s="4"/>
    </row>
    <row r="914" spans="17:17" ht="12.75" customHeight="1" x14ac:dyDescent="0.2">
      <c r="Q914" s="4"/>
    </row>
    <row r="915" spans="17:17" ht="12.75" customHeight="1" x14ac:dyDescent="0.2">
      <c r="Q915" s="4"/>
    </row>
    <row r="916" spans="17:17" ht="12.75" customHeight="1" x14ac:dyDescent="0.2">
      <c r="Q916" s="4"/>
    </row>
    <row r="917" spans="17:17" ht="12.75" customHeight="1" x14ac:dyDescent="0.2">
      <c r="Q917" s="4"/>
    </row>
    <row r="918" spans="17:17" ht="12.75" customHeight="1" x14ac:dyDescent="0.2">
      <c r="Q918" s="4"/>
    </row>
    <row r="919" spans="17:17" ht="12.75" customHeight="1" x14ac:dyDescent="0.2">
      <c r="Q919" s="4"/>
    </row>
    <row r="920" spans="17:17" ht="12.75" customHeight="1" x14ac:dyDescent="0.2">
      <c r="Q920" s="4"/>
    </row>
    <row r="921" spans="17:17" ht="12.75" customHeight="1" x14ac:dyDescent="0.2">
      <c r="Q921" s="4"/>
    </row>
    <row r="922" spans="17:17" ht="12.75" customHeight="1" x14ac:dyDescent="0.2">
      <c r="Q922" s="4"/>
    </row>
    <row r="923" spans="17:17" ht="12.75" customHeight="1" x14ac:dyDescent="0.2">
      <c r="Q923" s="4"/>
    </row>
    <row r="924" spans="17:17" ht="12.75" customHeight="1" x14ac:dyDescent="0.2">
      <c r="Q924" s="4"/>
    </row>
    <row r="925" spans="17:17" ht="12.75" customHeight="1" x14ac:dyDescent="0.2">
      <c r="Q925" s="4"/>
    </row>
    <row r="926" spans="17:17" ht="12.75" customHeight="1" x14ac:dyDescent="0.2">
      <c r="Q926" s="4"/>
    </row>
    <row r="927" spans="17:17" ht="12.75" customHeight="1" x14ac:dyDescent="0.2">
      <c r="Q927" s="4"/>
    </row>
    <row r="928" spans="17:17" ht="12.75" customHeight="1" x14ac:dyDescent="0.2">
      <c r="Q928" s="4"/>
    </row>
    <row r="929" spans="17:17" ht="12.75" customHeight="1" x14ac:dyDescent="0.2">
      <c r="Q929" s="4"/>
    </row>
    <row r="930" spans="17:17" ht="12.75" customHeight="1" x14ac:dyDescent="0.2">
      <c r="Q930" s="4"/>
    </row>
    <row r="931" spans="17:17" ht="12.75" customHeight="1" x14ac:dyDescent="0.2">
      <c r="Q931" s="4"/>
    </row>
    <row r="932" spans="17:17" ht="12.75" customHeight="1" x14ac:dyDescent="0.2">
      <c r="Q932" s="4"/>
    </row>
    <row r="933" spans="17:17" ht="12.75" customHeight="1" x14ac:dyDescent="0.2">
      <c r="Q933" s="4"/>
    </row>
    <row r="934" spans="17:17" ht="12.75" customHeight="1" x14ac:dyDescent="0.2">
      <c r="Q934" s="4"/>
    </row>
    <row r="935" spans="17:17" ht="12.75" customHeight="1" x14ac:dyDescent="0.2">
      <c r="Q935" s="4"/>
    </row>
    <row r="936" spans="17:17" ht="12.75" customHeight="1" x14ac:dyDescent="0.2">
      <c r="Q936" s="4"/>
    </row>
    <row r="937" spans="17:17" ht="12.75" customHeight="1" x14ac:dyDescent="0.2">
      <c r="Q937" s="4"/>
    </row>
    <row r="938" spans="17:17" ht="12.75" customHeight="1" x14ac:dyDescent="0.2">
      <c r="Q938" s="4"/>
    </row>
    <row r="939" spans="17:17" ht="12.75" customHeight="1" x14ac:dyDescent="0.2">
      <c r="Q939" s="4"/>
    </row>
    <row r="940" spans="17:17" ht="12.75" customHeight="1" x14ac:dyDescent="0.2">
      <c r="Q940" s="4"/>
    </row>
    <row r="941" spans="17:17" ht="12.75" customHeight="1" x14ac:dyDescent="0.2">
      <c r="Q941" s="4"/>
    </row>
    <row r="942" spans="17:17" ht="12.75" customHeight="1" x14ac:dyDescent="0.2">
      <c r="Q942" s="4"/>
    </row>
    <row r="943" spans="17:17" ht="12.75" customHeight="1" x14ac:dyDescent="0.2">
      <c r="Q943" s="4"/>
    </row>
    <row r="944" spans="17:17" ht="12.75" customHeight="1" x14ac:dyDescent="0.2">
      <c r="Q944" s="4"/>
    </row>
    <row r="945" spans="17:17" ht="12.75" customHeight="1" x14ac:dyDescent="0.2">
      <c r="Q945" s="4"/>
    </row>
    <row r="946" spans="17:17" ht="12.75" customHeight="1" x14ac:dyDescent="0.2">
      <c r="Q946" s="4"/>
    </row>
    <row r="947" spans="17:17" ht="12.75" customHeight="1" x14ac:dyDescent="0.2">
      <c r="Q947" s="4"/>
    </row>
    <row r="948" spans="17:17" ht="12.75" customHeight="1" x14ac:dyDescent="0.2">
      <c r="Q948" s="4"/>
    </row>
    <row r="949" spans="17:17" ht="12.75" customHeight="1" x14ac:dyDescent="0.2">
      <c r="Q949" s="4"/>
    </row>
    <row r="950" spans="17:17" ht="12.75" customHeight="1" x14ac:dyDescent="0.2">
      <c r="Q950" s="4"/>
    </row>
    <row r="951" spans="17:17" ht="12.75" customHeight="1" x14ac:dyDescent="0.2">
      <c r="Q951" s="4"/>
    </row>
    <row r="952" spans="17:17" ht="12.75" customHeight="1" x14ac:dyDescent="0.2">
      <c r="Q952" s="4"/>
    </row>
    <row r="953" spans="17:17" ht="12.75" customHeight="1" x14ac:dyDescent="0.2">
      <c r="Q953" s="4"/>
    </row>
    <row r="954" spans="17:17" ht="12.75" customHeight="1" x14ac:dyDescent="0.2">
      <c r="Q954" s="4"/>
    </row>
    <row r="955" spans="17:17" ht="12.75" customHeight="1" x14ac:dyDescent="0.2">
      <c r="Q955" s="4"/>
    </row>
    <row r="956" spans="17:17" ht="12.75" customHeight="1" x14ac:dyDescent="0.2">
      <c r="Q956" s="4"/>
    </row>
    <row r="957" spans="17:17" ht="12.75" customHeight="1" x14ac:dyDescent="0.2">
      <c r="Q957" s="4"/>
    </row>
    <row r="958" spans="17:17" ht="12.75" customHeight="1" x14ac:dyDescent="0.2">
      <c r="Q958" s="4"/>
    </row>
    <row r="959" spans="17:17" ht="12.75" customHeight="1" x14ac:dyDescent="0.2">
      <c r="Q959" s="4"/>
    </row>
    <row r="960" spans="17:17" ht="12.75" customHeight="1" x14ac:dyDescent="0.2">
      <c r="Q960" s="4"/>
    </row>
    <row r="961" spans="17:17" ht="12.75" customHeight="1" x14ac:dyDescent="0.2">
      <c r="Q961" s="4"/>
    </row>
    <row r="962" spans="17:17" ht="12.75" customHeight="1" x14ac:dyDescent="0.2">
      <c r="Q962" s="4"/>
    </row>
    <row r="963" spans="17:17" ht="12.75" customHeight="1" x14ac:dyDescent="0.2">
      <c r="Q963" s="4"/>
    </row>
    <row r="964" spans="17:17" ht="12.75" customHeight="1" x14ac:dyDescent="0.2">
      <c r="Q964" s="4"/>
    </row>
    <row r="965" spans="17:17" ht="12.75" customHeight="1" x14ac:dyDescent="0.2">
      <c r="Q965" s="4"/>
    </row>
    <row r="966" spans="17:17" ht="12.75" customHeight="1" x14ac:dyDescent="0.2">
      <c r="Q966" s="4"/>
    </row>
    <row r="967" spans="17:17" ht="12.75" customHeight="1" x14ac:dyDescent="0.2">
      <c r="Q967" s="4"/>
    </row>
    <row r="968" spans="17:17" ht="12.75" customHeight="1" x14ac:dyDescent="0.2">
      <c r="Q968" s="4"/>
    </row>
    <row r="969" spans="17:17" ht="12.75" customHeight="1" x14ac:dyDescent="0.2">
      <c r="Q969" s="4"/>
    </row>
    <row r="970" spans="17:17" ht="12.75" customHeight="1" x14ac:dyDescent="0.2">
      <c r="Q970" s="4"/>
    </row>
    <row r="971" spans="17:17" ht="12.75" customHeight="1" x14ac:dyDescent="0.2">
      <c r="Q971" s="4"/>
    </row>
    <row r="972" spans="17:17" ht="12.75" customHeight="1" x14ac:dyDescent="0.2">
      <c r="Q972" s="4"/>
    </row>
    <row r="973" spans="17:17" ht="12.75" customHeight="1" x14ac:dyDescent="0.2">
      <c r="Q973" s="4"/>
    </row>
    <row r="974" spans="17:17" ht="12.75" customHeight="1" x14ac:dyDescent="0.2">
      <c r="Q974" s="4"/>
    </row>
    <row r="975" spans="17:17" ht="12.75" customHeight="1" x14ac:dyDescent="0.2">
      <c r="Q975" s="4"/>
    </row>
    <row r="976" spans="17:17" ht="12.75" customHeight="1" x14ac:dyDescent="0.2">
      <c r="Q976" s="4"/>
    </row>
    <row r="977" spans="17:17" ht="12.75" customHeight="1" x14ac:dyDescent="0.2">
      <c r="Q977" s="4"/>
    </row>
    <row r="978" spans="17:17" ht="12.75" customHeight="1" x14ac:dyDescent="0.2">
      <c r="Q978" s="4"/>
    </row>
    <row r="979" spans="17:17" ht="12.75" customHeight="1" x14ac:dyDescent="0.2">
      <c r="Q979" s="4"/>
    </row>
    <row r="980" spans="17:17" ht="12.75" customHeight="1" x14ac:dyDescent="0.2">
      <c r="Q980" s="4"/>
    </row>
    <row r="981" spans="17:17" ht="12.75" customHeight="1" x14ac:dyDescent="0.2">
      <c r="Q981" s="4"/>
    </row>
    <row r="982" spans="17:17" ht="12.75" customHeight="1" x14ac:dyDescent="0.2">
      <c r="Q982" s="4"/>
    </row>
    <row r="983" spans="17:17" ht="12.75" customHeight="1" x14ac:dyDescent="0.2">
      <c r="Q983" s="4"/>
    </row>
    <row r="984" spans="17:17" ht="12.75" customHeight="1" x14ac:dyDescent="0.2">
      <c r="Q984" s="4"/>
    </row>
    <row r="985" spans="17:17" ht="12.75" customHeight="1" x14ac:dyDescent="0.2">
      <c r="Q985" s="4"/>
    </row>
    <row r="986" spans="17:17" ht="12.75" customHeight="1" x14ac:dyDescent="0.2">
      <c r="Q986" s="4"/>
    </row>
    <row r="987" spans="17:17" ht="12.75" customHeight="1" x14ac:dyDescent="0.2">
      <c r="Q987" s="4"/>
    </row>
    <row r="988" spans="17:17" ht="12.75" customHeight="1" x14ac:dyDescent="0.2">
      <c r="Q988" s="4"/>
    </row>
    <row r="989" spans="17:17" ht="12.75" customHeight="1" x14ac:dyDescent="0.2">
      <c r="Q989" s="4"/>
    </row>
    <row r="990" spans="17:17" ht="12.75" customHeight="1" x14ac:dyDescent="0.2">
      <c r="Q990" s="4"/>
    </row>
    <row r="991" spans="17:17" ht="12.75" customHeight="1" x14ac:dyDescent="0.2">
      <c r="Q991" s="4"/>
    </row>
    <row r="992" spans="17:17" ht="12.75" customHeight="1" x14ac:dyDescent="0.2">
      <c r="Q992" s="4"/>
    </row>
    <row r="993" spans="17:17" ht="12.75" customHeight="1" x14ac:dyDescent="0.2">
      <c r="Q993" s="4"/>
    </row>
    <row r="994" spans="17:17" ht="12.75" customHeight="1" x14ac:dyDescent="0.2">
      <c r="Q994" s="4"/>
    </row>
    <row r="995" spans="17:17" ht="12.75" customHeight="1" x14ac:dyDescent="0.2">
      <c r="Q995" s="4"/>
    </row>
    <row r="996" spans="17:17" ht="12.75" customHeight="1" x14ac:dyDescent="0.2">
      <c r="Q996" s="4"/>
    </row>
    <row r="997" spans="17:17" ht="12.75" customHeight="1" x14ac:dyDescent="0.2">
      <c r="Q997" s="4"/>
    </row>
    <row r="998" spans="17:17" ht="12.75" customHeight="1" x14ac:dyDescent="0.2">
      <c r="Q998" s="4"/>
    </row>
    <row r="999" spans="17:17" ht="12.75" customHeight="1" x14ac:dyDescent="0.2">
      <c r="Q999" s="4"/>
    </row>
    <row r="1000" spans="17:17" ht="12.75" customHeight="1" x14ac:dyDescent="0.2">
      <c r="Q1000" s="4"/>
    </row>
    <row r="1001" spans="17:17" ht="12.75" customHeight="1" x14ac:dyDescent="0.2">
      <c r="Q1001" s="4"/>
    </row>
    <row r="1002" spans="17:17" ht="12.75" customHeight="1" x14ac:dyDescent="0.2">
      <c r="Q1002" s="4"/>
    </row>
    <row r="1003" spans="17:17" ht="12.75" customHeight="1" x14ac:dyDescent="0.2">
      <c r="Q1003" s="4"/>
    </row>
    <row r="1004" spans="17:17" ht="12.75" customHeight="1" x14ac:dyDescent="0.2">
      <c r="Q1004" s="4"/>
    </row>
    <row r="1005" spans="17:17" ht="12.75" customHeight="1" x14ac:dyDescent="0.2">
      <c r="Q1005" s="4"/>
    </row>
    <row r="1006" spans="17:17" ht="12.75" customHeight="1" x14ac:dyDescent="0.2">
      <c r="Q1006" s="4"/>
    </row>
    <row r="1007" spans="17:17" ht="12.75" customHeight="1" x14ac:dyDescent="0.2">
      <c r="Q1007" s="4"/>
    </row>
    <row r="1008" spans="17:17" ht="12.75" customHeight="1" x14ac:dyDescent="0.2">
      <c r="Q1008" s="4"/>
    </row>
    <row r="1009" spans="17:17" ht="12.75" customHeight="1" x14ac:dyDescent="0.2">
      <c r="Q1009" s="4"/>
    </row>
    <row r="1010" spans="17:17" ht="12.75" customHeight="1" x14ac:dyDescent="0.2">
      <c r="Q1010" s="4"/>
    </row>
    <row r="1011" spans="17:17" ht="12.75" customHeight="1" x14ac:dyDescent="0.2">
      <c r="Q1011" s="4"/>
    </row>
    <row r="1012" spans="17:17" ht="12.75" customHeight="1" x14ac:dyDescent="0.2">
      <c r="Q1012" s="4"/>
    </row>
    <row r="1013" spans="17:17" ht="12.75" customHeight="1" x14ac:dyDescent="0.2">
      <c r="Q1013" s="4"/>
    </row>
    <row r="1014" spans="17:17" ht="12.75" customHeight="1" x14ac:dyDescent="0.2">
      <c r="Q1014" s="4"/>
    </row>
    <row r="1015" spans="17:17" ht="12.75" customHeight="1" x14ac:dyDescent="0.2">
      <c r="Q1015" s="4"/>
    </row>
    <row r="1016" spans="17:17" ht="12.75" customHeight="1" x14ac:dyDescent="0.2">
      <c r="Q1016" s="4"/>
    </row>
    <row r="1017" spans="17:17" ht="12.75" customHeight="1" x14ac:dyDescent="0.2">
      <c r="Q1017" s="4"/>
    </row>
    <row r="1018" spans="17:17" ht="12.75" customHeight="1" x14ac:dyDescent="0.2">
      <c r="Q1018" s="4"/>
    </row>
    <row r="1019" spans="17:17" ht="12.75" customHeight="1" x14ac:dyDescent="0.2">
      <c r="Q1019" s="4"/>
    </row>
    <row r="1020" spans="17:17" ht="12.75" customHeight="1" x14ac:dyDescent="0.2">
      <c r="Q1020" s="4"/>
    </row>
    <row r="1021" spans="17:17" ht="12.75" customHeight="1" x14ac:dyDescent="0.2">
      <c r="Q1021" s="4"/>
    </row>
    <row r="1022" spans="17:17" ht="12.75" customHeight="1" x14ac:dyDescent="0.2">
      <c r="Q1022" s="4"/>
    </row>
    <row r="1023" spans="17:17" ht="12.75" customHeight="1" x14ac:dyDescent="0.2">
      <c r="Q1023" s="4"/>
    </row>
    <row r="1024" spans="17:17" ht="12.75" customHeight="1" x14ac:dyDescent="0.2">
      <c r="Q1024" s="4"/>
    </row>
    <row r="1025" spans="17:17" ht="12.75" customHeight="1" x14ac:dyDescent="0.2">
      <c r="Q1025" s="4"/>
    </row>
    <row r="1026" spans="17:17" ht="12.75" customHeight="1" x14ac:dyDescent="0.2">
      <c r="Q1026" s="4"/>
    </row>
    <row r="1027" spans="17:17" ht="12.75" customHeight="1" x14ac:dyDescent="0.2">
      <c r="Q1027" s="4"/>
    </row>
    <row r="1028" spans="17:17" ht="12.75" customHeight="1" x14ac:dyDescent="0.2">
      <c r="Q1028" s="4"/>
    </row>
    <row r="1029" spans="17:17" ht="12.75" customHeight="1" x14ac:dyDescent="0.2">
      <c r="Q1029" s="4"/>
    </row>
    <row r="1030" spans="17:17" ht="12.75" customHeight="1" x14ac:dyDescent="0.2">
      <c r="Q1030" s="4"/>
    </row>
    <row r="1031" spans="17:17" ht="12.75" customHeight="1" x14ac:dyDescent="0.2">
      <c r="Q1031" s="4"/>
    </row>
    <row r="1032" spans="17:17" ht="12.75" customHeight="1" x14ac:dyDescent="0.2">
      <c r="Q1032" s="4"/>
    </row>
    <row r="1033" spans="17:17" ht="12.75" customHeight="1" x14ac:dyDescent="0.2">
      <c r="Q1033" s="4"/>
    </row>
    <row r="1034" spans="17:17" ht="12.75" customHeight="1" x14ac:dyDescent="0.2">
      <c r="Q1034" s="4"/>
    </row>
    <row r="1035" spans="17:17" ht="12.75" customHeight="1" x14ac:dyDescent="0.2">
      <c r="Q1035" s="4"/>
    </row>
    <row r="1036" spans="17:17" ht="12.75" customHeight="1" x14ac:dyDescent="0.2">
      <c r="Q1036" s="4"/>
    </row>
    <row r="1037" spans="17:17" ht="12.75" customHeight="1" x14ac:dyDescent="0.2">
      <c r="Q1037" s="4"/>
    </row>
    <row r="1038" spans="17:17" ht="12.75" customHeight="1" x14ac:dyDescent="0.2">
      <c r="Q1038" s="4"/>
    </row>
    <row r="1039" spans="17:17" ht="12.75" customHeight="1" x14ac:dyDescent="0.2">
      <c r="Q1039" s="4"/>
    </row>
    <row r="1040" spans="17:17" ht="12.75" customHeight="1" x14ac:dyDescent="0.2">
      <c r="Q1040" s="4"/>
    </row>
    <row r="1041" spans="17:17" ht="12.75" customHeight="1" x14ac:dyDescent="0.2">
      <c r="Q1041" s="4"/>
    </row>
    <row r="1042" spans="17:17" ht="12.75" customHeight="1" x14ac:dyDescent="0.2">
      <c r="Q1042" s="4"/>
    </row>
    <row r="1043" spans="17:17" ht="12.75" customHeight="1" x14ac:dyDescent="0.2">
      <c r="Q1043" s="4"/>
    </row>
    <row r="1044" spans="17:17" ht="12.75" customHeight="1" x14ac:dyDescent="0.2">
      <c r="Q1044" s="4"/>
    </row>
    <row r="1045" spans="17:17" ht="12.75" customHeight="1" x14ac:dyDescent="0.2">
      <c r="Q1045" s="4"/>
    </row>
    <row r="1046" spans="17:17" ht="12.75" customHeight="1" x14ac:dyDescent="0.2">
      <c r="Q1046" s="4"/>
    </row>
    <row r="1047" spans="17:17" ht="12.75" customHeight="1" x14ac:dyDescent="0.2">
      <c r="Q1047" s="4"/>
    </row>
    <row r="1048" spans="17:17" ht="12.75" customHeight="1" x14ac:dyDescent="0.2">
      <c r="Q1048" s="4"/>
    </row>
    <row r="1049" spans="17:17" ht="12.75" customHeight="1" x14ac:dyDescent="0.2">
      <c r="Q1049" s="4"/>
    </row>
    <row r="1050" spans="17:17" ht="12.75" customHeight="1" x14ac:dyDescent="0.2">
      <c r="Q1050" s="4"/>
    </row>
    <row r="1051" spans="17:17" ht="12.75" customHeight="1" x14ac:dyDescent="0.2">
      <c r="Q1051" s="4"/>
    </row>
    <row r="1052" spans="17:17" ht="12.75" customHeight="1" x14ac:dyDescent="0.2">
      <c r="Q1052" s="4"/>
    </row>
    <row r="1053" spans="17:17" ht="12.75" customHeight="1" x14ac:dyDescent="0.2">
      <c r="Q1053" s="4"/>
    </row>
    <row r="1054" spans="17:17" ht="12.75" customHeight="1" x14ac:dyDescent="0.2">
      <c r="Q1054" s="4"/>
    </row>
    <row r="1055" spans="17:17" ht="12.75" customHeight="1" x14ac:dyDescent="0.2">
      <c r="Q1055" s="4"/>
    </row>
    <row r="1056" spans="17:17" ht="12.75" customHeight="1" x14ac:dyDescent="0.2">
      <c r="Q1056" s="4"/>
    </row>
    <row r="1057" spans="17:17" ht="12.75" customHeight="1" x14ac:dyDescent="0.2">
      <c r="Q1057" s="4"/>
    </row>
    <row r="1058" spans="17:17" ht="12.75" customHeight="1" x14ac:dyDescent="0.2">
      <c r="Q1058" s="4"/>
    </row>
    <row r="1059" spans="17:17" ht="12.75" customHeight="1" x14ac:dyDescent="0.2">
      <c r="Q1059" s="4"/>
    </row>
    <row r="1060" spans="17:17" ht="12.75" customHeight="1" x14ac:dyDescent="0.2">
      <c r="Q1060" s="4"/>
    </row>
    <row r="1061" spans="17:17" ht="12.75" customHeight="1" x14ac:dyDescent="0.2">
      <c r="Q1061" s="4"/>
    </row>
    <row r="1062" spans="17:17" ht="12.75" customHeight="1" x14ac:dyDescent="0.2">
      <c r="Q1062" s="4"/>
    </row>
    <row r="1063" spans="17:17" ht="12.75" customHeight="1" x14ac:dyDescent="0.2">
      <c r="Q1063" s="4"/>
    </row>
    <row r="1064" spans="17:17" ht="12.75" customHeight="1" x14ac:dyDescent="0.2">
      <c r="Q1064" s="4"/>
    </row>
    <row r="1065" spans="17:17" ht="12.75" customHeight="1" x14ac:dyDescent="0.2">
      <c r="Q1065" s="4"/>
    </row>
    <row r="1066" spans="17:17" ht="12.75" customHeight="1" x14ac:dyDescent="0.2">
      <c r="Q1066" s="4"/>
    </row>
    <row r="1067" spans="17:17" ht="12.75" customHeight="1" x14ac:dyDescent="0.2">
      <c r="Q1067" s="4"/>
    </row>
    <row r="1068" spans="17:17" ht="12.75" customHeight="1" x14ac:dyDescent="0.2">
      <c r="Q1068" s="4"/>
    </row>
    <row r="1069" spans="17:17" ht="12.75" customHeight="1" x14ac:dyDescent="0.2">
      <c r="Q1069" s="4"/>
    </row>
    <row r="1070" spans="17:17" ht="12.75" customHeight="1" x14ac:dyDescent="0.2">
      <c r="Q1070" s="4"/>
    </row>
    <row r="1071" spans="17:17" ht="12.75" customHeight="1" x14ac:dyDescent="0.2">
      <c r="Q1071" s="4"/>
    </row>
    <row r="1072" spans="17:17" ht="12.75" customHeight="1" x14ac:dyDescent="0.2">
      <c r="Q1072" s="4"/>
    </row>
    <row r="1073" spans="17:17" ht="12.75" customHeight="1" x14ac:dyDescent="0.2">
      <c r="Q1073" s="4"/>
    </row>
    <row r="1074" spans="17:17" ht="12.75" customHeight="1" x14ac:dyDescent="0.2">
      <c r="Q1074" s="4"/>
    </row>
    <row r="1075" spans="17:17" ht="12.75" customHeight="1" x14ac:dyDescent="0.2">
      <c r="Q1075" s="4"/>
    </row>
    <row r="1076" spans="17:17" ht="12.75" customHeight="1" x14ac:dyDescent="0.2">
      <c r="Q1076" s="4"/>
    </row>
    <row r="1077" spans="17:17" ht="12.75" customHeight="1" x14ac:dyDescent="0.2">
      <c r="Q1077" s="4"/>
    </row>
    <row r="1078" spans="17:17" ht="12.75" customHeight="1" x14ac:dyDescent="0.2">
      <c r="Q1078" s="4"/>
    </row>
    <row r="1079" spans="17:17" ht="12.75" customHeight="1" x14ac:dyDescent="0.2">
      <c r="Q1079" s="4"/>
    </row>
    <row r="1080" spans="17:17" ht="12.75" customHeight="1" x14ac:dyDescent="0.2">
      <c r="Q1080" s="4"/>
    </row>
    <row r="1081" spans="17:17" ht="12.75" customHeight="1" x14ac:dyDescent="0.2">
      <c r="Q1081" s="4"/>
    </row>
    <row r="1082" spans="17:17" ht="12.75" customHeight="1" x14ac:dyDescent="0.2">
      <c r="Q1082" s="4"/>
    </row>
    <row r="1083" spans="17:17" ht="12.75" customHeight="1" x14ac:dyDescent="0.2">
      <c r="Q1083" s="4"/>
    </row>
    <row r="1084" spans="17:17" ht="12.75" customHeight="1" x14ac:dyDescent="0.2">
      <c r="Q1084" s="4"/>
    </row>
    <row r="1085" spans="17:17" ht="12.75" customHeight="1" x14ac:dyDescent="0.2">
      <c r="Q1085" s="4"/>
    </row>
    <row r="1086" spans="17:17" ht="12.75" customHeight="1" x14ac:dyDescent="0.2">
      <c r="Q1086" s="4"/>
    </row>
    <row r="1087" spans="17:17" ht="12.75" customHeight="1" x14ac:dyDescent="0.2">
      <c r="Q1087" s="4"/>
    </row>
    <row r="1088" spans="17:17" ht="12.75" customHeight="1" x14ac:dyDescent="0.2">
      <c r="Q1088" s="4"/>
    </row>
    <row r="1089" spans="17:17" ht="12.75" customHeight="1" x14ac:dyDescent="0.2">
      <c r="Q1089" s="4"/>
    </row>
    <row r="1090" spans="17:17" ht="12.75" customHeight="1" x14ac:dyDescent="0.2">
      <c r="Q1090" s="4"/>
    </row>
    <row r="1091" spans="17:17" ht="12.75" customHeight="1" x14ac:dyDescent="0.2">
      <c r="Q1091" s="4"/>
    </row>
    <row r="1092" spans="17:17" ht="12.75" customHeight="1" x14ac:dyDescent="0.2">
      <c r="Q1092" s="4"/>
    </row>
    <row r="1093" spans="17:17" ht="12.75" customHeight="1" x14ac:dyDescent="0.2">
      <c r="Q1093" s="4"/>
    </row>
    <row r="1094" spans="17:17" ht="12.75" customHeight="1" x14ac:dyDescent="0.2">
      <c r="Q1094" s="4"/>
    </row>
    <row r="1095" spans="17:17" ht="12.75" customHeight="1" x14ac:dyDescent="0.2">
      <c r="Q1095" s="4"/>
    </row>
    <row r="1096" spans="17:17" ht="12.75" customHeight="1" x14ac:dyDescent="0.2">
      <c r="Q1096" s="4"/>
    </row>
    <row r="1097" spans="17:17" ht="12.75" customHeight="1" x14ac:dyDescent="0.2">
      <c r="Q1097" s="4"/>
    </row>
    <row r="1098" spans="17:17" ht="12.75" customHeight="1" x14ac:dyDescent="0.2">
      <c r="Q1098" s="4"/>
    </row>
    <row r="1099" spans="17:17" ht="12.75" customHeight="1" x14ac:dyDescent="0.2">
      <c r="Q1099" s="4"/>
    </row>
    <row r="1100" spans="17:17" ht="12.75" customHeight="1" x14ac:dyDescent="0.2">
      <c r="Q1100" s="4"/>
    </row>
    <row r="1101" spans="17:17" ht="12.75" customHeight="1" x14ac:dyDescent="0.2">
      <c r="Q1101" s="4"/>
    </row>
    <row r="1102" spans="17:17" ht="12.75" customHeight="1" x14ac:dyDescent="0.2">
      <c r="Q1102" s="4"/>
    </row>
    <row r="1103" spans="17:17" ht="12.75" customHeight="1" x14ac:dyDescent="0.2">
      <c r="Q1103" s="4"/>
    </row>
    <row r="1104" spans="17:17" ht="12.75" customHeight="1" x14ac:dyDescent="0.2">
      <c r="Q1104" s="4"/>
    </row>
  </sheetData>
  <mergeCells count="5">
    <mergeCell ref="B2:R2"/>
    <mergeCell ref="B3:R3"/>
    <mergeCell ref="B4:R4"/>
    <mergeCell ref="B5:R5"/>
    <mergeCell ref="B6:R6"/>
  </mergeCells>
  <printOptions horizontalCentered="1" verticalCentered="1"/>
  <pageMargins left="0" right="0" top="0" bottom="1.08" header="0" footer="1.1000000000000001"/>
  <pageSetup paperSize="5" scale="62" fitToHeight="0" orientation="landscape" useFirstPageNumber="1" r:id="rId1"/>
  <headerFooter>
    <oddFooter xml:space="preserve">&amp;R&amp;P    </oddFooter>
  </headerFooter>
  <ignoredErrors>
    <ignoredError sqref="R18 R19:R31 E33:Q33 C33 C60:H60 E81 R61:R69 J60:R60" formulaRange="1"/>
    <ignoredError sqref="F17" formula="1"/>
    <ignoredError sqref="R34 R35:R36 R38:R41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EJECUCION 2024</vt:lpstr>
      <vt:lpstr>'EJECUCION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Melba Peña</dc:creator>
  <cp:lastModifiedBy>Melba Peña</cp:lastModifiedBy>
  <cp:lastPrinted>2024-12-03T17:37:09Z</cp:lastPrinted>
  <dcterms:created xsi:type="dcterms:W3CDTF">2022-02-01T16:24:37Z</dcterms:created>
  <dcterms:modified xsi:type="dcterms:W3CDTF">2024-12-03T17:50:52Z</dcterms:modified>
</cp:coreProperties>
</file>