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ba Pena\OneDrive - Codopesca\Sección de Presupuesto\2025\Ejecución presupuestaria 2025\Transparencia 2025\"/>
    </mc:Choice>
  </mc:AlternateContent>
  <xr:revisionPtr revIDLastSave="0" documentId="13_ncr:1_{9495A00B-D7E8-4A8D-A189-20CD7ECE3849}" xr6:coauthVersionLast="47" xr6:coauthVersionMax="47" xr10:uidLastSave="{00000000-0000-0000-0000-000000000000}"/>
  <bookViews>
    <workbookView xWindow="8085" yWindow="0" windowWidth="20550" windowHeight="14745" xr2:uid="{D436515C-2468-40DE-84A5-19B5C160F399}"/>
  </bookViews>
  <sheets>
    <sheet name="EJECUCION 2024" sheetId="1" r:id="rId1"/>
  </sheets>
  <definedNames>
    <definedName name="_xlnm.Print_Titles" localSheetId="0">'EJECUCION 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93" i="1"/>
  <c r="D63" i="1" l="1"/>
  <c r="D62" i="1"/>
  <c r="D61" i="1"/>
  <c r="D60" i="1"/>
  <c r="D59" i="1"/>
  <c r="D58" i="1"/>
  <c r="D57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B19" i="1"/>
  <c r="Q16" i="1"/>
  <c r="D15" i="1"/>
  <c r="D16" i="1"/>
  <c r="D17" i="1"/>
  <c r="D18" i="1"/>
  <c r="F19" i="1"/>
  <c r="G19" i="1"/>
  <c r="H19" i="1"/>
  <c r="I19" i="1"/>
  <c r="J19" i="1"/>
  <c r="K19" i="1"/>
  <c r="L19" i="1"/>
  <c r="M19" i="1"/>
  <c r="N19" i="1"/>
  <c r="O19" i="1"/>
  <c r="P19" i="1"/>
  <c r="G29" i="1"/>
  <c r="Q33" i="1"/>
  <c r="H56" i="1"/>
  <c r="Q65" i="1"/>
  <c r="Q64" i="1"/>
  <c r="Q63" i="1"/>
  <c r="Q62" i="1"/>
  <c r="Q61" i="1"/>
  <c r="Q60" i="1"/>
  <c r="Q59" i="1"/>
  <c r="Q58" i="1"/>
  <c r="Q57" i="1"/>
  <c r="Q38" i="1"/>
  <c r="Q37" i="1"/>
  <c r="Q36" i="1"/>
  <c r="Q35" i="1"/>
  <c r="Q34" i="1"/>
  <c r="Q32" i="1"/>
  <c r="Q31" i="1"/>
  <c r="Q30" i="1"/>
  <c r="Q28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E56" i="1"/>
  <c r="F56" i="1"/>
  <c r="G56" i="1"/>
  <c r="I56" i="1"/>
  <c r="J56" i="1"/>
  <c r="K56" i="1"/>
  <c r="L56" i="1"/>
  <c r="M56" i="1"/>
  <c r="N56" i="1"/>
  <c r="O56" i="1"/>
  <c r="P56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E29" i="1"/>
  <c r="F29" i="1"/>
  <c r="H29" i="1"/>
  <c r="I29" i="1"/>
  <c r="J29" i="1"/>
  <c r="K29" i="1"/>
  <c r="L29" i="1"/>
  <c r="M29" i="1"/>
  <c r="N29" i="1"/>
  <c r="O29" i="1"/>
  <c r="P29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D77" i="1"/>
  <c r="D71" i="1"/>
  <c r="D66" i="1"/>
  <c r="D48" i="1"/>
  <c r="B93" i="1"/>
  <c r="B77" i="1"/>
  <c r="B71" i="1"/>
  <c r="B66" i="1"/>
  <c r="B48" i="1"/>
  <c r="B29" i="1"/>
  <c r="Q17" i="1"/>
  <c r="D19" i="1" l="1"/>
  <c r="Q29" i="1"/>
  <c r="Q56" i="1"/>
  <c r="E13" i="1"/>
  <c r="E19" i="1"/>
  <c r="N13" i="1"/>
  <c r="B13" i="1"/>
  <c r="B56" i="1"/>
  <c r="E83" i="1" l="1"/>
  <c r="B83" i="1"/>
  <c r="B95" i="1" s="1"/>
  <c r="C95" i="1"/>
  <c r="D56" i="1"/>
  <c r="D29" i="1"/>
  <c r="D13" i="1"/>
  <c r="D83" i="1" l="1"/>
  <c r="D95" i="1"/>
  <c r="B12" i="1"/>
  <c r="C12" i="1" l="1"/>
  <c r="D12" i="1"/>
  <c r="K13" i="1" l="1"/>
  <c r="K83" i="1" l="1"/>
  <c r="K95" i="1"/>
  <c r="K12" i="1"/>
  <c r="F13" i="1" l="1"/>
  <c r="F83" i="1" l="1"/>
  <c r="F95" i="1"/>
  <c r="G13" i="1"/>
  <c r="G83" i="1" s="1"/>
  <c r="G12" i="1" l="1"/>
  <c r="Q27" i="1"/>
  <c r="Q26" i="1"/>
  <c r="Q25" i="1"/>
  <c r="Q24" i="1"/>
  <c r="Q23" i="1"/>
  <c r="Q22" i="1"/>
  <c r="Q21" i="1"/>
  <c r="Q20" i="1"/>
  <c r="Q18" i="1"/>
  <c r="Q15" i="1"/>
  <c r="Q14" i="1"/>
  <c r="P13" i="1"/>
  <c r="O13" i="1"/>
  <c r="M13" i="1"/>
  <c r="L13" i="1"/>
  <c r="J13" i="1"/>
  <c r="I13" i="1"/>
  <c r="H13" i="1"/>
  <c r="Q13" i="1" l="1"/>
  <c r="O83" i="1"/>
  <c r="P83" i="1"/>
  <c r="J83" i="1"/>
  <c r="H83" i="1"/>
  <c r="I83" i="1"/>
  <c r="L83" i="1"/>
  <c r="M83" i="1"/>
  <c r="N95" i="1"/>
  <c r="N83" i="1"/>
  <c r="I95" i="1"/>
  <c r="J95" i="1"/>
  <c r="O95" i="1"/>
  <c r="M95" i="1"/>
  <c r="P95" i="1"/>
  <c r="L95" i="1"/>
  <c r="H95" i="1"/>
  <c r="G95" i="1"/>
  <c r="I12" i="1"/>
  <c r="E12" i="1"/>
  <c r="J12" i="1"/>
  <c r="H12" i="1"/>
  <c r="Q19" i="1"/>
  <c r="M12" i="1"/>
  <c r="F12" i="1"/>
  <c r="L12" i="1"/>
  <c r="N12" i="1"/>
  <c r="O12" i="1"/>
  <c r="E95" i="1"/>
  <c r="P12" i="1"/>
  <c r="Q83" i="1" l="1"/>
  <c r="Q95" i="1"/>
  <c r="Q12" i="1"/>
</calcChain>
</file>

<file path=xl/sharedStrings.xml><?xml version="1.0" encoding="utf-8"?>
<sst xmlns="http://schemas.openxmlformats.org/spreadsheetml/2006/main" count="115" uniqueCount="115">
  <si>
    <t xml:space="preserve">MINISTERIO DE AGRICULTURA </t>
  </si>
  <si>
    <t>CONSEJO DOMINICANO DE PESCA Y ACUICULTURA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</si>
  <si>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</si>
  <si>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</si>
  <si>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</si>
  <si>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</si>
  <si>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</si>
  <si>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</si>
  <si>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</si>
  <si>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</si>
  <si>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</si>
  <si>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</si>
  <si>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</si>
  <si>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</si>
  <si>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</si>
  <si>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</si>
  <si>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</si>
  <si>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</si>
  <si>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</si>
  <si>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</si>
  <si>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</si>
  <si>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</si>
  <si>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</si>
  <si>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</si>
  <si>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</si>
  <si>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</si>
  <si>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</si>
  <si>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</si>
  <si>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</si>
  <si>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</si>
  <si>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</si>
  <si>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</si>
  <si>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</si>
  <si>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</si>
  <si>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</si>
  <si>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</si>
  <si>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</si>
  <si>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</si>
  <si>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</si>
  <si>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</si>
  <si>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</si>
  <si>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</si>
  <si>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TOTAL GASTOS Y APLICACIONES FINANCIERAS</t>
  </si>
  <si>
    <t xml:space="preserve">Fuente: SIGEF </t>
  </si>
  <si>
    <t>Director Ejecutivo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</si>
  <si>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</si>
  <si>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</si>
  <si>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</si>
  <si>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</si>
  <si>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</si>
  <si>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cumplido los requisitos administrativos dispuestos por el reglamento de la presente Ley.</t>
  </si>
  <si>
    <t>Carlos Then Contín</t>
  </si>
  <si>
    <t xml:space="preserve">de obras, bienes y servicios oportunamente contratados o, en los casos de gastos sin contrapretación, por haberse </t>
  </si>
  <si>
    <t>2.6.4-VEHÍCULOS Y EQUIPOS DE TRANSPORTE, TRACCIÓN Y ELEVACIÓN</t>
  </si>
  <si>
    <t>2.6.7-ACTIVOS BIOLOGICOS</t>
  </si>
  <si>
    <t>2.1.4 - GRATIFICACIONES Y BONIFICACIONES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</si>
  <si>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</si>
  <si>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</si>
  <si>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</si>
  <si>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</si>
  <si>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</si>
  <si>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</si>
  <si>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</si>
  <si>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</si>
  <si>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</si>
  <si>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</si>
  <si>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</si>
  <si>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</si>
  <si>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</si>
  <si>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</si>
  <si>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</si>
  <si>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</si>
  <si>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</si>
  <si>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</si>
  <si>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</si>
  <si>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</si>
  <si>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</si>
  <si>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</si>
  <si>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</si>
  <si>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</si>
  <si>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</si>
  <si>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</si>
  <si>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</si>
  <si>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</si>
  <si>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</si>
  <si>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</si>
  <si>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</si>
  <si>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</si>
  <si>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</si>
  <si>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</si>
  <si>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</si>
  <si>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</si>
  <si>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</si>
  <si>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</si>
  <si>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</si>
  <si>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</t>
  </si>
  <si>
    <r>
      <t xml:space="preserve">Total devengado: </t>
    </r>
    <r>
      <rPr>
        <sz val="9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</si>
  <si>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2.3.3- PAPEL, CARTÓN E IMPRESOS</t>
  </si>
  <si>
    <t>2.3.5-CUERO, CAUCHO Y PLÁSTICO</t>
  </si>
  <si>
    <t>2.4.6 - SUBVENCIONES</t>
  </si>
  <si>
    <t>2.9.5 - GASTOS DE INTERESES, RECARGO, MULTAS Y SANCIONES DE IMPUESTOS Y CONTRIBUCIONES SOCIALES</t>
  </si>
  <si>
    <t>2.9.3 - INTERESES DE LA DEUDA COMERCIAL</t>
  </si>
  <si>
    <t>2.9.2 - INTERESES DE LA DEUDA PÚBLICA EXTERNA</t>
  </si>
  <si>
    <t>2.8.3 - COMPRA DE ACCIONES Y PARTICIPACIONES DE CAPITAL</t>
  </si>
  <si>
    <t xml:space="preserve">2.8.4 - OBLIGACIONES NEGOCIALES </t>
  </si>
  <si>
    <t xml:space="preserve">2.8.5 -APORTES DE CAPITAL AL SECTOR PÚBLICO </t>
  </si>
  <si>
    <t>2.6.8 -BIENES INTANGIBLES</t>
  </si>
  <si>
    <t>VALORES EN RD$</t>
  </si>
  <si>
    <t>2.5.2 - TRANSFERENCIAS DE CAPITAL AL GOBIERNO GENERAL NACIONAL</t>
  </si>
  <si>
    <t>2.6.9 - EDIFICIOS,ESTRUCTURAS, TIERRAS,TERRENOS Y OBJETOS DE VALOR</t>
  </si>
  <si>
    <t>EJECUCIÓN DE GASTOS Y APLICACIONES FINANCIERAS AÑO 2025</t>
  </si>
  <si>
    <t xml:space="preserve">Melba Peña                                                                          Pedro Antonio Gilbert Noboa                                                                                                      </t>
  </si>
  <si>
    <t xml:space="preserve">Enc. de Presupuesto                                                             Director Administrativo y Financiero                                                                       </t>
  </si>
  <si>
    <t>Fuente de registro: 01 de enero al  31 de marzo  2025</t>
  </si>
  <si>
    <t>Fecha de imputación: hasta el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</si>
</sst>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6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theme="1"/>
      <name val="Calibri"/>
      <family val="2"/>
    </font>
    <font>
      <sz val="9"/>
      <color rgb="FF000000"/>
      <name val="Calibri Light"/>
      <family val="2"/>
      <scheme val="maj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</font>
    <font>
      <sz val="14"/>
      <color rgb="FF000000"/>
      <name val="Arial"/>
      <family val="2"/>
    </font>
    <font>
      <sz val="14"/>
      <color theme="1"/>
      <name val="Calibri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wrapText="1"/>
    </xf>
    <xf numFmtId="0" fontId="3" fillId="0" borderId="0" xfId="0" applyFont="1"/>
    <xf numFmtId="43" fontId="4" fillId="0" borderId="1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43" fontId="3" fillId="0" borderId="0" xfId="0" applyNumberFormat="1" applyFont="1"/>
    <xf numFmtId="49" fontId="4" fillId="0" borderId="5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43" fontId="12" fillId="0" borderId="0" xfId="0" applyNumberFormat="1" applyFont="1"/>
    <xf numFmtId="43" fontId="4" fillId="0" borderId="5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0" fontId="13" fillId="0" borderId="0" xfId="0" applyFont="1"/>
    <xf numFmtId="4" fontId="8" fillId="2" borderId="6" xfId="0" applyNumberFormat="1" applyFont="1" applyFill="1" applyBorder="1" applyAlignment="1">
      <alignment horizontal="right" vertical="top" shrinkToFit="1"/>
    </xf>
    <xf numFmtId="43" fontId="0" fillId="0" borderId="0" xfId="0" applyNumberFormat="1"/>
    <xf numFmtId="0" fontId="14" fillId="0" borderId="0" xfId="0" applyFont="1"/>
    <xf numFmtId="0" fontId="15" fillId="0" borderId="0" xfId="0" applyFont="1"/>
    <xf numFmtId="0" fontId="16" fillId="0" borderId="0" xfId="0" applyFont="1"/>
    <xf numFmtId="49" fontId="2" fillId="2" borderId="0" xfId="0" applyNumberFormat="1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8" fillId="2" borderId="12" xfId="0" applyNumberFormat="1" applyFont="1" applyFill="1" applyBorder="1" applyAlignment="1">
      <alignment horizontal="right" vertical="top" shrinkToFit="1"/>
    </xf>
    <xf numFmtId="43" fontId="4" fillId="0" borderId="16" xfId="0" applyNumberFormat="1" applyFont="1" applyBorder="1" applyAlignment="1">
      <alignment horizontal="right"/>
    </xf>
    <xf numFmtId="0" fontId="21" fillId="0" borderId="0" xfId="0" applyFont="1"/>
    <xf numFmtId="43" fontId="4" fillId="0" borderId="13" xfId="0" applyNumberFormat="1" applyFont="1" applyBorder="1" applyAlignment="1">
      <alignment horizontal="right"/>
    </xf>
    <xf numFmtId="4" fontId="26" fillId="0" borderId="6" xfId="0" applyNumberFormat="1" applyFont="1" applyBorder="1" applyAlignment="1">
      <alignment vertical="top" shrinkToFit="1"/>
    </xf>
    <xf numFmtId="43" fontId="25" fillId="0" borderId="6" xfId="0" applyNumberFormat="1" applyFont="1" applyBorder="1" applyAlignment="1">
      <alignment horizontal="right"/>
    </xf>
    <xf numFmtId="43" fontId="25" fillId="0" borderId="13" xfId="0" applyNumberFormat="1" applyFont="1" applyBorder="1" applyAlignment="1">
      <alignment horizontal="right"/>
    </xf>
    <xf numFmtId="43" fontId="25" fillId="0" borderId="16" xfId="0" applyNumberFormat="1" applyFont="1" applyBorder="1" applyAlignment="1">
      <alignment horizontal="right"/>
    </xf>
    <xf numFmtId="4" fontId="26" fillId="0" borderId="0" xfId="1" applyNumberFormat="1" applyFont="1" applyBorder="1" applyAlignment="1">
      <alignment vertical="top" shrinkToFit="1"/>
    </xf>
    <xf numFmtId="4" fontId="24" fillId="0" borderId="6" xfId="0" applyNumberFormat="1" applyFont="1" applyBorder="1" applyAlignment="1">
      <alignment shrinkToFit="1"/>
    </xf>
    <xf numFmtId="43" fontId="23" fillId="0" borderId="6" xfId="0" applyNumberFormat="1" applyFont="1" applyBorder="1" applyAlignment="1">
      <alignment horizontal="right"/>
    </xf>
    <xf numFmtId="4" fontId="24" fillId="0" borderId="6" xfId="0" applyNumberFormat="1" applyFont="1" applyBorder="1" applyAlignment="1">
      <alignment horizontal="right" shrinkToFit="1"/>
    </xf>
    <xf numFmtId="4" fontId="24" fillId="0" borderId="13" xfId="0" applyNumberFormat="1" applyFont="1" applyBorder="1" applyAlignment="1">
      <alignment horizontal="right" shrinkToFit="1"/>
    </xf>
    <xf numFmtId="4" fontId="24" fillId="0" borderId="16" xfId="0" applyNumberFormat="1" applyFont="1" applyBorder="1" applyAlignment="1">
      <alignment horizontal="right" shrinkToFit="1"/>
    </xf>
    <xf numFmtId="43" fontId="25" fillId="0" borderId="6" xfId="1" applyFont="1" applyBorder="1" applyAlignment="1">
      <alignment vertical="top"/>
    </xf>
    <xf numFmtId="49" fontId="25" fillId="0" borderId="5" xfId="0" applyNumberFormat="1" applyFont="1" applyBorder="1"/>
    <xf numFmtId="43" fontId="25" fillId="0" borderId="12" xfId="0" applyNumberFormat="1" applyFont="1" applyBorder="1" applyAlignment="1">
      <alignment horizontal="right"/>
    </xf>
    <xf numFmtId="49" fontId="25" fillId="0" borderId="5" xfId="0" applyNumberFormat="1" applyFont="1" applyBorder="1" applyAlignment="1">
      <alignment wrapText="1"/>
    </xf>
    <xf numFmtId="49" fontId="23" fillId="0" borderId="5" xfId="0" applyNumberFormat="1" applyFont="1" applyBorder="1"/>
    <xf numFmtId="4" fontId="24" fillId="0" borderId="12" xfId="0" applyNumberFormat="1" applyFont="1" applyBorder="1" applyAlignment="1">
      <alignment horizontal="right" shrinkToFit="1"/>
    </xf>
    <xf numFmtId="49" fontId="23" fillId="4" borderId="5" xfId="0" applyNumberFormat="1" applyFont="1" applyFill="1" applyBorder="1"/>
    <xf numFmtId="43" fontId="23" fillId="4" borderId="6" xfId="0" applyNumberFormat="1" applyFont="1" applyFill="1" applyBorder="1" applyAlignment="1">
      <alignment horizontal="right"/>
    </xf>
    <xf numFmtId="4" fontId="24" fillId="4" borderId="6" xfId="0" applyNumberFormat="1" applyFont="1" applyFill="1" applyBorder="1" applyAlignment="1">
      <alignment horizontal="right" shrinkToFit="1"/>
    </xf>
    <xf numFmtId="4" fontId="24" fillId="4" borderId="12" xfId="0" applyNumberFormat="1" applyFont="1" applyFill="1" applyBorder="1" applyAlignment="1">
      <alignment horizontal="right" shrinkToFit="1"/>
    </xf>
    <xf numFmtId="4" fontId="26" fillId="0" borderId="6" xfId="0" applyNumberFormat="1" applyFont="1" applyBorder="1" applyAlignment="1">
      <alignment horizontal="right" vertical="top" shrinkToFit="1"/>
    </xf>
    <xf numFmtId="43" fontId="23" fillId="0" borderId="15" xfId="0" applyNumberFormat="1" applyFont="1" applyBorder="1" applyAlignment="1">
      <alignment horizontal="right"/>
    </xf>
    <xf numFmtId="43" fontId="23" fillId="0" borderId="17" xfId="0" applyNumberFormat="1" applyFont="1" applyBorder="1" applyAlignment="1">
      <alignment horizontal="right"/>
    </xf>
    <xf numFmtId="0" fontId="29" fillId="3" borderId="8" xfId="0" applyFont="1" applyFill="1" applyBorder="1" applyAlignment="1">
      <alignment horizontal="left"/>
    </xf>
    <xf numFmtId="43" fontId="29" fillId="3" borderId="9" xfId="0" applyNumberFormat="1" applyFont="1" applyFill="1" applyBorder="1" applyAlignment="1">
      <alignment horizontal="right"/>
    </xf>
    <xf numFmtId="43" fontId="29" fillId="3" borderId="14" xfId="0" applyNumberFormat="1" applyFont="1" applyFill="1" applyBorder="1" applyAlignment="1">
      <alignment horizontal="right"/>
    </xf>
    <xf numFmtId="43" fontId="29" fillId="3" borderId="18" xfId="0" applyNumberFormat="1" applyFont="1" applyFill="1" applyBorder="1" applyAlignment="1">
      <alignment horizontal="right"/>
    </xf>
    <xf numFmtId="0" fontId="30" fillId="0" borderId="0" xfId="0" applyFont="1"/>
    <xf numFmtId="43" fontId="23" fillId="0" borderId="12" xfId="0" applyNumberFormat="1" applyFont="1" applyBorder="1" applyAlignment="1">
      <alignment horizontal="right"/>
    </xf>
    <xf numFmtId="4" fontId="24" fillId="4" borderId="16" xfId="0" applyNumberFormat="1" applyFont="1" applyFill="1" applyBorder="1" applyAlignment="1">
      <alignment horizontal="right" shrinkToFit="1"/>
    </xf>
    <xf numFmtId="43" fontId="29" fillId="3" borderId="19" xfId="0" applyNumberFormat="1" applyFont="1" applyFill="1" applyBorder="1" applyAlignment="1">
      <alignment horizontal="right"/>
    </xf>
    <xf numFmtId="0" fontId="31" fillId="0" borderId="0" xfId="0" applyFont="1" applyAlignment="1">
      <alignment horizontal="left"/>
    </xf>
    <xf numFmtId="0" fontId="32" fillId="0" borderId="0" xfId="0" applyFont="1"/>
    <xf numFmtId="0" fontId="31" fillId="0" borderId="0" xfId="0" applyFont="1"/>
    <xf numFmtId="0" fontId="33" fillId="0" borderId="0" xfId="0" applyFont="1"/>
    <xf numFmtId="43" fontId="25" fillId="0" borderId="20" xfId="0" applyNumberFormat="1" applyFont="1" applyBorder="1" applyAlignment="1">
      <alignment horizontal="right"/>
    </xf>
    <xf numFmtId="43" fontId="25" fillId="0" borderId="21" xfId="0" applyNumberFormat="1" applyFont="1" applyBorder="1" applyAlignment="1">
      <alignment horizontal="right"/>
    </xf>
    <xf numFmtId="43" fontId="25" fillId="0" borderId="22" xfId="0" applyNumberFormat="1" applyFont="1" applyBorder="1" applyAlignment="1">
      <alignment horizontal="right"/>
    </xf>
    <xf numFmtId="43" fontId="4" fillId="0" borderId="26" xfId="0" applyNumberFormat="1" applyFont="1" applyBorder="1" applyAlignment="1">
      <alignment horizontal="right"/>
    </xf>
    <xf numFmtId="4" fontId="24" fillId="0" borderId="23" xfId="0" applyNumberFormat="1" applyFont="1" applyBorder="1" applyAlignment="1">
      <alignment horizontal="right" shrinkToFit="1"/>
    </xf>
    <xf numFmtId="4" fontId="24" fillId="0" borderId="24" xfId="0" applyNumberFormat="1" applyFont="1" applyBorder="1" applyAlignment="1">
      <alignment shrinkToFit="1"/>
    </xf>
    <xf numFmtId="4" fontId="24" fillId="0" borderId="24" xfId="0" applyNumberFormat="1" applyFont="1" applyBorder="1" applyAlignment="1">
      <alignment horizontal="right" shrinkToFit="1"/>
    </xf>
    <xf numFmtId="43" fontId="23" fillId="0" borderId="23" xfId="0" applyNumberFormat="1" applyFont="1" applyBorder="1" applyAlignment="1">
      <alignment horizontal="right"/>
    </xf>
    <xf numFmtId="43" fontId="23" fillId="0" borderId="25" xfId="0" applyNumberFormat="1" applyFont="1" applyBorder="1" applyAlignment="1">
      <alignment horizontal="right"/>
    </xf>
    <xf numFmtId="49" fontId="22" fillId="3" borderId="8" xfId="0" applyNumberFormat="1" applyFont="1" applyFill="1" applyBorder="1" applyAlignment="1">
      <alignment horizontal="center"/>
    </xf>
    <xf numFmtId="49" fontId="34" fillId="3" borderId="9" xfId="0" applyNumberFormat="1" applyFont="1" applyFill="1" applyBorder="1" applyAlignment="1">
      <alignment horizontal="center" wrapText="1"/>
    </xf>
    <xf numFmtId="49" fontId="34" fillId="3" borderId="10" xfId="0" applyNumberFormat="1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/>
    </xf>
    <xf numFmtId="49" fontId="34" fillId="3" borderId="8" xfId="0" applyNumberFormat="1" applyFont="1" applyFill="1" applyBorder="1" applyAlignment="1">
      <alignment horizontal="center"/>
    </xf>
    <xf numFmtId="49" fontId="34" fillId="3" borderId="14" xfId="0" applyNumberFormat="1" applyFont="1" applyFill="1" applyBorder="1" applyAlignment="1">
      <alignment horizontal="center"/>
    </xf>
    <xf numFmtId="49" fontId="34" fillId="3" borderId="9" xfId="0" applyNumberFormat="1" applyFont="1" applyFill="1" applyBorder="1" applyAlignment="1">
      <alignment horizontal="center"/>
    </xf>
    <xf numFmtId="49" fontId="34" fillId="3" borderId="11" xfId="0" applyNumberFormat="1" applyFont="1" applyFill="1" applyBorder="1" applyAlignment="1">
      <alignment horizontal="center"/>
    </xf>
    <xf numFmtId="49" fontId="35" fillId="2" borderId="0" xfId="0" applyNumberFormat="1" applyFont="1" applyFill="1" applyAlignment="1">
      <alignment horizontal="center"/>
    </xf>
    <xf numFmtId="49" fontId="34" fillId="3" borderId="19" xfId="0" applyNumberFormat="1" applyFont="1" applyFill="1" applyBorder="1" applyAlignment="1">
      <alignment horizontal="center"/>
    </xf>
    <xf numFmtId="43" fontId="25" fillId="0" borderId="15" xfId="0" applyNumberFormat="1" applyFont="1" applyBorder="1" applyAlignment="1">
      <alignment horizontal="right"/>
    </xf>
    <xf numFmtId="4" fontId="26" fillId="0" borderId="20" xfId="0" applyNumberFormat="1" applyFont="1" applyBorder="1" applyAlignment="1">
      <alignment vertical="top" shrinkToFit="1"/>
    </xf>
    <xf numFmtId="4" fontId="26" fillId="0" borderId="21" xfId="0" applyNumberFormat="1" applyFont="1" applyBorder="1" applyAlignment="1">
      <alignment vertical="top" shrinkToFit="1"/>
    </xf>
    <xf numFmtId="49" fontId="23" fillId="0" borderId="27" xfId="0" applyNumberFormat="1" applyFont="1" applyBorder="1" applyAlignment="1">
      <alignment horizontal="left"/>
    </xf>
    <xf numFmtId="43" fontId="23" fillId="0" borderId="28" xfId="0" applyNumberFormat="1" applyFont="1" applyBorder="1" applyAlignment="1">
      <alignment horizontal="right"/>
    </xf>
    <xf numFmtId="49" fontId="25" fillId="0" borderId="5" xfId="0" applyNumberFormat="1" applyFont="1" applyBorder="1" applyAlignment="1">
      <alignment horizontal="left"/>
    </xf>
    <xf numFmtId="0" fontId="27" fillId="0" borderId="5" xfId="2" applyFont="1" applyBorder="1" applyAlignment="1">
      <alignment horizontal="left" vertical="center" wrapText="1"/>
    </xf>
    <xf numFmtId="49" fontId="25" fillId="0" borderId="5" xfId="0" applyNumberFormat="1" applyFont="1" applyBorder="1" applyAlignment="1">
      <alignment horizontal="left" wrapText="1"/>
    </xf>
    <xf numFmtId="49" fontId="23" fillId="0" borderId="5" xfId="0" applyNumberFormat="1" applyFont="1" applyBorder="1" applyAlignment="1">
      <alignment horizontal="left"/>
    </xf>
    <xf numFmtId="43" fontId="23" fillId="0" borderId="16" xfId="0" applyNumberFormat="1" applyFont="1" applyBorder="1" applyAlignment="1">
      <alignment horizontal="right"/>
    </xf>
    <xf numFmtId="49" fontId="28" fillId="0" borderId="5" xfId="0" applyNumberFormat="1" applyFont="1" applyBorder="1" applyAlignment="1">
      <alignment horizontal="left" wrapText="1"/>
    </xf>
    <xf numFmtId="49" fontId="23" fillId="0" borderId="5" xfId="0" applyNumberFormat="1" applyFont="1" applyBorder="1" applyAlignment="1">
      <alignment horizontal="left" wrapText="1"/>
    </xf>
    <xf numFmtId="49" fontId="25" fillId="0" borderId="29" xfId="0" applyNumberFormat="1" applyFont="1" applyBorder="1" applyAlignment="1">
      <alignment horizontal="left" wrapText="1"/>
    </xf>
    <xf numFmtId="43" fontId="25" fillId="0" borderId="30" xfId="0" applyNumberFormat="1" applyFont="1" applyBorder="1" applyAlignment="1">
      <alignment horizontal="right"/>
    </xf>
    <xf numFmtId="49" fontId="23" fillId="0" borderId="31" xfId="0" applyNumberFormat="1" applyFont="1" applyBorder="1"/>
    <xf numFmtId="49" fontId="25" fillId="0" borderId="31" xfId="0" applyNumberFormat="1" applyFont="1" applyBorder="1"/>
    <xf numFmtId="49" fontId="25" fillId="0" borderId="31" xfId="0" applyNumberFormat="1" applyFont="1" applyBorder="1" applyAlignment="1">
      <alignment wrapText="1"/>
    </xf>
    <xf numFmtId="0" fontId="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6" fillId="0" borderId="6" xfId="0" applyNumberFormat="1" applyFont="1" applyBorder="1" applyAlignment="1">
      <alignment vertical="center" shrinkToFit="1"/>
    </xf>
    <xf numFmtId="43" fontId="25" fillId="0" borderId="16" xfId="0" applyNumberFormat="1" applyFont="1" applyBorder="1" applyAlignment="1">
      <alignment horizontal="right" vertical="center"/>
    </xf>
    <xf numFmtId="4" fontId="8" fillId="2" borderId="0" xfId="0" applyNumberFormat="1" applyFont="1" applyFill="1" applyAlignment="1">
      <alignment vertical="top" shrinkToFit="1"/>
    </xf>
    <xf numFmtId="39" fontId="26" fillId="0" borderId="0" xfId="0" applyNumberFormat="1" applyFont="1" applyAlignment="1">
      <alignment vertical="top" shrinkToFit="1"/>
    </xf>
    <xf numFmtId="43" fontId="25" fillId="0" borderId="0" xfId="0" applyNumberFormat="1" applyFont="1" applyAlignment="1">
      <alignment horizontal="right"/>
    </xf>
    <xf numFmtId="4" fontId="24" fillId="0" borderId="0" xfId="0" applyNumberFormat="1" applyFont="1" applyAlignment="1">
      <alignment shrinkToFit="1"/>
    </xf>
    <xf numFmtId="4" fontId="24" fillId="0" borderId="0" xfId="0" applyNumberFormat="1" applyFont="1" applyAlignment="1">
      <alignment horizontal="right" shrinkToFit="1"/>
    </xf>
    <xf numFmtId="4" fontId="26" fillId="0" borderId="0" xfId="0" applyNumberFormat="1" applyFont="1" applyAlignment="1">
      <alignment vertical="top" shrinkToFit="1"/>
    </xf>
    <xf numFmtId="39" fontId="24" fillId="0" borderId="0" xfId="0" applyNumberFormat="1" applyFont="1" applyAlignment="1">
      <alignment vertical="top" shrinkToFit="1"/>
    </xf>
    <xf numFmtId="39" fontId="24" fillId="0" borderId="0" xfId="0" applyNumberFormat="1" applyFont="1" applyAlignment="1">
      <alignment shrinkToFit="1"/>
    </xf>
    <xf numFmtId="4" fontId="24" fillId="4" borderId="0" xfId="0" applyNumberFormat="1" applyFont="1" applyFill="1" applyAlignment="1">
      <alignment horizontal="right" shrinkToFit="1"/>
    </xf>
    <xf numFmtId="43" fontId="23" fillId="0" borderId="0" xfId="0" applyNumberFormat="1" applyFont="1" applyAlignment="1">
      <alignment horizontal="right"/>
    </xf>
    <xf numFmtId="49" fontId="2" fillId="2" borderId="0" xfId="0" applyNumberFormat="1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/>
    </xf>
  </cellXfs>
  <cellStyles count="5">
    <cellStyle name="Millares" xfId="1" builtinId="3"/>
    <cellStyle name="Millares 2" xfId="3" xr:uid="{52091E32-9765-45F4-847B-B7F6D5AFC415}"/>
    <cellStyle name="Normal" xfId="0" builtinId="0"/>
    <cellStyle name="Normal 2" xfId="2" xr:uid="{D17DD775-07AC-4CB4-B117-170D2A31EF6A}"/>
    <cellStyle name="Porcentaje 2" xfId="4" xr:uid="{44A01914-FC63-459B-9419-D170F6AD3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714374</xdr:colOff>
      <xdr:row>1</xdr:row>
      <xdr:rowOff>166331</xdr:rowOff>
    </xdr:from>
    <xdr:to>
      <xdr:col>16</xdr:col>
      <xdr:colOff>827509</xdr:colOff>
      <xdr:row>6</xdr:row>
      <xdr:rowOff>162834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9124" y="366356"/>
          <a:ext cx="1827635" cy="1034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0</xdr:col>
      <xdr:colOff>2190750</xdr:colOff>
      <xdr:row>7</xdr:row>
      <xdr:rowOff>108490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0"/>
          <a:ext cx="2190750" cy="1365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1:Y1100"/>
  <sheetViews>
    <sheetView showGridLines="0" tabSelected="1" topLeftCell="A75" zoomScaleNormal="100" workbookViewId="0">
      <selection activeCell="D62" sqref="D62"/>
    </sheetView>
  </sheetViews>
  <sheetFormatPr baseColWidth="10" defaultColWidth="14.42578125" defaultRowHeight="15.75" customHeight="1" x14ac:dyDescent="0.2"/>
  <cols>
    <col min="1" max="1" width="66" customWidth="1"/>
    <col min="2" max="2" width="14.28515625" customWidth="1"/>
    <col min="3" max="3" width="18.28515625" hidden="1" customWidth="1"/>
    <col min="4" max="4" width="13.42578125" customWidth="1"/>
    <col min="5" max="5" width="12.7109375" customWidth="1"/>
    <col min="6" max="7" width="12.85546875" customWidth="1"/>
    <col min="8" max="8" width="12.42578125" hidden="1" customWidth="1"/>
    <col min="9" max="10" width="14" hidden="1" customWidth="1"/>
    <col min="11" max="11" width="13.28515625" hidden="1" customWidth="1"/>
    <col min="12" max="13" width="12.7109375" hidden="1" customWidth="1"/>
    <col min="14" max="14" width="12.5703125" hidden="1" customWidth="1"/>
    <col min="15" max="16" width="14" hidden="1" customWidth="1"/>
    <col min="17" max="17" width="14" customWidth="1"/>
    <col min="18" max="18" width="11.5703125" bestFit="1" customWidth="1"/>
    <col min="19" max="19" width="12.85546875" bestFit="1" customWidth="1"/>
    <col min="20" max="25" width="8" customWidth="1"/>
  </cols>
  <sheetData>
    <row r="1" spans="1:25" ht="15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25" ht="15.75" customHeight="1" x14ac:dyDescent="0.25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1:25" ht="15.75" customHeight="1" x14ac:dyDescent="0.25">
      <c r="A3" s="124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25" ht="15.75" customHeight="1" x14ac:dyDescent="0.25">
      <c r="A4" s="124" t="s">
        <v>110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25" ht="18" customHeight="1" x14ac:dyDescent="0.25">
      <c r="A5" s="124" t="s">
        <v>107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3"/>
      <c r="S5" s="1"/>
      <c r="T5" s="1"/>
      <c r="U5" s="1"/>
      <c r="V5" s="1"/>
      <c r="W5" s="1"/>
      <c r="X5" s="1"/>
      <c r="Y5" s="1"/>
    </row>
    <row r="6" spans="1:25" ht="16.5" customHeight="1" x14ac:dyDescent="0.25">
      <c r="A6" s="124" t="s">
        <v>2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27"/>
      <c r="S6" s="1"/>
      <c r="T6" s="1"/>
      <c r="U6" s="1"/>
      <c r="V6" s="1"/>
      <c r="W6" s="1"/>
      <c r="X6" s="1"/>
      <c r="Y6" s="1"/>
    </row>
    <row r="7" spans="1:25" ht="16.5" customHeight="1" x14ac:dyDescent="0.2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27"/>
      <c r="S7" s="1"/>
      <c r="T7" s="1"/>
      <c r="U7" s="1"/>
      <c r="V7" s="1"/>
      <c r="W7" s="1"/>
      <c r="X7" s="1"/>
      <c r="Y7" s="1"/>
    </row>
    <row r="8" spans="1:25" ht="16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7"/>
      <c r="S8" s="1"/>
      <c r="T8" s="1"/>
      <c r="U8" s="1"/>
      <c r="V8" s="1"/>
      <c r="W8" s="1"/>
      <c r="X8" s="1"/>
      <c r="Y8" s="1"/>
    </row>
    <row r="9" spans="1:25" ht="16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7"/>
      <c r="S9" s="1"/>
      <c r="T9" s="1"/>
      <c r="U9" s="1"/>
      <c r="V9" s="1"/>
      <c r="W9" s="1"/>
      <c r="X9" s="1"/>
      <c r="Y9" s="1"/>
    </row>
    <row r="10" spans="1:25" ht="17.25" customHeight="1" thickBot="1" x14ac:dyDescent="0.3">
      <c r="A10" s="2"/>
      <c r="B10" s="2"/>
      <c r="C10" s="2"/>
      <c r="D10" s="3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51.75" customHeight="1" thickBot="1" x14ac:dyDescent="0.25">
      <c r="A11" s="81" t="s">
        <v>3</v>
      </c>
      <c r="B11" s="82" t="s">
        <v>47</v>
      </c>
      <c r="C11" s="83" t="s">
        <v>46</v>
      </c>
      <c r="D11" s="84" t="s">
        <v>48</v>
      </c>
      <c r="E11" s="85" t="s">
        <v>4</v>
      </c>
      <c r="F11" s="86" t="s">
        <v>5</v>
      </c>
      <c r="G11" s="85" t="s">
        <v>6</v>
      </c>
      <c r="H11" s="85" t="s">
        <v>7</v>
      </c>
      <c r="I11" s="87" t="s">
        <v>8</v>
      </c>
      <c r="J11" s="88" t="s">
        <v>9</v>
      </c>
      <c r="K11" s="89" t="s">
        <v>10</v>
      </c>
      <c r="L11" s="89" t="s">
        <v>11</v>
      </c>
      <c r="M11" s="89" t="s">
        <v>12</v>
      </c>
      <c r="N11" s="87" t="s">
        <v>13</v>
      </c>
      <c r="O11" s="91" t="s">
        <v>14</v>
      </c>
      <c r="P11" s="91" t="s">
        <v>15</v>
      </c>
      <c r="Q11" s="84" t="s">
        <v>49</v>
      </c>
      <c r="R11" s="11"/>
      <c r="S11" s="4"/>
      <c r="T11" s="4"/>
      <c r="U11" s="4"/>
      <c r="V11" s="4"/>
      <c r="W11" s="4"/>
      <c r="X11" s="4"/>
      <c r="Y11" s="4"/>
    </row>
    <row r="12" spans="1:25" ht="20.25" hidden="1" customHeight="1" x14ac:dyDescent="0.2">
      <c r="A12" s="12" t="s">
        <v>16</v>
      </c>
      <c r="B12" s="22">
        <f>B13+B19+B29+B56</f>
        <v>276225000</v>
      </c>
      <c r="C12" s="113" t="e">
        <f>C13+C19+C29+C56+#REF!</f>
        <v>#REF!</v>
      </c>
      <c r="D12" s="33" t="e">
        <f>D13+D19+D29+D56+#REF!</f>
        <v>#REF!</v>
      </c>
      <c r="E12" s="20">
        <f t="shared" ref="E12:P12" si="0">E13+E19+E29+E56</f>
        <v>13967391.619999999</v>
      </c>
      <c r="F12" s="36">
        <f t="shared" si="0"/>
        <v>13826092.619999999</v>
      </c>
      <c r="G12" s="7">
        <f t="shared" si="0"/>
        <v>22360934.039999999</v>
      </c>
      <c r="H12" s="5">
        <f t="shared" si="0"/>
        <v>0</v>
      </c>
      <c r="I12" s="75">
        <f t="shared" si="0"/>
        <v>0</v>
      </c>
      <c r="J12" s="20">
        <f t="shared" si="0"/>
        <v>0</v>
      </c>
      <c r="K12" s="8">
        <f t="shared" si="0"/>
        <v>0</v>
      </c>
      <c r="L12" s="6">
        <f t="shared" si="0"/>
        <v>0</v>
      </c>
      <c r="M12" s="6">
        <f t="shared" si="0"/>
        <v>0</v>
      </c>
      <c r="N12" s="19">
        <f t="shared" si="0"/>
        <v>0</v>
      </c>
      <c r="O12" s="34">
        <f t="shared" si="0"/>
        <v>0</v>
      </c>
      <c r="P12" s="19">
        <f t="shared" si="0"/>
        <v>0</v>
      </c>
      <c r="Q12" s="34">
        <f t="shared" ref="Q12:Q28" si="1">SUM(E12:P12)</f>
        <v>50154418.280000001</v>
      </c>
    </row>
    <row r="13" spans="1:25" ht="15" customHeight="1" x14ac:dyDescent="0.2">
      <c r="A13" s="95" t="s">
        <v>17</v>
      </c>
      <c r="B13" s="76">
        <f t="shared" ref="B13" si="2">SUM(B14:B18)</f>
        <v>200961618</v>
      </c>
      <c r="C13" s="77">
        <v>578710.24</v>
      </c>
      <c r="D13" s="78">
        <f>SUM(D14:D18)</f>
        <v>201540328.24000001</v>
      </c>
      <c r="E13" s="79">
        <f>E14+E15+E18+E16</f>
        <v>12454013.51</v>
      </c>
      <c r="F13" s="80">
        <f>SUM(F14:F18)</f>
        <v>12608185.76</v>
      </c>
      <c r="G13" s="79">
        <f>SUM(G14:G18)</f>
        <v>12699380.859999999</v>
      </c>
      <c r="H13" s="79">
        <f>SUM(H14:H18)</f>
        <v>0</v>
      </c>
      <c r="I13" s="79">
        <f t="shared" ref="I13:P13" si="3">SUM(I14:I18)</f>
        <v>0</v>
      </c>
      <c r="J13" s="79">
        <f t="shared" si="3"/>
        <v>0</v>
      </c>
      <c r="K13" s="79">
        <f t="shared" si="3"/>
        <v>0</v>
      </c>
      <c r="L13" s="79">
        <f t="shared" si="3"/>
        <v>0</v>
      </c>
      <c r="M13" s="79">
        <f t="shared" si="3"/>
        <v>0</v>
      </c>
      <c r="N13" s="79">
        <f>SUM(N14:N18)</f>
        <v>0</v>
      </c>
      <c r="O13" s="79">
        <f t="shared" si="3"/>
        <v>0</v>
      </c>
      <c r="P13" s="80">
        <f t="shared" si="3"/>
        <v>0</v>
      </c>
      <c r="Q13" s="96">
        <f>SUM(E13:P13)</f>
        <v>37761580.129999995</v>
      </c>
    </row>
    <row r="14" spans="1:25" ht="15" customHeight="1" x14ac:dyDescent="0.2">
      <c r="A14" s="97" t="s">
        <v>18</v>
      </c>
      <c r="B14" s="37">
        <v>149301275</v>
      </c>
      <c r="C14" s="114">
        <v>578710.24</v>
      </c>
      <c r="D14" s="37">
        <f>+B14+C14</f>
        <v>149879985.24000001</v>
      </c>
      <c r="E14" s="38">
        <v>10321106.25</v>
      </c>
      <c r="F14" s="39">
        <v>10423606.25</v>
      </c>
      <c r="G14" s="38">
        <v>10542606.25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115">
        <v>0</v>
      </c>
      <c r="Q14" s="40">
        <f t="shared" si="1"/>
        <v>31287318.75</v>
      </c>
    </row>
    <row r="15" spans="1:25" ht="15" customHeight="1" x14ac:dyDescent="0.2">
      <c r="A15" s="97" t="s">
        <v>19</v>
      </c>
      <c r="B15" s="37">
        <v>30532000</v>
      </c>
      <c r="C15" s="41"/>
      <c r="D15" s="37">
        <f t="shared" ref="D15:D38" si="4">+B15+C15</f>
        <v>30532000</v>
      </c>
      <c r="E15" s="38">
        <v>565000</v>
      </c>
      <c r="F15" s="39">
        <v>565000</v>
      </c>
      <c r="G15" s="38">
        <v>555000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115">
        <v>0</v>
      </c>
      <c r="Q15" s="40">
        <f t="shared" si="1"/>
        <v>1685000</v>
      </c>
    </row>
    <row r="16" spans="1:25" ht="15" customHeight="1" x14ac:dyDescent="0.2">
      <c r="A16" s="97" t="s">
        <v>20</v>
      </c>
      <c r="B16" s="37">
        <v>432000</v>
      </c>
      <c r="C16" s="41"/>
      <c r="D16" s="37">
        <f t="shared" si="4"/>
        <v>432000</v>
      </c>
      <c r="E16" s="38">
        <v>0</v>
      </c>
      <c r="F16" s="39">
        <v>36000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115">
        <v>0</v>
      </c>
      <c r="Q16" s="40">
        <f>SUM(E16:P16)</f>
        <v>36000</v>
      </c>
    </row>
    <row r="17" spans="1:19" ht="15" customHeight="1" x14ac:dyDescent="0.2">
      <c r="A17" s="98" t="s">
        <v>55</v>
      </c>
      <c r="B17" s="49">
        <v>0</v>
      </c>
      <c r="C17" s="41"/>
      <c r="D17" s="49">
        <f t="shared" si="4"/>
        <v>0</v>
      </c>
      <c r="E17" s="38">
        <v>0</v>
      </c>
      <c r="F17" s="39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115">
        <v>0</v>
      </c>
      <c r="Q17" s="40">
        <f t="shared" si="1"/>
        <v>0</v>
      </c>
    </row>
    <row r="18" spans="1:19" ht="15" customHeight="1" x14ac:dyDescent="0.2">
      <c r="A18" s="99" t="s">
        <v>21</v>
      </c>
      <c r="B18" s="37">
        <v>20696343</v>
      </c>
      <c r="C18" s="114"/>
      <c r="D18" s="37">
        <f t="shared" si="4"/>
        <v>20696343</v>
      </c>
      <c r="E18" s="38">
        <v>1567907.26</v>
      </c>
      <c r="F18" s="39">
        <v>1583579.51</v>
      </c>
      <c r="G18" s="38">
        <v>1601774.61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115">
        <v>0</v>
      </c>
      <c r="Q18" s="40">
        <f t="shared" si="1"/>
        <v>4753261.38</v>
      </c>
    </row>
    <row r="19" spans="1:19" ht="15" customHeight="1" x14ac:dyDescent="0.2">
      <c r="A19" s="100" t="s">
        <v>22</v>
      </c>
      <c r="B19" s="42">
        <f>SUM(B20:B28)</f>
        <v>48106600</v>
      </c>
      <c r="C19" s="116">
        <v>11486851.76</v>
      </c>
      <c r="D19" s="117">
        <f>SUM(D20:D28)</f>
        <v>59593451.759999998</v>
      </c>
      <c r="E19" s="43">
        <f>SUM(E20:E28)</f>
        <v>1513378.1099999999</v>
      </c>
      <c r="F19" s="44">
        <f>SUM(F20:F28)</f>
        <v>1217906.8599999999</v>
      </c>
      <c r="G19" s="45">
        <f t="shared" ref="G19:P19" si="5">SUM(G20:G28)</f>
        <v>4441995.4000000004</v>
      </c>
      <c r="H19" s="44">
        <f t="shared" si="5"/>
        <v>0</v>
      </c>
      <c r="I19" s="44">
        <f t="shared" si="5"/>
        <v>0</v>
      </c>
      <c r="J19" s="117">
        <f t="shared" si="5"/>
        <v>0</v>
      </c>
      <c r="K19" s="44">
        <f t="shared" si="5"/>
        <v>0</v>
      </c>
      <c r="L19" s="117">
        <f t="shared" si="5"/>
        <v>0</v>
      </c>
      <c r="M19" s="44">
        <f t="shared" si="5"/>
        <v>0</v>
      </c>
      <c r="N19" s="117">
        <f t="shared" si="5"/>
        <v>0</v>
      </c>
      <c r="O19" s="52">
        <f t="shared" si="5"/>
        <v>0</v>
      </c>
      <c r="P19" s="52">
        <f t="shared" si="5"/>
        <v>0</v>
      </c>
      <c r="Q19" s="101">
        <f t="shared" si="1"/>
        <v>7173280.3700000001</v>
      </c>
    </row>
    <row r="20" spans="1:19" ht="15" customHeight="1" x14ac:dyDescent="0.2">
      <c r="A20" s="97" t="s">
        <v>23</v>
      </c>
      <c r="B20" s="37">
        <v>8679600</v>
      </c>
      <c r="C20" s="118">
        <v>0</v>
      </c>
      <c r="D20" s="37">
        <f t="shared" si="4"/>
        <v>8679600</v>
      </c>
      <c r="E20" s="38">
        <v>618093.59</v>
      </c>
      <c r="F20" s="39">
        <v>59586.39</v>
      </c>
      <c r="G20" s="38">
        <v>627611.15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115">
        <v>0</v>
      </c>
      <c r="Q20" s="40">
        <f t="shared" si="1"/>
        <v>1305291.1299999999</v>
      </c>
    </row>
    <row r="21" spans="1:19" ht="15" customHeight="1" x14ac:dyDescent="0.2">
      <c r="A21" s="99" t="s">
        <v>24</v>
      </c>
      <c r="B21" s="37">
        <v>7920000</v>
      </c>
      <c r="C21" s="118">
        <v>710000</v>
      </c>
      <c r="D21" s="37">
        <f t="shared" si="4"/>
        <v>8630000</v>
      </c>
      <c r="E21" s="38">
        <v>0</v>
      </c>
      <c r="F21" s="39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115">
        <v>0</v>
      </c>
      <c r="Q21" s="40">
        <f t="shared" si="1"/>
        <v>0</v>
      </c>
    </row>
    <row r="22" spans="1:19" ht="15" customHeight="1" x14ac:dyDescent="0.2">
      <c r="A22" s="97" t="s">
        <v>25</v>
      </c>
      <c r="B22" s="37">
        <v>5000000</v>
      </c>
      <c r="C22" s="118">
        <v>-391642</v>
      </c>
      <c r="D22" s="37">
        <f t="shared" si="4"/>
        <v>4608358</v>
      </c>
      <c r="E22" s="38">
        <v>108357.5</v>
      </c>
      <c r="F22" s="39">
        <v>466601.6</v>
      </c>
      <c r="G22" s="38">
        <v>696231.8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115">
        <v>0</v>
      </c>
      <c r="Q22" s="40">
        <f t="shared" si="1"/>
        <v>1271190.8999999999</v>
      </c>
    </row>
    <row r="23" spans="1:19" ht="15" customHeight="1" x14ac:dyDescent="0.2">
      <c r="A23" s="97" t="s">
        <v>26</v>
      </c>
      <c r="B23" s="37">
        <v>500000</v>
      </c>
      <c r="C23" s="118">
        <v>531718</v>
      </c>
      <c r="D23" s="37">
        <f t="shared" si="4"/>
        <v>1031718</v>
      </c>
      <c r="E23" s="38">
        <v>0</v>
      </c>
      <c r="F23" s="39">
        <v>0</v>
      </c>
      <c r="G23" s="38">
        <v>451886.43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115">
        <v>0</v>
      </c>
      <c r="Q23" s="40">
        <f t="shared" si="1"/>
        <v>451886.43</v>
      </c>
    </row>
    <row r="24" spans="1:19" ht="15" customHeight="1" x14ac:dyDescent="0.2">
      <c r="A24" s="97" t="s">
        <v>27</v>
      </c>
      <c r="B24" s="37">
        <v>13306000</v>
      </c>
      <c r="C24" s="114">
        <v>7039152</v>
      </c>
      <c r="D24" s="37">
        <f t="shared" si="4"/>
        <v>20345152</v>
      </c>
      <c r="E24" s="38">
        <v>95593.51</v>
      </c>
      <c r="F24" s="39">
        <v>268767.35999999999</v>
      </c>
      <c r="G24" s="38">
        <v>1934422.91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115">
        <v>0</v>
      </c>
      <c r="Q24" s="40">
        <f t="shared" si="1"/>
        <v>2298783.7799999998</v>
      </c>
    </row>
    <row r="25" spans="1:19" ht="15" customHeight="1" x14ac:dyDescent="0.2">
      <c r="A25" s="97" t="s">
        <v>28</v>
      </c>
      <c r="B25" s="37">
        <v>6020000</v>
      </c>
      <c r="C25" s="118">
        <v>1430615.79</v>
      </c>
      <c r="D25" s="37">
        <f t="shared" si="4"/>
        <v>7450615.79</v>
      </c>
      <c r="E25" s="38">
        <v>691333.51</v>
      </c>
      <c r="F25" s="39">
        <v>422951.51</v>
      </c>
      <c r="G25" s="38">
        <v>135872.71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115">
        <v>0</v>
      </c>
      <c r="Q25" s="40">
        <f t="shared" si="1"/>
        <v>1250157.73</v>
      </c>
    </row>
    <row r="26" spans="1:19" ht="22.5" x14ac:dyDescent="0.2">
      <c r="A26" s="99" t="s">
        <v>29</v>
      </c>
      <c r="B26" s="111">
        <v>2412000</v>
      </c>
      <c r="C26" s="118">
        <v>1917007.97</v>
      </c>
      <c r="D26" s="111">
        <f t="shared" si="4"/>
        <v>4329007.97</v>
      </c>
      <c r="E26" s="38">
        <v>0</v>
      </c>
      <c r="F26" s="39">
        <v>0</v>
      </c>
      <c r="G26" s="111">
        <v>430670.78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115">
        <v>0</v>
      </c>
      <c r="Q26" s="112">
        <f t="shared" si="1"/>
        <v>430670.78</v>
      </c>
      <c r="S26" s="23"/>
    </row>
    <row r="27" spans="1:19" ht="15" customHeight="1" x14ac:dyDescent="0.2">
      <c r="A27" s="99" t="s">
        <v>30</v>
      </c>
      <c r="B27" s="37">
        <v>1269000</v>
      </c>
      <c r="C27" s="118">
        <v>250000</v>
      </c>
      <c r="D27" s="37">
        <f t="shared" si="4"/>
        <v>1519000</v>
      </c>
      <c r="E27" s="38">
        <v>0</v>
      </c>
      <c r="F27" s="39">
        <v>0</v>
      </c>
      <c r="G27" s="38">
        <v>165299.62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115">
        <v>0</v>
      </c>
      <c r="Q27" s="40">
        <f t="shared" si="1"/>
        <v>165299.62</v>
      </c>
    </row>
    <row r="28" spans="1:19" ht="15" customHeight="1" x14ac:dyDescent="0.2">
      <c r="A28" s="99" t="s">
        <v>31</v>
      </c>
      <c r="B28" s="37">
        <v>3000000</v>
      </c>
      <c r="C28" s="118">
        <v>0</v>
      </c>
      <c r="D28" s="37">
        <f t="shared" si="4"/>
        <v>3000000</v>
      </c>
      <c r="E28" s="38">
        <v>0</v>
      </c>
      <c r="F28" s="39">
        <v>0</v>
      </c>
      <c r="G28" s="43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115">
        <v>0</v>
      </c>
      <c r="Q28" s="40">
        <f t="shared" si="1"/>
        <v>0</v>
      </c>
    </row>
    <row r="29" spans="1:19" ht="15" customHeight="1" x14ac:dyDescent="0.2">
      <c r="A29" s="100" t="s">
        <v>32</v>
      </c>
      <c r="B29" s="42">
        <f>SUM(B30:B38)</f>
        <v>20502282</v>
      </c>
      <c r="C29" s="119">
        <v>2624944</v>
      </c>
      <c r="D29" s="117">
        <f>SUM(D30:D38)</f>
        <v>23127226</v>
      </c>
      <c r="E29" s="44">
        <f t="shared" ref="E29:P29" si="6">SUM(E30:E38)</f>
        <v>0</v>
      </c>
      <c r="F29" s="45">
        <f t="shared" si="6"/>
        <v>0</v>
      </c>
      <c r="G29" s="44">
        <f t="shared" si="6"/>
        <v>5219557.78</v>
      </c>
      <c r="H29" s="44">
        <f t="shared" si="6"/>
        <v>0</v>
      </c>
      <c r="I29" s="117">
        <f t="shared" si="6"/>
        <v>0</v>
      </c>
      <c r="J29" s="44">
        <f t="shared" si="6"/>
        <v>0</v>
      </c>
      <c r="K29" s="117">
        <f t="shared" si="6"/>
        <v>0</v>
      </c>
      <c r="L29" s="44">
        <f t="shared" si="6"/>
        <v>0</v>
      </c>
      <c r="M29" s="117">
        <f t="shared" si="6"/>
        <v>0</v>
      </c>
      <c r="N29" s="52">
        <f t="shared" si="6"/>
        <v>0</v>
      </c>
      <c r="O29" s="52">
        <f t="shared" si="6"/>
        <v>0</v>
      </c>
      <c r="P29" s="44">
        <f t="shared" si="6"/>
        <v>0</v>
      </c>
      <c r="Q29" s="46">
        <f>SUM(Q30:Q38)</f>
        <v>5219557.78</v>
      </c>
    </row>
    <row r="30" spans="1:19" ht="15" customHeight="1" x14ac:dyDescent="0.2">
      <c r="A30" s="99" t="s">
        <v>33</v>
      </c>
      <c r="B30" s="37">
        <v>2658000</v>
      </c>
      <c r="C30" s="118">
        <v>1363380</v>
      </c>
      <c r="D30" s="37">
        <f t="shared" si="4"/>
        <v>4021380</v>
      </c>
      <c r="E30" s="38">
        <v>0</v>
      </c>
      <c r="F30" s="39">
        <v>0</v>
      </c>
      <c r="G30" s="38">
        <v>432039.05</v>
      </c>
      <c r="H30" s="115">
        <v>0</v>
      </c>
      <c r="I30" s="49">
        <v>0</v>
      </c>
      <c r="J30" s="38">
        <v>0</v>
      </c>
      <c r="K30" s="115">
        <v>0</v>
      </c>
      <c r="L30" s="38">
        <v>0</v>
      </c>
      <c r="M30" s="115">
        <v>0</v>
      </c>
      <c r="N30" s="49">
        <v>0</v>
      </c>
      <c r="O30" s="49">
        <v>0</v>
      </c>
      <c r="P30" s="38">
        <v>0</v>
      </c>
      <c r="Q30" s="40">
        <f t="shared" ref="Q30:Q38" si="7">SUM(E30:P30)</f>
        <v>432039.05</v>
      </c>
    </row>
    <row r="31" spans="1:19" ht="15" customHeight="1" x14ac:dyDescent="0.2">
      <c r="A31" s="97" t="s">
        <v>34</v>
      </c>
      <c r="B31" s="37">
        <v>380000</v>
      </c>
      <c r="C31" s="118">
        <v>-24000</v>
      </c>
      <c r="D31" s="37">
        <f t="shared" si="4"/>
        <v>356000</v>
      </c>
      <c r="E31" s="38">
        <v>0</v>
      </c>
      <c r="F31" s="39">
        <v>0</v>
      </c>
      <c r="G31" s="38">
        <v>0</v>
      </c>
      <c r="H31" s="115">
        <v>0</v>
      </c>
      <c r="I31" s="49">
        <v>0</v>
      </c>
      <c r="J31" s="38">
        <v>0</v>
      </c>
      <c r="K31" s="115">
        <v>0</v>
      </c>
      <c r="L31" s="38">
        <v>0</v>
      </c>
      <c r="M31" s="115">
        <v>0</v>
      </c>
      <c r="N31" s="49">
        <v>0</v>
      </c>
      <c r="O31" s="49">
        <v>0</v>
      </c>
      <c r="P31" s="38">
        <v>0</v>
      </c>
      <c r="Q31" s="40">
        <f t="shared" si="7"/>
        <v>0</v>
      </c>
    </row>
    <row r="32" spans="1:19" ht="15" customHeight="1" x14ac:dyDescent="0.2">
      <c r="A32" s="99" t="s">
        <v>97</v>
      </c>
      <c r="B32" s="37">
        <v>937300</v>
      </c>
      <c r="C32" s="118">
        <v>-289580</v>
      </c>
      <c r="D32" s="37">
        <f t="shared" si="4"/>
        <v>647720</v>
      </c>
      <c r="E32" s="38">
        <v>0</v>
      </c>
      <c r="F32" s="39">
        <v>0</v>
      </c>
      <c r="G32" s="38">
        <v>73573</v>
      </c>
      <c r="H32" s="115">
        <v>0</v>
      </c>
      <c r="I32" s="49">
        <v>0</v>
      </c>
      <c r="J32" s="38">
        <v>0</v>
      </c>
      <c r="K32" s="115">
        <v>0</v>
      </c>
      <c r="L32" s="38">
        <v>0</v>
      </c>
      <c r="M32" s="115">
        <v>0</v>
      </c>
      <c r="N32" s="49">
        <v>0</v>
      </c>
      <c r="O32" s="49">
        <v>0</v>
      </c>
      <c r="P32" s="38">
        <v>0</v>
      </c>
      <c r="Q32" s="40">
        <f t="shared" si="7"/>
        <v>73573</v>
      </c>
    </row>
    <row r="33" spans="1:17" ht="15" customHeight="1" x14ac:dyDescent="0.2">
      <c r="A33" s="99" t="s">
        <v>56</v>
      </c>
      <c r="B33" s="38">
        <v>0</v>
      </c>
      <c r="C33" s="118">
        <v>0</v>
      </c>
      <c r="D33" s="38">
        <f t="shared" si="4"/>
        <v>0</v>
      </c>
      <c r="E33" s="38">
        <v>0</v>
      </c>
      <c r="F33" s="39">
        <v>0</v>
      </c>
      <c r="G33" s="38">
        <v>0</v>
      </c>
      <c r="H33" s="115">
        <v>0</v>
      </c>
      <c r="I33" s="49">
        <v>0</v>
      </c>
      <c r="J33" s="38">
        <v>0</v>
      </c>
      <c r="K33" s="115">
        <v>0</v>
      </c>
      <c r="L33" s="38">
        <v>0</v>
      </c>
      <c r="M33" s="115"/>
      <c r="N33" s="49">
        <v>0</v>
      </c>
      <c r="O33" s="49">
        <v>0</v>
      </c>
      <c r="P33" s="38">
        <v>0</v>
      </c>
      <c r="Q33" s="40">
        <f>SUM(E33:P33)</f>
        <v>0</v>
      </c>
    </row>
    <row r="34" spans="1:17" ht="15" customHeight="1" x14ac:dyDescent="0.2">
      <c r="A34" s="99" t="s">
        <v>98</v>
      </c>
      <c r="B34" s="37">
        <v>827800</v>
      </c>
      <c r="C34" s="118">
        <v>289203</v>
      </c>
      <c r="D34" s="37">
        <f t="shared" si="4"/>
        <v>1117003</v>
      </c>
      <c r="E34" s="38">
        <v>0</v>
      </c>
      <c r="F34" s="39">
        <v>0</v>
      </c>
      <c r="G34" s="38">
        <v>233640</v>
      </c>
      <c r="H34" s="115">
        <v>0</v>
      </c>
      <c r="I34" s="49">
        <v>0</v>
      </c>
      <c r="J34" s="38">
        <v>0</v>
      </c>
      <c r="K34" s="115">
        <v>0</v>
      </c>
      <c r="L34" s="38">
        <v>0</v>
      </c>
      <c r="M34" s="115">
        <v>0</v>
      </c>
      <c r="N34" s="49">
        <v>0</v>
      </c>
      <c r="O34" s="49">
        <v>0</v>
      </c>
      <c r="P34" s="38">
        <v>0</v>
      </c>
      <c r="Q34" s="40">
        <f t="shared" si="7"/>
        <v>233640</v>
      </c>
    </row>
    <row r="35" spans="1:17" ht="15" customHeight="1" x14ac:dyDescent="0.2">
      <c r="A35" s="99" t="s">
        <v>35</v>
      </c>
      <c r="B35" s="47">
        <v>74550</v>
      </c>
      <c r="C35" s="118">
        <v>-20000</v>
      </c>
      <c r="D35" s="47">
        <f t="shared" si="4"/>
        <v>54550</v>
      </c>
      <c r="E35" s="38">
        <v>0</v>
      </c>
      <c r="F35" s="39">
        <v>0</v>
      </c>
      <c r="G35" s="38">
        <v>531</v>
      </c>
      <c r="H35" s="115">
        <v>0</v>
      </c>
      <c r="I35" s="49">
        <v>0</v>
      </c>
      <c r="J35" s="38">
        <v>0</v>
      </c>
      <c r="K35" s="115">
        <v>0</v>
      </c>
      <c r="L35" s="38">
        <v>0</v>
      </c>
      <c r="M35" s="115">
        <v>0</v>
      </c>
      <c r="N35" s="49">
        <v>0</v>
      </c>
      <c r="O35" s="49">
        <v>0</v>
      </c>
      <c r="P35" s="38">
        <v>0</v>
      </c>
      <c r="Q35" s="40">
        <f t="shared" si="7"/>
        <v>531</v>
      </c>
    </row>
    <row r="36" spans="1:17" ht="15.75" customHeight="1" x14ac:dyDescent="0.2">
      <c r="A36" s="99" t="s">
        <v>36</v>
      </c>
      <c r="B36" s="37">
        <v>12167232</v>
      </c>
      <c r="C36" s="118">
        <v>600902</v>
      </c>
      <c r="D36" s="37">
        <f t="shared" si="4"/>
        <v>12768134</v>
      </c>
      <c r="E36" s="38">
        <v>0</v>
      </c>
      <c r="F36" s="39">
        <v>0</v>
      </c>
      <c r="G36" s="38">
        <v>3541597.36</v>
      </c>
      <c r="H36" s="115">
        <v>0</v>
      </c>
      <c r="I36" s="49">
        <v>0</v>
      </c>
      <c r="J36" s="38">
        <v>0</v>
      </c>
      <c r="K36" s="115">
        <v>0</v>
      </c>
      <c r="L36" s="38">
        <v>0</v>
      </c>
      <c r="M36" s="115">
        <v>0</v>
      </c>
      <c r="N36" s="49">
        <v>0</v>
      </c>
      <c r="O36" s="49">
        <v>0</v>
      </c>
      <c r="P36" s="38">
        <v>0</v>
      </c>
      <c r="Q36" s="40">
        <f t="shared" si="7"/>
        <v>3541597.36</v>
      </c>
    </row>
    <row r="37" spans="1:17" ht="15.75" customHeight="1" x14ac:dyDescent="0.2">
      <c r="A37" s="102" t="s">
        <v>57</v>
      </c>
      <c r="B37" s="38">
        <v>0</v>
      </c>
      <c r="C37" s="118">
        <v>0</v>
      </c>
      <c r="D37" s="38">
        <f t="shared" si="4"/>
        <v>0</v>
      </c>
      <c r="E37" s="38">
        <v>0</v>
      </c>
      <c r="F37" s="39">
        <v>0</v>
      </c>
      <c r="G37" s="38">
        <v>0</v>
      </c>
      <c r="H37" s="115">
        <v>0</v>
      </c>
      <c r="I37" s="49">
        <v>0</v>
      </c>
      <c r="J37" s="38">
        <v>0</v>
      </c>
      <c r="K37" s="115">
        <v>0</v>
      </c>
      <c r="L37" s="38">
        <v>0</v>
      </c>
      <c r="M37" s="115">
        <v>0</v>
      </c>
      <c r="N37" s="49">
        <v>0</v>
      </c>
      <c r="O37" s="49">
        <v>0</v>
      </c>
      <c r="P37" s="38">
        <v>0</v>
      </c>
      <c r="Q37" s="40">
        <f t="shared" si="7"/>
        <v>0</v>
      </c>
    </row>
    <row r="38" spans="1:17" ht="15" customHeight="1" x14ac:dyDescent="0.2">
      <c r="A38" s="97" t="s">
        <v>37</v>
      </c>
      <c r="B38" s="37">
        <v>3457400</v>
      </c>
      <c r="C38" s="114">
        <v>705039</v>
      </c>
      <c r="D38" s="37">
        <f t="shared" si="4"/>
        <v>4162439</v>
      </c>
      <c r="E38" s="38">
        <v>0</v>
      </c>
      <c r="F38" s="39">
        <v>0</v>
      </c>
      <c r="G38" s="38">
        <v>938177.37</v>
      </c>
      <c r="H38" s="115">
        <v>0</v>
      </c>
      <c r="I38" s="49">
        <v>0</v>
      </c>
      <c r="J38" s="38">
        <v>0</v>
      </c>
      <c r="K38" s="115">
        <v>0</v>
      </c>
      <c r="L38" s="38">
        <v>0</v>
      </c>
      <c r="M38" s="115">
        <v>0</v>
      </c>
      <c r="N38" s="49">
        <v>0</v>
      </c>
      <c r="O38" s="49">
        <v>0</v>
      </c>
      <c r="P38" s="38">
        <v>0</v>
      </c>
      <c r="Q38" s="40">
        <f t="shared" si="7"/>
        <v>938177.37</v>
      </c>
    </row>
    <row r="39" spans="1:17" ht="15" customHeight="1" x14ac:dyDescent="0.2">
      <c r="A39" s="103" t="s">
        <v>58</v>
      </c>
      <c r="B39" s="44">
        <v>0</v>
      </c>
      <c r="C39" s="117">
        <v>0</v>
      </c>
      <c r="D39" s="117">
        <v>0</v>
      </c>
      <c r="E39" s="44">
        <v>0</v>
      </c>
      <c r="F39" s="45">
        <v>0</v>
      </c>
      <c r="G39" s="44">
        <v>0</v>
      </c>
      <c r="H39" s="117">
        <v>0</v>
      </c>
      <c r="I39" s="52">
        <v>0</v>
      </c>
      <c r="J39" s="44">
        <v>0</v>
      </c>
      <c r="K39" s="117">
        <v>0</v>
      </c>
      <c r="L39" s="44">
        <v>0</v>
      </c>
      <c r="M39" s="117">
        <v>0</v>
      </c>
      <c r="N39" s="52">
        <v>0</v>
      </c>
      <c r="O39" s="52">
        <v>0</v>
      </c>
      <c r="P39" s="44">
        <v>0</v>
      </c>
      <c r="Q39" s="46">
        <v>0</v>
      </c>
    </row>
    <row r="40" spans="1:17" ht="15" customHeight="1" x14ac:dyDescent="0.2">
      <c r="A40" s="99" t="s">
        <v>59</v>
      </c>
      <c r="B40" s="38">
        <v>0</v>
      </c>
      <c r="C40" s="114"/>
      <c r="D40" s="115">
        <v>0</v>
      </c>
      <c r="E40" s="38">
        <v>0</v>
      </c>
      <c r="F40" s="39">
        <v>0</v>
      </c>
      <c r="G40" s="38">
        <v>0</v>
      </c>
      <c r="H40" s="115">
        <v>0</v>
      </c>
      <c r="I40" s="49">
        <v>0</v>
      </c>
      <c r="J40" s="38">
        <v>0</v>
      </c>
      <c r="K40" s="115">
        <v>0</v>
      </c>
      <c r="L40" s="38">
        <v>0</v>
      </c>
      <c r="M40" s="115">
        <v>0</v>
      </c>
      <c r="N40" s="49">
        <v>0</v>
      </c>
      <c r="O40" s="49">
        <v>0</v>
      </c>
      <c r="P40" s="38">
        <v>0</v>
      </c>
      <c r="Q40" s="40">
        <v>0</v>
      </c>
    </row>
    <row r="41" spans="1:17" ht="17.25" customHeight="1" x14ac:dyDescent="0.2">
      <c r="A41" s="99" t="s">
        <v>60</v>
      </c>
      <c r="B41" s="38">
        <v>0</v>
      </c>
      <c r="C41" s="114"/>
      <c r="D41" s="115">
        <v>0</v>
      </c>
      <c r="E41" s="38">
        <v>0</v>
      </c>
      <c r="F41" s="39">
        <v>0</v>
      </c>
      <c r="G41" s="38">
        <v>0</v>
      </c>
      <c r="H41" s="115">
        <v>0</v>
      </c>
      <c r="I41" s="49">
        <v>0</v>
      </c>
      <c r="J41" s="38">
        <v>0</v>
      </c>
      <c r="K41" s="115">
        <v>0</v>
      </c>
      <c r="L41" s="38">
        <v>0</v>
      </c>
      <c r="M41" s="115">
        <v>0</v>
      </c>
      <c r="N41" s="49">
        <v>0</v>
      </c>
      <c r="O41" s="49">
        <v>0</v>
      </c>
      <c r="P41" s="38">
        <v>0</v>
      </c>
      <c r="Q41" s="40">
        <v>0</v>
      </c>
    </row>
    <row r="42" spans="1:17" ht="19.5" customHeight="1" x14ac:dyDescent="0.2">
      <c r="A42" s="99" t="s">
        <v>61</v>
      </c>
      <c r="B42" s="38">
        <v>0</v>
      </c>
      <c r="C42" s="114"/>
      <c r="D42" s="115">
        <v>0</v>
      </c>
      <c r="E42" s="38">
        <v>0</v>
      </c>
      <c r="F42" s="39">
        <v>0</v>
      </c>
      <c r="G42" s="38">
        <v>0</v>
      </c>
      <c r="H42" s="115">
        <v>0</v>
      </c>
      <c r="I42" s="49">
        <v>0</v>
      </c>
      <c r="J42" s="38">
        <v>0</v>
      </c>
      <c r="K42" s="115">
        <v>0</v>
      </c>
      <c r="L42" s="38">
        <v>0</v>
      </c>
      <c r="M42" s="115">
        <v>0</v>
      </c>
      <c r="N42" s="49">
        <v>0</v>
      </c>
      <c r="O42" s="49">
        <v>0</v>
      </c>
      <c r="P42" s="38">
        <v>0</v>
      </c>
      <c r="Q42" s="40">
        <v>0</v>
      </c>
    </row>
    <row r="43" spans="1:17" ht="15" customHeight="1" x14ac:dyDescent="0.2">
      <c r="A43" s="99" t="s">
        <v>62</v>
      </c>
      <c r="B43" s="38">
        <v>0</v>
      </c>
      <c r="C43" s="114"/>
      <c r="D43" s="115">
        <v>0</v>
      </c>
      <c r="E43" s="38">
        <v>0</v>
      </c>
      <c r="F43" s="39">
        <v>0</v>
      </c>
      <c r="G43" s="38">
        <v>0</v>
      </c>
      <c r="H43" s="115">
        <v>0</v>
      </c>
      <c r="I43" s="49">
        <v>0</v>
      </c>
      <c r="J43" s="38">
        <v>0</v>
      </c>
      <c r="K43" s="115">
        <v>0</v>
      </c>
      <c r="L43" s="38">
        <v>0</v>
      </c>
      <c r="M43" s="115">
        <v>0</v>
      </c>
      <c r="N43" s="49">
        <v>0</v>
      </c>
      <c r="O43" s="49">
        <v>0</v>
      </c>
      <c r="P43" s="38">
        <v>0</v>
      </c>
      <c r="Q43" s="40">
        <v>0</v>
      </c>
    </row>
    <row r="44" spans="1:17" ht="15" customHeight="1" x14ac:dyDescent="0.2">
      <c r="A44" s="99" t="s">
        <v>63</v>
      </c>
      <c r="B44" s="38">
        <v>0</v>
      </c>
      <c r="C44" s="114"/>
      <c r="D44" s="115">
        <v>0</v>
      </c>
      <c r="E44" s="38">
        <v>0</v>
      </c>
      <c r="F44" s="115">
        <v>0</v>
      </c>
      <c r="G44" s="49">
        <v>0</v>
      </c>
      <c r="H44" s="49">
        <v>0</v>
      </c>
      <c r="I44" s="49">
        <v>0</v>
      </c>
      <c r="J44" s="38">
        <v>0</v>
      </c>
      <c r="K44" s="115">
        <v>0</v>
      </c>
      <c r="L44" s="38">
        <v>0</v>
      </c>
      <c r="M44" s="115">
        <v>0</v>
      </c>
      <c r="N44" s="49">
        <v>0</v>
      </c>
      <c r="O44" s="49">
        <v>0</v>
      </c>
      <c r="P44" s="38">
        <v>0</v>
      </c>
      <c r="Q44" s="40">
        <v>0</v>
      </c>
    </row>
    <row r="45" spans="1:17" ht="12.75" x14ac:dyDescent="0.2">
      <c r="A45" s="99" t="s">
        <v>99</v>
      </c>
      <c r="B45" s="38">
        <v>0</v>
      </c>
      <c r="C45" s="114"/>
      <c r="D45" s="49">
        <v>0</v>
      </c>
      <c r="E45" s="38">
        <v>0</v>
      </c>
      <c r="F45" s="49">
        <v>0</v>
      </c>
      <c r="G45" s="49"/>
      <c r="H45" s="49"/>
      <c r="I45" s="49"/>
      <c r="J45" s="49"/>
      <c r="K45" s="38"/>
      <c r="L45" s="38"/>
      <c r="M45" s="115"/>
      <c r="N45" s="49"/>
      <c r="O45" s="49"/>
      <c r="P45" s="38"/>
      <c r="Q45" s="40">
        <v>0</v>
      </c>
    </row>
    <row r="46" spans="1:17" ht="15" customHeight="1" x14ac:dyDescent="0.2">
      <c r="A46" s="99" t="s">
        <v>64</v>
      </c>
      <c r="B46" s="49">
        <v>0</v>
      </c>
      <c r="C46" s="114"/>
      <c r="D46" s="38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38">
        <v>0</v>
      </c>
      <c r="L46" s="38">
        <v>0</v>
      </c>
      <c r="M46" s="115">
        <v>0</v>
      </c>
      <c r="N46" s="49">
        <v>0</v>
      </c>
      <c r="O46" s="49">
        <v>0</v>
      </c>
      <c r="P46" s="49">
        <v>0</v>
      </c>
      <c r="Q46" s="40">
        <v>0</v>
      </c>
    </row>
    <row r="47" spans="1:17" ht="15" customHeight="1" x14ac:dyDescent="0.2">
      <c r="A47" s="99" t="s">
        <v>65</v>
      </c>
      <c r="B47" s="49">
        <v>0</v>
      </c>
      <c r="C47" s="114"/>
      <c r="D47" s="38">
        <v>0</v>
      </c>
      <c r="E47" s="49">
        <v>0</v>
      </c>
      <c r="F47" s="49">
        <v>0</v>
      </c>
      <c r="G47" s="49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  <c r="Q47" s="40">
        <v>0</v>
      </c>
    </row>
    <row r="48" spans="1:17" ht="15" customHeight="1" x14ac:dyDescent="0.2">
      <c r="A48" s="103" t="s">
        <v>66</v>
      </c>
      <c r="B48" s="44">
        <f>SUM(B49:B55)</f>
        <v>0</v>
      </c>
      <c r="C48" s="117">
        <v>0</v>
      </c>
      <c r="D48" s="44">
        <f t="shared" ref="C48:D48" si="8">SUM(D49:D55)</f>
        <v>0</v>
      </c>
      <c r="E48" s="52">
        <f t="shared" ref="E48" si="9">SUM(E49:E55)</f>
        <v>0</v>
      </c>
      <c r="F48" s="44">
        <f t="shared" ref="F48" si="10">SUM(F49:F55)</f>
        <v>0</v>
      </c>
      <c r="G48" s="44">
        <f t="shared" ref="G48" si="11">SUM(G49:G55)</f>
        <v>0</v>
      </c>
      <c r="H48" s="117">
        <f t="shared" ref="H48" si="12">SUM(H49:H55)</f>
        <v>0</v>
      </c>
      <c r="I48" s="52">
        <f t="shared" ref="I48" si="13">SUM(I49:I55)</f>
        <v>0</v>
      </c>
      <c r="J48" s="44">
        <f t="shared" ref="J48" si="14">SUM(J49:J55)</f>
        <v>0</v>
      </c>
      <c r="K48" s="117">
        <f t="shared" ref="K48" si="15">SUM(K49:K55)</f>
        <v>0</v>
      </c>
      <c r="L48" s="44">
        <f t="shared" ref="L48" si="16">SUM(L49:L55)</f>
        <v>0</v>
      </c>
      <c r="M48" s="117">
        <f t="shared" ref="M48" si="17">SUM(M49:M55)</f>
        <v>0</v>
      </c>
      <c r="N48" s="52">
        <f t="shared" ref="N48" si="18">SUM(N49:N55)</f>
        <v>0</v>
      </c>
      <c r="O48" s="52">
        <f t="shared" ref="O48" si="19">SUM(O49:O55)</f>
        <v>0</v>
      </c>
      <c r="P48" s="52">
        <f t="shared" ref="P48" si="20">SUM(P49:P55)</f>
        <v>0</v>
      </c>
      <c r="Q48" s="46">
        <f t="shared" ref="Q48" si="21">SUM(Q49:Q55)</f>
        <v>0</v>
      </c>
    </row>
    <row r="49" spans="1:25" ht="15" customHeight="1" x14ac:dyDescent="0.2">
      <c r="A49" s="99" t="s">
        <v>67</v>
      </c>
      <c r="B49" s="38">
        <v>0</v>
      </c>
      <c r="C49" s="115"/>
      <c r="D49" s="38">
        <v>0</v>
      </c>
      <c r="E49" s="38">
        <v>0</v>
      </c>
      <c r="F49" s="39">
        <v>0</v>
      </c>
      <c r="G49" s="38">
        <v>0</v>
      </c>
      <c r="H49" s="115">
        <v>0</v>
      </c>
      <c r="I49" s="49">
        <v>0</v>
      </c>
      <c r="J49" s="38">
        <v>0</v>
      </c>
      <c r="K49" s="115">
        <v>0</v>
      </c>
      <c r="L49" s="38">
        <v>0</v>
      </c>
      <c r="M49" s="115">
        <v>0</v>
      </c>
      <c r="N49" s="49">
        <v>0</v>
      </c>
      <c r="O49" s="49">
        <v>0</v>
      </c>
      <c r="P49" s="49">
        <v>0</v>
      </c>
      <c r="Q49" s="40">
        <v>0</v>
      </c>
    </row>
    <row r="50" spans="1:25" ht="17.25" customHeight="1" x14ac:dyDescent="0.2">
      <c r="A50" s="99" t="s">
        <v>108</v>
      </c>
      <c r="B50" s="38">
        <v>0</v>
      </c>
      <c r="C50" s="115"/>
      <c r="D50" s="38">
        <v>0</v>
      </c>
      <c r="E50" s="38">
        <v>0</v>
      </c>
      <c r="F50" s="39">
        <v>0</v>
      </c>
      <c r="G50" s="38">
        <v>0</v>
      </c>
      <c r="H50" s="115">
        <v>0</v>
      </c>
      <c r="I50" s="49">
        <v>0</v>
      </c>
      <c r="J50" s="38">
        <v>0</v>
      </c>
      <c r="K50" s="115">
        <v>0</v>
      </c>
      <c r="L50" s="38">
        <v>0</v>
      </c>
      <c r="M50" s="115">
        <v>0</v>
      </c>
      <c r="N50" s="49">
        <v>0</v>
      </c>
      <c r="O50" s="49">
        <v>0</v>
      </c>
      <c r="P50" s="49">
        <v>0</v>
      </c>
      <c r="Q50" s="40">
        <v>0</v>
      </c>
    </row>
    <row r="51" spans="1:25" ht="19.5" customHeight="1" x14ac:dyDescent="0.2">
      <c r="A51" s="99" t="s">
        <v>68</v>
      </c>
      <c r="B51" s="38">
        <v>0</v>
      </c>
      <c r="C51" s="115"/>
      <c r="D51" s="115">
        <v>0</v>
      </c>
      <c r="E51" s="38">
        <v>0</v>
      </c>
      <c r="F51" s="39">
        <v>0</v>
      </c>
      <c r="G51" s="38">
        <v>0</v>
      </c>
      <c r="H51" s="115">
        <v>0</v>
      </c>
      <c r="I51" s="49">
        <v>0</v>
      </c>
      <c r="J51" s="38">
        <v>0</v>
      </c>
      <c r="K51" s="115">
        <v>0</v>
      </c>
      <c r="L51" s="38">
        <v>0</v>
      </c>
      <c r="M51" s="115">
        <v>0</v>
      </c>
      <c r="N51" s="49">
        <v>0</v>
      </c>
      <c r="O51" s="49">
        <v>0</v>
      </c>
      <c r="P51" s="38">
        <v>0</v>
      </c>
      <c r="Q51" s="40">
        <v>0</v>
      </c>
    </row>
    <row r="52" spans="1:25" ht="15.75" customHeight="1" x14ac:dyDescent="0.2">
      <c r="A52" s="99" t="s">
        <v>69</v>
      </c>
      <c r="B52" s="38">
        <v>0</v>
      </c>
      <c r="C52" s="115"/>
      <c r="D52" s="115">
        <v>0</v>
      </c>
      <c r="E52" s="38">
        <v>0</v>
      </c>
      <c r="F52" s="39">
        <v>0</v>
      </c>
      <c r="G52" s="38">
        <v>0</v>
      </c>
      <c r="H52" s="115">
        <v>0</v>
      </c>
      <c r="I52" s="49">
        <v>0</v>
      </c>
      <c r="J52" s="38">
        <v>0</v>
      </c>
      <c r="K52" s="115">
        <v>0</v>
      </c>
      <c r="L52" s="38">
        <v>0</v>
      </c>
      <c r="M52" s="115">
        <v>0</v>
      </c>
      <c r="N52" s="49">
        <v>0</v>
      </c>
      <c r="O52" s="49">
        <v>0</v>
      </c>
      <c r="P52" s="38">
        <v>0</v>
      </c>
      <c r="Q52" s="40">
        <v>0</v>
      </c>
    </row>
    <row r="53" spans="1:25" ht="17.25" customHeight="1" x14ac:dyDescent="0.2">
      <c r="A53" s="99" t="s">
        <v>70</v>
      </c>
      <c r="B53" s="38">
        <v>0</v>
      </c>
      <c r="C53" s="115"/>
      <c r="D53" s="115">
        <v>0</v>
      </c>
      <c r="E53" s="38">
        <v>0</v>
      </c>
      <c r="F53" s="39">
        <v>0</v>
      </c>
      <c r="G53" s="38">
        <v>0</v>
      </c>
      <c r="H53" s="115">
        <v>0</v>
      </c>
      <c r="I53" s="49">
        <v>0</v>
      </c>
      <c r="J53" s="38">
        <v>0</v>
      </c>
      <c r="K53" s="115">
        <v>0</v>
      </c>
      <c r="L53" s="38">
        <v>0</v>
      </c>
      <c r="M53" s="115">
        <v>0</v>
      </c>
      <c r="N53" s="49">
        <v>0</v>
      </c>
      <c r="O53" s="49">
        <v>0</v>
      </c>
      <c r="P53" s="38">
        <v>0</v>
      </c>
      <c r="Q53" s="40">
        <v>0</v>
      </c>
    </row>
    <row r="54" spans="1:25" ht="15" customHeight="1" x14ac:dyDescent="0.2">
      <c r="A54" s="97" t="s">
        <v>71</v>
      </c>
      <c r="B54" s="38">
        <v>0</v>
      </c>
      <c r="C54" s="115"/>
      <c r="D54" s="115">
        <v>0</v>
      </c>
      <c r="E54" s="38">
        <v>0</v>
      </c>
      <c r="F54" s="39">
        <v>0</v>
      </c>
      <c r="G54" s="38">
        <v>0</v>
      </c>
      <c r="H54" s="115">
        <v>0</v>
      </c>
      <c r="I54" s="49">
        <v>0</v>
      </c>
      <c r="J54" s="38">
        <v>0</v>
      </c>
      <c r="K54" s="115">
        <v>0</v>
      </c>
      <c r="L54" s="38">
        <v>0</v>
      </c>
      <c r="M54" s="115">
        <v>0</v>
      </c>
      <c r="N54" s="49">
        <v>0</v>
      </c>
      <c r="O54" s="49">
        <v>0</v>
      </c>
      <c r="P54" s="38">
        <v>0</v>
      </c>
      <c r="Q54" s="40">
        <v>0</v>
      </c>
    </row>
    <row r="55" spans="1:25" ht="15.75" customHeight="1" x14ac:dyDescent="0.2">
      <c r="A55" s="99" t="s">
        <v>72</v>
      </c>
      <c r="B55" s="38">
        <v>0</v>
      </c>
      <c r="C55" s="115"/>
      <c r="D55" s="115">
        <v>0</v>
      </c>
      <c r="E55" s="38">
        <v>0</v>
      </c>
      <c r="F55" s="39">
        <v>0</v>
      </c>
      <c r="G55" s="38">
        <v>0</v>
      </c>
      <c r="H55" s="115">
        <v>0</v>
      </c>
      <c r="I55" s="49">
        <v>0</v>
      </c>
      <c r="J55" s="38">
        <v>0</v>
      </c>
      <c r="K55" s="115">
        <v>0</v>
      </c>
      <c r="L55" s="38">
        <v>0</v>
      </c>
      <c r="M55" s="115">
        <v>0</v>
      </c>
      <c r="N55" s="49">
        <v>0</v>
      </c>
      <c r="O55" s="49">
        <v>0</v>
      </c>
      <c r="P55" s="38">
        <v>0</v>
      </c>
      <c r="Q55" s="40">
        <v>0</v>
      </c>
    </row>
    <row r="56" spans="1:25" ht="18" customHeight="1" x14ac:dyDescent="0.2">
      <c r="A56" s="103" t="s">
        <v>38</v>
      </c>
      <c r="B56" s="42">
        <f>SUM(B57:B63)</f>
        <v>6654500</v>
      </c>
      <c r="C56" s="120">
        <v>14823710</v>
      </c>
      <c r="D56" s="117">
        <f>SUM(D57:D63)</f>
        <v>21478210</v>
      </c>
      <c r="E56" s="44">
        <f t="shared" ref="E56:Q56" si="22">SUM(E57:E63)</f>
        <v>0</v>
      </c>
      <c r="F56" s="45">
        <f t="shared" si="22"/>
        <v>0</v>
      </c>
      <c r="G56" s="44">
        <f t="shared" si="22"/>
        <v>0</v>
      </c>
      <c r="H56" s="117">
        <f>SUM(H57:H65)</f>
        <v>0</v>
      </c>
      <c r="I56" s="52">
        <f t="shared" si="22"/>
        <v>0</v>
      </c>
      <c r="J56" s="44">
        <f t="shared" si="22"/>
        <v>0</v>
      </c>
      <c r="K56" s="117">
        <f t="shared" si="22"/>
        <v>0</v>
      </c>
      <c r="L56" s="44">
        <f t="shared" si="22"/>
        <v>0</v>
      </c>
      <c r="M56" s="117">
        <f t="shared" si="22"/>
        <v>0</v>
      </c>
      <c r="N56" s="52">
        <f t="shared" si="22"/>
        <v>0</v>
      </c>
      <c r="O56" s="52">
        <f t="shared" si="22"/>
        <v>0</v>
      </c>
      <c r="P56" s="44">
        <f t="shared" si="22"/>
        <v>0</v>
      </c>
      <c r="Q56" s="46">
        <f t="shared" si="22"/>
        <v>0</v>
      </c>
    </row>
    <row r="57" spans="1:25" ht="15" customHeight="1" x14ac:dyDescent="0.2">
      <c r="A57" s="97" t="s">
        <v>39</v>
      </c>
      <c r="B57" s="37">
        <v>1021500</v>
      </c>
      <c r="C57" s="114">
        <v>213710</v>
      </c>
      <c r="D57" s="37">
        <f t="shared" ref="D57:D63" si="23">+B57+C57</f>
        <v>1235210</v>
      </c>
      <c r="E57" s="38">
        <v>0</v>
      </c>
      <c r="F57" s="39">
        <v>0</v>
      </c>
      <c r="G57" s="38">
        <v>0</v>
      </c>
      <c r="H57" s="115">
        <v>0</v>
      </c>
      <c r="I57" s="49">
        <v>0</v>
      </c>
      <c r="J57" s="38">
        <v>0</v>
      </c>
      <c r="K57" s="115">
        <v>0</v>
      </c>
      <c r="L57" s="38">
        <v>0</v>
      </c>
      <c r="M57" s="115">
        <v>0</v>
      </c>
      <c r="N57" s="49">
        <v>0</v>
      </c>
      <c r="O57" s="49">
        <v>0</v>
      </c>
      <c r="P57" s="38">
        <v>0</v>
      </c>
      <c r="Q57" s="40">
        <f t="shared" ref="Q57:Q65" si="24">SUM(E57:P57)</f>
        <v>0</v>
      </c>
    </row>
    <row r="58" spans="1:25" ht="15" customHeight="1" x14ac:dyDescent="0.2">
      <c r="A58" s="99" t="s">
        <v>40</v>
      </c>
      <c r="B58" s="37">
        <v>170000</v>
      </c>
      <c r="C58" s="118">
        <v>0</v>
      </c>
      <c r="D58" s="37">
        <f t="shared" si="23"/>
        <v>170000</v>
      </c>
      <c r="E58" s="38">
        <v>0</v>
      </c>
      <c r="F58" s="39">
        <v>0</v>
      </c>
      <c r="G58" s="38">
        <v>0</v>
      </c>
      <c r="H58" s="115">
        <v>0</v>
      </c>
      <c r="I58" s="49">
        <v>0</v>
      </c>
      <c r="J58" s="38">
        <v>0</v>
      </c>
      <c r="K58" s="115">
        <v>0</v>
      </c>
      <c r="L58" s="38">
        <v>0</v>
      </c>
      <c r="M58" s="115">
        <v>0</v>
      </c>
      <c r="N58" s="49">
        <v>0</v>
      </c>
      <c r="O58" s="49">
        <v>0</v>
      </c>
      <c r="P58" s="38">
        <v>0</v>
      </c>
      <c r="Q58" s="40">
        <f t="shared" si="24"/>
        <v>0</v>
      </c>
    </row>
    <row r="59" spans="1:25" ht="15" customHeight="1" x14ac:dyDescent="0.2">
      <c r="A59" s="99" t="s">
        <v>45</v>
      </c>
      <c r="B59" s="38">
        <v>0</v>
      </c>
      <c r="C59" s="118">
        <v>1758000</v>
      </c>
      <c r="D59" s="38">
        <f t="shared" si="23"/>
        <v>1758000</v>
      </c>
      <c r="E59" s="38">
        <v>0</v>
      </c>
      <c r="F59" s="39">
        <v>0</v>
      </c>
      <c r="G59" s="38">
        <v>0</v>
      </c>
      <c r="H59" s="115">
        <v>0</v>
      </c>
      <c r="I59" s="49">
        <v>0</v>
      </c>
      <c r="J59" s="38">
        <v>0</v>
      </c>
      <c r="K59" s="115">
        <v>0</v>
      </c>
      <c r="L59" s="38">
        <v>0</v>
      </c>
      <c r="M59" s="115">
        <v>0</v>
      </c>
      <c r="N59" s="49">
        <v>0</v>
      </c>
      <c r="O59" s="49">
        <v>0</v>
      </c>
      <c r="P59" s="38">
        <v>0</v>
      </c>
      <c r="Q59" s="40">
        <f t="shared" si="24"/>
        <v>0</v>
      </c>
    </row>
    <row r="60" spans="1:25" ht="15" customHeight="1" x14ac:dyDescent="0.2">
      <c r="A60" s="99" t="s">
        <v>53</v>
      </c>
      <c r="B60" s="37">
        <v>1800000</v>
      </c>
      <c r="C60" s="118">
        <v>11100000</v>
      </c>
      <c r="D60" s="37">
        <f t="shared" si="23"/>
        <v>12900000</v>
      </c>
      <c r="E60" s="38">
        <v>0</v>
      </c>
      <c r="F60" s="39">
        <v>0</v>
      </c>
      <c r="G60" s="38">
        <v>0</v>
      </c>
      <c r="H60" s="115">
        <v>0</v>
      </c>
      <c r="I60" s="49">
        <v>0</v>
      </c>
      <c r="J60" s="38">
        <v>0</v>
      </c>
      <c r="K60" s="115">
        <v>0</v>
      </c>
      <c r="L60" s="38">
        <v>0</v>
      </c>
      <c r="M60" s="115">
        <v>0</v>
      </c>
      <c r="N60" s="49">
        <v>0</v>
      </c>
      <c r="O60" s="49">
        <v>0</v>
      </c>
      <c r="P60" s="38">
        <v>0</v>
      </c>
      <c r="Q60" s="40">
        <f t="shared" si="24"/>
        <v>0</v>
      </c>
    </row>
    <row r="61" spans="1:25" ht="15" customHeight="1" x14ac:dyDescent="0.2">
      <c r="A61" s="99" t="s">
        <v>41</v>
      </c>
      <c r="B61" s="37">
        <v>163000</v>
      </c>
      <c r="C61" s="118">
        <v>2000</v>
      </c>
      <c r="D61" s="37">
        <f t="shared" si="23"/>
        <v>165000</v>
      </c>
      <c r="E61" s="38">
        <v>0</v>
      </c>
      <c r="F61" s="39">
        <v>0</v>
      </c>
      <c r="G61" s="38">
        <v>0</v>
      </c>
      <c r="H61" s="115">
        <v>0</v>
      </c>
      <c r="I61" s="49">
        <v>0</v>
      </c>
      <c r="J61" s="38">
        <v>0</v>
      </c>
      <c r="K61" s="115">
        <v>0</v>
      </c>
      <c r="L61" s="38">
        <v>0</v>
      </c>
      <c r="M61" s="115">
        <v>0</v>
      </c>
      <c r="N61" s="49">
        <v>0</v>
      </c>
      <c r="O61" s="49">
        <v>0</v>
      </c>
      <c r="P61" s="38">
        <v>0</v>
      </c>
      <c r="Q61" s="40">
        <f t="shared" si="24"/>
        <v>0</v>
      </c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99" t="s">
        <v>73</v>
      </c>
      <c r="B62" s="38">
        <v>0</v>
      </c>
      <c r="C62" s="118">
        <v>0</v>
      </c>
      <c r="D62" s="38">
        <f t="shared" si="23"/>
        <v>0</v>
      </c>
      <c r="E62" s="38">
        <v>0</v>
      </c>
      <c r="F62" s="39">
        <v>0</v>
      </c>
      <c r="G62" s="38">
        <v>0</v>
      </c>
      <c r="H62" s="115">
        <v>0</v>
      </c>
      <c r="I62" s="49">
        <v>0</v>
      </c>
      <c r="J62" s="38">
        <v>0</v>
      </c>
      <c r="K62" s="115">
        <v>0</v>
      </c>
      <c r="L62" s="38">
        <v>0</v>
      </c>
      <c r="M62" s="115">
        <v>0</v>
      </c>
      <c r="N62" s="49">
        <v>0</v>
      </c>
      <c r="O62" s="49">
        <v>0</v>
      </c>
      <c r="P62" s="38">
        <v>0</v>
      </c>
      <c r="Q62" s="40">
        <f t="shared" si="24"/>
        <v>0</v>
      </c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104" t="s">
        <v>54</v>
      </c>
      <c r="B63" s="93">
        <v>3500000</v>
      </c>
      <c r="C63" s="94">
        <v>1750000</v>
      </c>
      <c r="D63" s="93">
        <f t="shared" si="23"/>
        <v>5250000</v>
      </c>
      <c r="E63" s="74">
        <v>0</v>
      </c>
      <c r="F63" s="72">
        <v>0</v>
      </c>
      <c r="G63" s="74">
        <v>0</v>
      </c>
      <c r="H63" s="74">
        <v>0</v>
      </c>
      <c r="I63" s="74">
        <v>0</v>
      </c>
      <c r="J63" s="72">
        <v>0</v>
      </c>
      <c r="K63" s="73">
        <v>0</v>
      </c>
      <c r="L63" s="72">
        <v>0</v>
      </c>
      <c r="M63" s="73">
        <v>0</v>
      </c>
      <c r="N63" s="74">
        <v>0</v>
      </c>
      <c r="O63" s="74">
        <v>0</v>
      </c>
      <c r="P63" s="72">
        <v>0</v>
      </c>
      <c r="Q63" s="105">
        <f t="shared" si="24"/>
        <v>0</v>
      </c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99" t="s">
        <v>106</v>
      </c>
      <c r="B64" s="38">
        <v>0</v>
      </c>
      <c r="C64" s="118"/>
      <c r="D64" s="49">
        <v>0</v>
      </c>
      <c r="E64" s="49">
        <v>0</v>
      </c>
      <c r="F64" s="38">
        <v>0</v>
      </c>
      <c r="G64" s="49">
        <v>0</v>
      </c>
      <c r="H64" s="49">
        <v>0</v>
      </c>
      <c r="I64" s="49">
        <v>0</v>
      </c>
      <c r="J64" s="38">
        <v>0</v>
      </c>
      <c r="K64" s="115">
        <v>0</v>
      </c>
      <c r="L64" s="38">
        <v>0</v>
      </c>
      <c r="M64" s="115">
        <v>0</v>
      </c>
      <c r="N64" s="49">
        <v>0</v>
      </c>
      <c r="O64" s="49">
        <v>0</v>
      </c>
      <c r="P64" s="38">
        <v>0</v>
      </c>
      <c r="Q64" s="40">
        <f t="shared" si="24"/>
        <v>0</v>
      </c>
      <c r="R64" s="1"/>
      <c r="S64" s="1"/>
      <c r="T64" s="1"/>
      <c r="U64" s="1"/>
      <c r="V64" s="1"/>
      <c r="W64" s="1"/>
      <c r="X64" s="1"/>
      <c r="Y64" s="1"/>
    </row>
    <row r="65" spans="1:25" ht="16.5" customHeight="1" x14ac:dyDescent="0.2">
      <c r="A65" s="99" t="s">
        <v>109</v>
      </c>
      <c r="B65" s="49">
        <v>0</v>
      </c>
      <c r="C65" s="118"/>
      <c r="D65" s="49">
        <v>0</v>
      </c>
      <c r="E65" s="49">
        <v>0</v>
      </c>
      <c r="F65" s="38">
        <v>0</v>
      </c>
      <c r="G65" s="49">
        <v>0</v>
      </c>
      <c r="H65" s="49">
        <v>0</v>
      </c>
      <c r="I65" s="49">
        <v>0</v>
      </c>
      <c r="J65" s="38">
        <v>0</v>
      </c>
      <c r="K65" s="115">
        <v>0</v>
      </c>
      <c r="L65" s="38">
        <v>0</v>
      </c>
      <c r="M65" s="115">
        <v>0</v>
      </c>
      <c r="N65" s="49">
        <v>0</v>
      </c>
      <c r="O65" s="49">
        <v>0</v>
      </c>
      <c r="P65" s="38">
        <v>0</v>
      </c>
      <c r="Q65" s="40">
        <f t="shared" si="24"/>
        <v>0</v>
      </c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51" t="s">
        <v>74</v>
      </c>
      <c r="B66" s="44">
        <f>SUM(B67:B70)</f>
        <v>0</v>
      </c>
      <c r="C66" s="117">
        <v>0</v>
      </c>
      <c r="D66" s="52">
        <f t="shared" ref="C66:D66" si="25">SUM(D67:D70)</f>
        <v>0</v>
      </c>
      <c r="E66" s="52">
        <f t="shared" ref="E66" si="26">SUM(E67:E70)</f>
        <v>0</v>
      </c>
      <c r="F66" s="44">
        <f t="shared" ref="F66" si="27">SUM(F67:F70)</f>
        <v>0</v>
      </c>
      <c r="G66" s="52">
        <f t="shared" ref="G66" si="28">SUM(G67:G70)</f>
        <v>0</v>
      </c>
      <c r="H66" s="52">
        <f t="shared" ref="H66" si="29">SUM(H67:H70)</f>
        <v>0</v>
      </c>
      <c r="I66" s="52">
        <f t="shared" ref="I66" si="30">SUM(I67:I70)</f>
        <v>0</v>
      </c>
      <c r="J66" s="44">
        <f t="shared" ref="J66" si="31">SUM(J67:J70)</f>
        <v>0</v>
      </c>
      <c r="K66" s="117">
        <f t="shared" ref="K66" si="32">SUM(K67:K70)</f>
        <v>0</v>
      </c>
      <c r="L66" s="44">
        <f t="shared" ref="L66" si="33">SUM(L67:L70)</f>
        <v>0</v>
      </c>
      <c r="M66" s="117">
        <f t="shared" ref="M66" si="34">SUM(M67:M70)</f>
        <v>0</v>
      </c>
      <c r="N66" s="52">
        <f t="shared" ref="N66" si="35">SUM(N67:N70)</f>
        <v>0</v>
      </c>
      <c r="O66" s="52">
        <f t="shared" ref="O66" si="36">SUM(O67:O70)</f>
        <v>0</v>
      </c>
      <c r="P66" s="44">
        <f t="shared" ref="P66" si="37">SUM(P67:P70)</f>
        <v>0</v>
      </c>
      <c r="Q66" s="46">
        <f t="shared" ref="Q66" si="38">SUM(Q67:Q70)</f>
        <v>0</v>
      </c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48" t="s">
        <v>75</v>
      </c>
      <c r="B67" s="38">
        <v>0</v>
      </c>
      <c r="C67" s="115"/>
      <c r="D67" s="49">
        <v>0</v>
      </c>
      <c r="E67" s="38">
        <v>0</v>
      </c>
      <c r="F67" s="38">
        <v>0</v>
      </c>
      <c r="G67" s="49">
        <v>0</v>
      </c>
      <c r="H67" s="49">
        <v>0</v>
      </c>
      <c r="I67" s="49">
        <v>0</v>
      </c>
      <c r="J67" s="38">
        <v>0</v>
      </c>
      <c r="K67" s="115">
        <v>0</v>
      </c>
      <c r="L67" s="38">
        <v>0</v>
      </c>
      <c r="M67" s="115">
        <v>0</v>
      </c>
      <c r="N67" s="49">
        <v>0</v>
      </c>
      <c r="O67" s="49">
        <v>0</v>
      </c>
      <c r="P67" s="38">
        <v>0</v>
      </c>
      <c r="Q67" s="40">
        <v>0</v>
      </c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48" t="s">
        <v>76</v>
      </c>
      <c r="B68" s="38">
        <v>0</v>
      </c>
      <c r="C68" s="115"/>
      <c r="D68" s="115">
        <v>0</v>
      </c>
      <c r="E68" s="38">
        <v>0</v>
      </c>
      <c r="F68" s="49">
        <v>0</v>
      </c>
      <c r="G68" s="49">
        <v>0</v>
      </c>
      <c r="H68" s="49">
        <v>0</v>
      </c>
      <c r="I68" s="49">
        <v>0</v>
      </c>
      <c r="J68" s="38">
        <v>0</v>
      </c>
      <c r="K68" s="115">
        <v>0</v>
      </c>
      <c r="L68" s="38">
        <v>0</v>
      </c>
      <c r="M68" s="115">
        <v>0</v>
      </c>
      <c r="N68" s="49">
        <v>0</v>
      </c>
      <c r="O68" s="49">
        <v>0</v>
      </c>
      <c r="P68" s="38">
        <v>0</v>
      </c>
      <c r="Q68" s="40">
        <v>0</v>
      </c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48" t="s">
        <v>77</v>
      </c>
      <c r="B69" s="38">
        <v>0</v>
      </c>
      <c r="C69" s="115"/>
      <c r="D69" s="115">
        <v>0</v>
      </c>
      <c r="E69" s="38">
        <v>0</v>
      </c>
      <c r="F69" s="49">
        <v>0</v>
      </c>
      <c r="G69" s="49">
        <v>0</v>
      </c>
      <c r="H69" s="49">
        <v>0</v>
      </c>
      <c r="I69" s="49">
        <v>0</v>
      </c>
      <c r="J69" s="38">
        <v>0</v>
      </c>
      <c r="K69" s="115">
        <v>0</v>
      </c>
      <c r="L69" s="38">
        <v>0</v>
      </c>
      <c r="M69" s="115">
        <v>0</v>
      </c>
      <c r="N69" s="49">
        <v>0</v>
      </c>
      <c r="O69" s="49">
        <v>0</v>
      </c>
      <c r="P69" s="38">
        <v>0</v>
      </c>
      <c r="Q69" s="40">
        <v>0</v>
      </c>
      <c r="R69" s="1"/>
      <c r="S69" s="1"/>
      <c r="T69" s="1"/>
      <c r="U69" s="1"/>
      <c r="V69" s="1"/>
      <c r="W69" s="1"/>
      <c r="X69" s="1"/>
      <c r="Y69" s="1"/>
    </row>
    <row r="70" spans="1:25" ht="22.5" x14ac:dyDescent="0.2">
      <c r="A70" s="50" t="s">
        <v>78</v>
      </c>
      <c r="B70" s="38">
        <v>0</v>
      </c>
      <c r="C70" s="115"/>
      <c r="D70" s="49">
        <v>0</v>
      </c>
      <c r="E70" s="38">
        <v>0</v>
      </c>
      <c r="F70" s="49">
        <v>0</v>
      </c>
      <c r="G70" s="49">
        <v>0</v>
      </c>
      <c r="H70" s="49">
        <v>0</v>
      </c>
      <c r="I70" s="49">
        <v>0</v>
      </c>
      <c r="J70" s="38">
        <v>0</v>
      </c>
      <c r="K70" s="115">
        <v>0</v>
      </c>
      <c r="L70" s="38">
        <v>0</v>
      </c>
      <c r="M70" s="115">
        <v>0</v>
      </c>
      <c r="N70" s="49">
        <v>0</v>
      </c>
      <c r="O70" s="49">
        <v>0</v>
      </c>
      <c r="P70" s="38">
        <v>0</v>
      </c>
      <c r="Q70" s="40">
        <v>0</v>
      </c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51" t="s">
        <v>79</v>
      </c>
      <c r="B71" s="44">
        <f>SUM(B72:B73)</f>
        <v>0</v>
      </c>
      <c r="C71" s="117">
        <v>0</v>
      </c>
      <c r="D71" s="52">
        <f t="shared" ref="C71:D71" si="39">SUM(D72:D73)</f>
        <v>0</v>
      </c>
      <c r="E71" s="44">
        <f t="shared" ref="E71" si="40">SUM(E72:E73)</f>
        <v>0</v>
      </c>
      <c r="F71" s="52">
        <f t="shared" ref="F71" si="41">SUM(F72:F73)</f>
        <v>0</v>
      </c>
      <c r="G71" s="52">
        <f t="shared" ref="G71" si="42">SUM(G72:G73)</f>
        <v>0</v>
      </c>
      <c r="H71" s="52">
        <f t="shared" ref="H71" si="43">SUM(H72:H73)</f>
        <v>0</v>
      </c>
      <c r="I71" s="52">
        <f t="shared" ref="I71" si="44">SUM(I72:I73)</f>
        <v>0</v>
      </c>
      <c r="J71" s="44">
        <f t="shared" ref="J71" si="45">SUM(J72:J73)</f>
        <v>0</v>
      </c>
      <c r="K71" s="117">
        <f t="shared" ref="K71" si="46">SUM(K72:K73)</f>
        <v>0</v>
      </c>
      <c r="L71" s="44">
        <f t="shared" ref="L71" si="47">SUM(L72:L73)</f>
        <v>0</v>
      </c>
      <c r="M71" s="117">
        <f t="shared" ref="M71" si="48">SUM(M72:M73)</f>
        <v>0</v>
      </c>
      <c r="N71" s="52">
        <f t="shared" ref="N71" si="49">SUM(N72:N73)</f>
        <v>0</v>
      </c>
      <c r="O71" s="52">
        <f t="shared" ref="O71" si="50">SUM(O72:O73)</f>
        <v>0</v>
      </c>
      <c r="P71" s="44">
        <f t="shared" ref="P71" si="51">SUM(P72:P73)</f>
        <v>0</v>
      </c>
      <c r="Q71" s="46">
        <f t="shared" ref="Q71" si="52">SUM(Q72:Q73)</f>
        <v>0</v>
      </c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48" t="s">
        <v>80</v>
      </c>
      <c r="B72" s="38">
        <v>0</v>
      </c>
      <c r="C72" s="115"/>
      <c r="D72" s="49">
        <v>0</v>
      </c>
      <c r="E72" s="38">
        <v>0</v>
      </c>
      <c r="F72" s="49">
        <v>0</v>
      </c>
      <c r="G72" s="49">
        <v>0</v>
      </c>
      <c r="H72" s="49">
        <v>0</v>
      </c>
      <c r="I72" s="49">
        <v>0</v>
      </c>
      <c r="J72" s="38">
        <v>0</v>
      </c>
      <c r="K72" s="115">
        <v>0</v>
      </c>
      <c r="L72" s="38">
        <v>0</v>
      </c>
      <c r="M72" s="115">
        <v>0</v>
      </c>
      <c r="N72" s="49">
        <v>0</v>
      </c>
      <c r="O72" s="49">
        <v>0</v>
      </c>
      <c r="P72" s="38">
        <v>0</v>
      </c>
      <c r="Q72" s="40">
        <v>0</v>
      </c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48" t="s">
        <v>81</v>
      </c>
      <c r="B73" s="38">
        <v>0</v>
      </c>
      <c r="C73" s="115"/>
      <c r="D73" s="49">
        <v>0</v>
      </c>
      <c r="E73" s="38">
        <v>0</v>
      </c>
      <c r="F73" s="49">
        <v>0</v>
      </c>
      <c r="G73" s="49">
        <v>0</v>
      </c>
      <c r="H73" s="49">
        <v>0</v>
      </c>
      <c r="I73" s="49">
        <v>0</v>
      </c>
      <c r="J73" s="38">
        <v>0</v>
      </c>
      <c r="K73" s="115">
        <v>0</v>
      </c>
      <c r="L73" s="38">
        <v>0</v>
      </c>
      <c r="M73" s="115">
        <v>0</v>
      </c>
      <c r="N73" s="49">
        <v>0</v>
      </c>
      <c r="O73" s="49">
        <v>0</v>
      </c>
      <c r="P73" s="38">
        <v>0</v>
      </c>
      <c r="Q73" s="40">
        <v>0</v>
      </c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48" t="s">
        <v>103</v>
      </c>
      <c r="B74" s="38">
        <v>0</v>
      </c>
      <c r="C74" s="115"/>
      <c r="D74" s="49">
        <v>0</v>
      </c>
      <c r="E74" s="38">
        <v>0</v>
      </c>
      <c r="F74" s="49">
        <v>0</v>
      </c>
      <c r="G74" s="49">
        <v>0</v>
      </c>
      <c r="H74" s="49">
        <v>0</v>
      </c>
      <c r="I74" s="49">
        <v>0</v>
      </c>
      <c r="J74" s="38">
        <v>0</v>
      </c>
      <c r="K74" s="115">
        <v>0</v>
      </c>
      <c r="L74" s="38">
        <v>0</v>
      </c>
      <c r="M74" s="115">
        <v>0</v>
      </c>
      <c r="N74" s="49">
        <v>0</v>
      </c>
      <c r="O74" s="49">
        <v>0</v>
      </c>
      <c r="P74" s="38">
        <v>0</v>
      </c>
      <c r="Q74" s="40">
        <v>0</v>
      </c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48" t="s">
        <v>104</v>
      </c>
      <c r="B75" s="49">
        <v>0</v>
      </c>
      <c r="C75" s="115"/>
      <c r="D75" s="38">
        <v>0</v>
      </c>
      <c r="E75" s="39">
        <v>0</v>
      </c>
      <c r="F75" s="49">
        <v>0</v>
      </c>
      <c r="G75" s="49">
        <v>0</v>
      </c>
      <c r="H75" s="49">
        <v>0</v>
      </c>
      <c r="I75" s="49">
        <v>0</v>
      </c>
      <c r="J75" s="38">
        <v>0</v>
      </c>
      <c r="K75" s="115">
        <v>0</v>
      </c>
      <c r="L75" s="38">
        <v>0</v>
      </c>
      <c r="M75" s="115">
        <v>0</v>
      </c>
      <c r="N75" s="49">
        <v>0</v>
      </c>
      <c r="O75" s="49">
        <v>0</v>
      </c>
      <c r="P75" s="38">
        <v>0</v>
      </c>
      <c r="Q75" s="40">
        <v>0</v>
      </c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48" t="s">
        <v>105</v>
      </c>
      <c r="B76" s="38">
        <v>0</v>
      </c>
      <c r="C76" s="115"/>
      <c r="D76" s="38">
        <v>0</v>
      </c>
      <c r="E76" s="39">
        <v>0</v>
      </c>
      <c r="F76" s="49">
        <v>0</v>
      </c>
      <c r="G76" s="49">
        <v>0</v>
      </c>
      <c r="H76" s="49">
        <v>0</v>
      </c>
      <c r="I76" s="49">
        <v>0</v>
      </c>
      <c r="J76" s="38">
        <v>0</v>
      </c>
      <c r="K76" s="115">
        <v>0</v>
      </c>
      <c r="L76" s="38">
        <v>0</v>
      </c>
      <c r="M76" s="115">
        <v>0</v>
      </c>
      <c r="N76" s="49">
        <v>0</v>
      </c>
      <c r="O76" s="49">
        <v>0</v>
      </c>
      <c r="P76" s="49">
        <v>0</v>
      </c>
      <c r="Q76" s="40">
        <v>0</v>
      </c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06" t="s">
        <v>82</v>
      </c>
      <c r="B77" s="45">
        <f>SUM(B78:B82)</f>
        <v>0</v>
      </c>
      <c r="C77" s="117">
        <v>0</v>
      </c>
      <c r="D77" s="44">
        <f t="shared" ref="C77:D77" si="53">SUM(D78:D81)</f>
        <v>0</v>
      </c>
      <c r="E77" s="117">
        <f t="shared" ref="E77" si="54">SUM(E78:E81)</f>
        <v>0</v>
      </c>
      <c r="F77" s="52">
        <f t="shared" ref="F77" si="55">SUM(F78:F81)</f>
        <v>0</v>
      </c>
      <c r="G77" s="52">
        <f t="shared" ref="G77" si="56">SUM(G78:G81)</f>
        <v>0</v>
      </c>
      <c r="H77" s="52">
        <f t="shared" ref="H77" si="57">SUM(H78:H81)</f>
        <v>0</v>
      </c>
      <c r="I77" s="52">
        <f t="shared" ref="I77" si="58">SUM(I78:I81)</f>
        <v>0</v>
      </c>
      <c r="J77" s="44">
        <f t="shared" ref="J77" si="59">SUM(J78:J81)</f>
        <v>0</v>
      </c>
      <c r="K77" s="117">
        <f t="shared" ref="K77" si="60">SUM(K78:K81)</f>
        <v>0</v>
      </c>
      <c r="L77" s="44">
        <f t="shared" ref="L77" si="61">SUM(L78:L81)</f>
        <v>0</v>
      </c>
      <c r="M77" s="117">
        <f t="shared" ref="M77" si="62">SUM(M78:M81)</f>
        <v>0</v>
      </c>
      <c r="N77" s="52">
        <f t="shared" ref="N77" si="63">SUM(N78:N81)</f>
        <v>0</v>
      </c>
      <c r="O77" s="52">
        <f t="shared" ref="O77" si="64">SUM(O78:O81)</f>
        <v>0</v>
      </c>
      <c r="P77" s="52">
        <f t="shared" ref="P77" si="65">SUM(P78:P81)</f>
        <v>0</v>
      </c>
      <c r="Q77" s="46">
        <f t="shared" ref="Q77" si="66">SUM(Q78:Q81)</f>
        <v>0</v>
      </c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107" t="s">
        <v>83</v>
      </c>
      <c r="B78" s="39">
        <v>0</v>
      </c>
      <c r="C78" s="115"/>
      <c r="D78" s="38">
        <v>0</v>
      </c>
      <c r="E78" s="115">
        <v>0</v>
      </c>
      <c r="F78" s="49">
        <v>0</v>
      </c>
      <c r="G78" s="49">
        <v>0</v>
      </c>
      <c r="H78" s="49">
        <v>0</v>
      </c>
      <c r="I78" s="49">
        <v>0</v>
      </c>
      <c r="J78" s="38">
        <v>0</v>
      </c>
      <c r="K78" s="115">
        <v>0</v>
      </c>
      <c r="L78" s="38">
        <v>0</v>
      </c>
      <c r="M78" s="115">
        <v>0</v>
      </c>
      <c r="N78" s="49">
        <v>0</v>
      </c>
      <c r="O78" s="49">
        <v>0</v>
      </c>
      <c r="P78" s="49">
        <v>0</v>
      </c>
      <c r="Q78" s="40">
        <v>0</v>
      </c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07" t="s">
        <v>102</v>
      </c>
      <c r="B79" s="39">
        <v>0</v>
      </c>
      <c r="C79" s="115"/>
      <c r="D79" s="38">
        <v>0</v>
      </c>
      <c r="E79" s="115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38">
        <v>0</v>
      </c>
      <c r="L79" s="38">
        <v>0</v>
      </c>
      <c r="M79" s="115">
        <v>0</v>
      </c>
      <c r="N79" s="49">
        <v>0</v>
      </c>
      <c r="O79" s="49">
        <v>0</v>
      </c>
      <c r="P79" s="49">
        <v>0</v>
      </c>
      <c r="Q79" s="40">
        <v>0</v>
      </c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07" t="s">
        <v>101</v>
      </c>
      <c r="B80" s="115">
        <v>0</v>
      </c>
      <c r="C80" s="115"/>
      <c r="D80" s="38">
        <v>0</v>
      </c>
      <c r="E80" s="115">
        <v>0</v>
      </c>
      <c r="F80" s="49">
        <v>0</v>
      </c>
      <c r="G80" s="49"/>
      <c r="H80" s="115"/>
      <c r="I80" s="115"/>
      <c r="J80" s="115"/>
      <c r="K80" s="115"/>
      <c r="L80" s="115"/>
      <c r="M80" s="115"/>
      <c r="N80" s="115"/>
      <c r="O80" s="115"/>
      <c r="P80" s="115"/>
      <c r="Q80" s="40">
        <v>0</v>
      </c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">
      <c r="A81" s="108" t="s">
        <v>84</v>
      </c>
      <c r="B81" s="115">
        <v>0</v>
      </c>
      <c r="C81" s="115"/>
      <c r="D81" s="38">
        <v>0</v>
      </c>
      <c r="E81" s="115">
        <v>0</v>
      </c>
      <c r="F81" s="49">
        <v>0</v>
      </c>
      <c r="G81" s="49">
        <v>0</v>
      </c>
      <c r="H81" s="115">
        <v>0</v>
      </c>
      <c r="I81" s="115">
        <v>0</v>
      </c>
      <c r="J81" s="115">
        <v>0</v>
      </c>
      <c r="K81" s="115">
        <v>0</v>
      </c>
      <c r="L81" s="115">
        <v>0</v>
      </c>
      <c r="M81" s="115">
        <v>0</v>
      </c>
      <c r="N81" s="115">
        <v>0</v>
      </c>
      <c r="O81" s="115">
        <v>0</v>
      </c>
      <c r="P81" s="115">
        <v>0</v>
      </c>
      <c r="Q81" s="40">
        <v>0</v>
      </c>
      <c r="R81" s="1"/>
      <c r="S81" s="1"/>
      <c r="T81" s="1"/>
      <c r="U81" s="1"/>
      <c r="V81" s="1"/>
      <c r="W81" s="1"/>
      <c r="X81" s="1"/>
      <c r="Y81" s="1"/>
    </row>
    <row r="82" spans="1:25" ht="25.5" customHeight="1" x14ac:dyDescent="0.2">
      <c r="A82" s="50" t="s">
        <v>100</v>
      </c>
      <c r="B82" s="38">
        <v>0</v>
      </c>
      <c r="C82" s="115"/>
      <c r="D82" s="38">
        <v>0</v>
      </c>
      <c r="E82" s="115">
        <v>0</v>
      </c>
      <c r="F82" s="38">
        <v>0</v>
      </c>
      <c r="G82" s="49"/>
      <c r="H82" s="49"/>
      <c r="I82" s="49"/>
      <c r="J82" s="38"/>
      <c r="K82" s="115"/>
      <c r="L82" s="38"/>
      <c r="M82" s="115"/>
      <c r="N82" s="49"/>
      <c r="O82" s="49"/>
      <c r="P82" s="49"/>
      <c r="Q82" s="40">
        <v>0</v>
      </c>
      <c r="R82" s="1"/>
      <c r="S82" s="1"/>
      <c r="T82" s="1"/>
      <c r="U82" s="1"/>
      <c r="V82" s="1"/>
      <c r="W82" s="1"/>
      <c r="X82" s="1"/>
      <c r="Y82" s="1"/>
    </row>
    <row r="83" spans="1:25" ht="18" customHeight="1" x14ac:dyDescent="0.2">
      <c r="A83" s="53" t="s">
        <v>95</v>
      </c>
      <c r="B83" s="54">
        <f>+B56+B48+B39+B29+B19+B13</f>
        <v>276225000</v>
      </c>
      <c r="C83" s="54">
        <v>0</v>
      </c>
      <c r="D83" s="54">
        <f t="shared" ref="C83:D83" si="67">+D56+D48+D39+D29+D19+D13</f>
        <v>305739216</v>
      </c>
      <c r="E83" s="121">
        <f>+E13+E19+E29+E39+E48+E56+E66+E71+E77</f>
        <v>13967391.619999999</v>
      </c>
      <c r="F83" s="55">
        <f t="shared" ref="F83:Q83" si="68">+F13+F19+F29+F39+F48+F56+F66+F71+F77</f>
        <v>13826092.619999999</v>
      </c>
      <c r="G83" s="56">
        <f>+G13+G19+G29+G39+G48+G56+G66+G71+G77</f>
        <v>22360934.039999999</v>
      </c>
      <c r="H83" s="56">
        <f t="shared" si="68"/>
        <v>0</v>
      </c>
      <c r="I83" s="56">
        <f t="shared" si="68"/>
        <v>0</v>
      </c>
      <c r="J83" s="55">
        <f t="shared" si="68"/>
        <v>0</v>
      </c>
      <c r="K83" s="121">
        <f t="shared" si="68"/>
        <v>0</v>
      </c>
      <c r="L83" s="55">
        <f t="shared" si="68"/>
        <v>0</v>
      </c>
      <c r="M83" s="121">
        <f t="shared" si="68"/>
        <v>0</v>
      </c>
      <c r="N83" s="56">
        <f t="shared" si="68"/>
        <v>0</v>
      </c>
      <c r="O83" s="56">
        <f t="shared" si="68"/>
        <v>0</v>
      </c>
      <c r="P83" s="55">
        <f t="shared" si="68"/>
        <v>0</v>
      </c>
      <c r="Q83" s="66">
        <f t="shared" si="68"/>
        <v>50154418.279999994</v>
      </c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51" t="s">
        <v>85</v>
      </c>
      <c r="B84" s="44">
        <v>0</v>
      </c>
      <c r="C84" s="117">
        <v>0</v>
      </c>
      <c r="D84" s="44">
        <v>0</v>
      </c>
      <c r="E84" s="117">
        <v>0</v>
      </c>
      <c r="F84" s="44">
        <v>0</v>
      </c>
      <c r="G84" s="52">
        <v>0</v>
      </c>
      <c r="H84" s="52">
        <v>0</v>
      </c>
      <c r="I84" s="52">
        <v>0</v>
      </c>
      <c r="J84" s="44">
        <v>0</v>
      </c>
      <c r="K84" s="117">
        <v>0</v>
      </c>
      <c r="L84" s="44">
        <v>0</v>
      </c>
      <c r="M84" s="117">
        <v>0</v>
      </c>
      <c r="N84" s="52">
        <v>0</v>
      </c>
      <c r="O84" s="52">
        <v>0</v>
      </c>
      <c r="P84" s="44">
        <v>0</v>
      </c>
      <c r="Q84" s="46">
        <v>0</v>
      </c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51" t="s">
        <v>86</v>
      </c>
      <c r="B85" s="44">
        <v>0</v>
      </c>
      <c r="C85" s="117"/>
      <c r="D85" s="44">
        <v>0</v>
      </c>
      <c r="E85" s="117">
        <v>0</v>
      </c>
      <c r="F85" s="44">
        <v>0</v>
      </c>
      <c r="G85" s="52">
        <v>0</v>
      </c>
      <c r="H85" s="52">
        <v>0</v>
      </c>
      <c r="I85" s="52">
        <v>0</v>
      </c>
      <c r="J85" s="44">
        <v>0</v>
      </c>
      <c r="K85" s="117">
        <v>0</v>
      </c>
      <c r="L85" s="44">
        <v>0</v>
      </c>
      <c r="M85" s="117">
        <v>0</v>
      </c>
      <c r="N85" s="52">
        <v>0</v>
      </c>
      <c r="O85" s="52">
        <v>0</v>
      </c>
      <c r="P85" s="44">
        <v>0</v>
      </c>
      <c r="Q85" s="46">
        <v>0</v>
      </c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48" t="s">
        <v>87</v>
      </c>
      <c r="B86" s="38">
        <v>0</v>
      </c>
      <c r="C86" s="115"/>
      <c r="D86" s="38">
        <v>0</v>
      </c>
      <c r="E86" s="115">
        <v>0</v>
      </c>
      <c r="F86" s="38">
        <v>0</v>
      </c>
      <c r="G86" s="49">
        <v>0</v>
      </c>
      <c r="H86" s="49">
        <v>0</v>
      </c>
      <c r="I86" s="49">
        <v>0</v>
      </c>
      <c r="J86" s="38">
        <v>0</v>
      </c>
      <c r="K86" s="115">
        <v>0</v>
      </c>
      <c r="L86" s="38">
        <v>0</v>
      </c>
      <c r="M86" s="115">
        <v>0</v>
      </c>
      <c r="N86" s="49">
        <v>0</v>
      </c>
      <c r="O86" s="49">
        <v>0</v>
      </c>
      <c r="P86" s="38">
        <v>0</v>
      </c>
      <c r="Q86" s="40">
        <v>0</v>
      </c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48" t="s">
        <v>88</v>
      </c>
      <c r="B87" s="38">
        <v>0</v>
      </c>
      <c r="C87" s="115">
        <v>0</v>
      </c>
      <c r="D87" s="38">
        <v>0</v>
      </c>
      <c r="E87" s="115">
        <v>0</v>
      </c>
      <c r="F87" s="38">
        <v>0</v>
      </c>
      <c r="G87" s="49">
        <v>0</v>
      </c>
      <c r="H87" s="49">
        <v>0</v>
      </c>
      <c r="I87" s="49">
        <v>0</v>
      </c>
      <c r="J87" s="38">
        <v>0</v>
      </c>
      <c r="K87" s="115">
        <v>0</v>
      </c>
      <c r="L87" s="38">
        <v>0</v>
      </c>
      <c r="M87" s="115">
        <v>0</v>
      </c>
      <c r="N87" s="49">
        <v>0</v>
      </c>
      <c r="O87" s="49">
        <v>0</v>
      </c>
      <c r="P87" s="38">
        <v>0</v>
      </c>
      <c r="Q87" s="40">
        <v>0</v>
      </c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51" t="s">
        <v>89</v>
      </c>
      <c r="B88" s="44">
        <v>0</v>
      </c>
      <c r="C88" s="117"/>
      <c r="D88" s="44">
        <v>0</v>
      </c>
      <c r="E88" s="117">
        <v>0</v>
      </c>
      <c r="F88" s="44">
        <v>0</v>
      </c>
      <c r="G88" s="52">
        <v>0</v>
      </c>
      <c r="H88" s="52">
        <v>0</v>
      </c>
      <c r="I88" s="52">
        <v>0</v>
      </c>
      <c r="J88" s="44">
        <v>0</v>
      </c>
      <c r="K88" s="117">
        <v>0</v>
      </c>
      <c r="L88" s="44">
        <v>0</v>
      </c>
      <c r="M88" s="117">
        <v>0</v>
      </c>
      <c r="N88" s="52">
        <v>0</v>
      </c>
      <c r="O88" s="52">
        <v>0</v>
      </c>
      <c r="P88" s="44">
        <v>0</v>
      </c>
      <c r="Q88" s="46">
        <v>0</v>
      </c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48" t="s">
        <v>90</v>
      </c>
      <c r="B89" s="38">
        <v>0</v>
      </c>
      <c r="C89" s="115"/>
      <c r="D89" s="38">
        <v>0</v>
      </c>
      <c r="E89" s="115">
        <v>0</v>
      </c>
      <c r="F89" s="38">
        <v>0</v>
      </c>
      <c r="G89" s="49">
        <v>0</v>
      </c>
      <c r="H89" s="49">
        <v>0</v>
      </c>
      <c r="I89" s="49">
        <v>0</v>
      </c>
      <c r="J89" s="38">
        <v>0</v>
      </c>
      <c r="K89" s="115">
        <v>0</v>
      </c>
      <c r="L89" s="38">
        <v>0</v>
      </c>
      <c r="M89" s="115">
        <v>0</v>
      </c>
      <c r="N89" s="49">
        <v>0</v>
      </c>
      <c r="O89" s="49">
        <v>0</v>
      </c>
      <c r="P89" s="38">
        <v>0</v>
      </c>
      <c r="Q89" s="40">
        <v>0</v>
      </c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48" t="s">
        <v>91</v>
      </c>
      <c r="B90" s="38">
        <v>0</v>
      </c>
      <c r="C90" s="115">
        <v>0</v>
      </c>
      <c r="D90" s="38">
        <v>0</v>
      </c>
      <c r="E90" s="115">
        <v>0</v>
      </c>
      <c r="F90" s="38">
        <v>0</v>
      </c>
      <c r="G90" s="49">
        <v>0</v>
      </c>
      <c r="H90" s="49">
        <v>0</v>
      </c>
      <c r="I90" s="49">
        <v>0</v>
      </c>
      <c r="J90" s="38">
        <v>0</v>
      </c>
      <c r="K90" s="115">
        <v>0</v>
      </c>
      <c r="L90" s="38">
        <v>0</v>
      </c>
      <c r="M90" s="115">
        <v>0</v>
      </c>
      <c r="N90" s="49">
        <v>0</v>
      </c>
      <c r="O90" s="49">
        <v>0</v>
      </c>
      <c r="P90" s="38">
        <v>0</v>
      </c>
      <c r="Q90" s="40">
        <v>0</v>
      </c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51" t="s">
        <v>92</v>
      </c>
      <c r="B91" s="44">
        <v>0</v>
      </c>
      <c r="C91" s="117"/>
      <c r="D91" s="44">
        <v>0</v>
      </c>
      <c r="E91" s="117">
        <v>0</v>
      </c>
      <c r="F91" s="44">
        <v>0</v>
      </c>
      <c r="G91" s="52">
        <v>0</v>
      </c>
      <c r="H91" s="52">
        <v>0</v>
      </c>
      <c r="I91" s="52">
        <v>0</v>
      </c>
      <c r="J91" s="44">
        <v>0</v>
      </c>
      <c r="K91" s="117">
        <v>0</v>
      </c>
      <c r="L91" s="44">
        <v>0</v>
      </c>
      <c r="M91" s="117">
        <v>0</v>
      </c>
      <c r="N91" s="52">
        <v>0</v>
      </c>
      <c r="O91" s="52">
        <v>0</v>
      </c>
      <c r="P91" s="44">
        <v>0</v>
      </c>
      <c r="Q91" s="46">
        <v>0</v>
      </c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48" t="s">
        <v>93</v>
      </c>
      <c r="B92" s="38">
        <v>0</v>
      </c>
      <c r="C92" s="115">
        <v>0</v>
      </c>
      <c r="D92" s="38">
        <v>0</v>
      </c>
      <c r="E92" s="115">
        <v>0</v>
      </c>
      <c r="F92" s="38">
        <v>0</v>
      </c>
      <c r="G92" s="49">
        <v>0</v>
      </c>
      <c r="H92" s="49">
        <v>0</v>
      </c>
      <c r="I92" s="49">
        <v>0</v>
      </c>
      <c r="J92" s="38">
        <v>0</v>
      </c>
      <c r="K92" s="115">
        <v>0</v>
      </c>
      <c r="L92" s="38">
        <v>0</v>
      </c>
      <c r="M92" s="115">
        <v>0</v>
      </c>
      <c r="N92" s="49">
        <v>0</v>
      </c>
      <c r="O92" s="49">
        <v>0</v>
      </c>
      <c r="P92" s="38">
        <v>0</v>
      </c>
      <c r="Q92" s="40">
        <v>0</v>
      </c>
      <c r="R92" s="1"/>
      <c r="S92" s="1"/>
      <c r="T92" s="1"/>
      <c r="U92" s="1"/>
      <c r="V92" s="1"/>
      <c r="W92" s="1"/>
      <c r="X92" s="1"/>
      <c r="Y92" s="1"/>
    </row>
    <row r="93" spans="1:25" ht="23.25" customHeight="1" x14ac:dyDescent="0.2">
      <c r="A93" s="53" t="s">
        <v>94</v>
      </c>
      <c r="B93" s="55">
        <f>+B84+B85+B87+B91</f>
        <v>0</v>
      </c>
      <c r="C93" s="121">
        <f t="shared" ref="C93:Q93" si="69">+C84+C85+C87+C91</f>
        <v>0</v>
      </c>
      <c r="D93" s="55">
        <f t="shared" si="69"/>
        <v>0</v>
      </c>
      <c r="E93" s="121">
        <f t="shared" si="69"/>
        <v>0</v>
      </c>
      <c r="F93" s="55">
        <f t="shared" si="69"/>
        <v>0</v>
      </c>
      <c r="G93" s="56">
        <f t="shared" si="69"/>
        <v>0</v>
      </c>
      <c r="H93" s="56">
        <f t="shared" si="69"/>
        <v>0</v>
      </c>
      <c r="I93" s="56">
        <f t="shared" si="69"/>
        <v>0</v>
      </c>
      <c r="J93" s="55">
        <f t="shared" si="69"/>
        <v>0</v>
      </c>
      <c r="K93" s="121">
        <f t="shared" si="69"/>
        <v>0</v>
      </c>
      <c r="L93" s="55">
        <f t="shared" si="69"/>
        <v>0</v>
      </c>
      <c r="M93" s="121">
        <f t="shared" si="69"/>
        <v>0</v>
      </c>
      <c r="N93" s="56">
        <f t="shared" si="69"/>
        <v>0</v>
      </c>
      <c r="O93" s="56">
        <f t="shared" si="69"/>
        <v>0</v>
      </c>
      <c r="P93" s="55">
        <f t="shared" si="69"/>
        <v>0</v>
      </c>
      <c r="Q93" s="66">
        <f t="shared" si="69"/>
        <v>0</v>
      </c>
      <c r="R93" s="1"/>
      <c r="S93" s="1"/>
      <c r="T93" s="1"/>
      <c r="U93" s="1"/>
      <c r="V93" s="1"/>
      <c r="W93" s="1"/>
      <c r="X93" s="1"/>
      <c r="Y93" s="1"/>
    </row>
    <row r="94" spans="1:25" ht="6.75" customHeight="1" thickBot="1" x14ac:dyDescent="0.25">
      <c r="A94" s="51"/>
      <c r="B94" s="38"/>
      <c r="C94" s="118"/>
      <c r="D94" s="57"/>
      <c r="E94" s="122"/>
      <c r="F94" s="58"/>
      <c r="G94" s="59"/>
      <c r="H94" s="65"/>
      <c r="I94" s="65"/>
      <c r="J94" s="43"/>
      <c r="K94" s="122"/>
      <c r="L94" s="43"/>
      <c r="M94" s="122"/>
      <c r="N94" s="65"/>
      <c r="O94" s="65"/>
      <c r="P94" s="92"/>
      <c r="Q94" s="40"/>
      <c r="R94" s="1"/>
      <c r="S94" s="1"/>
      <c r="T94" s="1"/>
      <c r="U94" s="1"/>
      <c r="V94" s="1"/>
      <c r="W94" s="1"/>
      <c r="X94" s="1"/>
      <c r="Y94" s="1"/>
    </row>
    <row r="95" spans="1:25" ht="28.5" customHeight="1" thickBot="1" x14ac:dyDescent="0.25">
      <c r="A95" s="60" t="s">
        <v>42</v>
      </c>
      <c r="B95" s="61">
        <f>+B83+B93</f>
        <v>276225000</v>
      </c>
      <c r="C95" s="62">
        <f>+C13+C19+C29+C56</f>
        <v>29514216</v>
      </c>
      <c r="D95" s="61">
        <f>+D13+D19+D29+D56</f>
        <v>305739216</v>
      </c>
      <c r="E95" s="62">
        <f t="shared" ref="E95:Q95" si="70">E13+E19+E29+E56</f>
        <v>13967391.619999999</v>
      </c>
      <c r="F95" s="61">
        <f t="shared" si="70"/>
        <v>13826092.619999999</v>
      </c>
      <c r="G95" s="63">
        <f t="shared" si="70"/>
        <v>22360934.039999999</v>
      </c>
      <c r="H95" s="63">
        <f t="shared" si="70"/>
        <v>0</v>
      </c>
      <c r="I95" s="63">
        <f t="shared" si="70"/>
        <v>0</v>
      </c>
      <c r="J95" s="61">
        <f t="shared" si="70"/>
        <v>0</v>
      </c>
      <c r="K95" s="62">
        <f t="shared" si="70"/>
        <v>0</v>
      </c>
      <c r="L95" s="61">
        <f t="shared" si="70"/>
        <v>0</v>
      </c>
      <c r="M95" s="62">
        <f t="shared" si="70"/>
        <v>0</v>
      </c>
      <c r="N95" s="63">
        <f t="shared" si="70"/>
        <v>0</v>
      </c>
      <c r="O95" s="63">
        <f t="shared" si="70"/>
        <v>0</v>
      </c>
      <c r="P95" s="62">
        <f t="shared" si="70"/>
        <v>0</v>
      </c>
      <c r="Q95" s="67">
        <f t="shared" si="70"/>
        <v>50154418.279999994</v>
      </c>
    </row>
    <row r="96" spans="1:25" ht="12.75" customHeight="1" x14ac:dyDescent="0.2">
      <c r="A96" s="28" t="s">
        <v>43</v>
      </c>
      <c r="B96" s="29"/>
      <c r="C96" s="21"/>
      <c r="D96" s="21"/>
      <c r="E96" s="16"/>
      <c r="F96" s="17"/>
      <c r="P96" s="4"/>
    </row>
    <row r="97" spans="1:16" ht="14.25" customHeight="1" x14ac:dyDescent="0.2">
      <c r="B97" s="30"/>
      <c r="C97" s="24"/>
      <c r="D97" s="24"/>
      <c r="E97" s="15"/>
      <c r="F97" s="17"/>
      <c r="P97" s="4"/>
    </row>
    <row r="98" spans="1:16" ht="12.75" customHeight="1" x14ac:dyDescent="0.2">
      <c r="B98" s="30"/>
      <c r="C98" s="24"/>
      <c r="D98" s="24"/>
      <c r="E98" s="15"/>
      <c r="F98" s="18"/>
      <c r="P98" s="4"/>
    </row>
    <row r="99" spans="1:16" ht="12.75" customHeight="1" x14ac:dyDescent="0.2">
      <c r="A99" s="31" t="s">
        <v>96</v>
      </c>
      <c r="B99" s="32"/>
      <c r="C99" s="25"/>
      <c r="D99" s="25"/>
      <c r="E99" s="15"/>
      <c r="F99" s="17"/>
    </row>
    <row r="100" spans="1:16" ht="12.75" customHeight="1" x14ac:dyDescent="0.2">
      <c r="A100" s="32" t="s">
        <v>52</v>
      </c>
      <c r="B100" s="32"/>
      <c r="C100" s="26"/>
      <c r="D100" s="26"/>
      <c r="E100" s="15"/>
      <c r="F100" s="17"/>
    </row>
    <row r="101" spans="1:16" ht="12.75" customHeight="1" x14ac:dyDescent="0.2">
      <c r="A101" s="32" t="s">
        <v>50</v>
      </c>
      <c r="B101" s="32"/>
      <c r="C101" s="25"/>
      <c r="D101" s="25"/>
      <c r="E101" s="15"/>
      <c r="F101" s="17"/>
    </row>
    <row r="102" spans="1:16" ht="12.75" customHeight="1" x14ac:dyDescent="0.25">
      <c r="A102" s="28" t="s">
        <v>113</v>
      </c>
      <c r="B102" s="13"/>
      <c r="C102" s="9"/>
    </row>
    <row r="103" spans="1:16" ht="12.75" customHeight="1" x14ac:dyDescent="0.25">
      <c r="A103" s="28" t="s">
        <v>114</v>
      </c>
      <c r="B103" s="13"/>
      <c r="C103" s="9"/>
    </row>
    <row r="104" spans="1:16" ht="12.75" customHeight="1" x14ac:dyDescent="0.25">
      <c r="A104" s="13"/>
      <c r="B104" s="13"/>
      <c r="C104" s="9"/>
    </row>
    <row r="105" spans="1:16" ht="12.75" customHeight="1" x14ac:dyDescent="0.25">
      <c r="A105" s="13"/>
      <c r="B105" s="13"/>
      <c r="C105" s="9"/>
    </row>
    <row r="106" spans="1:16" ht="12.75" customHeight="1" x14ac:dyDescent="0.25">
      <c r="A106" s="13"/>
      <c r="B106" s="13"/>
      <c r="C106" s="9"/>
    </row>
    <row r="107" spans="1:16" ht="12.75" customHeight="1" x14ac:dyDescent="0.25">
      <c r="A107" s="13"/>
      <c r="B107" s="13"/>
      <c r="C107" s="9"/>
    </row>
    <row r="108" spans="1:16" ht="12.75" customHeight="1" x14ac:dyDescent="0.25">
      <c r="A108" s="13"/>
      <c r="B108" s="13"/>
      <c r="C108" s="9"/>
    </row>
    <row r="109" spans="1:16" ht="12.75" customHeight="1" x14ac:dyDescent="0.25">
      <c r="A109" s="13"/>
      <c r="B109" s="13"/>
      <c r="C109" s="9"/>
    </row>
    <row r="110" spans="1:16" ht="17.25" customHeight="1" x14ac:dyDescent="0.3">
      <c r="A110" s="109" t="s">
        <v>111</v>
      </c>
      <c r="B110" s="109"/>
      <c r="C110" s="68"/>
      <c r="G110" s="109" t="s">
        <v>51</v>
      </c>
      <c r="H110" s="69"/>
      <c r="O110" s="70"/>
    </row>
    <row r="111" spans="1:16" ht="16.5" customHeight="1" x14ac:dyDescent="0.3">
      <c r="A111" s="110" t="s">
        <v>112</v>
      </c>
      <c r="B111" s="110"/>
      <c r="C111" s="68"/>
      <c r="G111" s="110" t="s">
        <v>44</v>
      </c>
      <c r="H111" s="69"/>
      <c r="O111" s="71"/>
    </row>
    <row r="112" spans="1:16" ht="12.75" customHeight="1" x14ac:dyDescent="0.25">
      <c r="A112" s="13"/>
      <c r="B112" s="13"/>
      <c r="C112" s="9"/>
    </row>
    <row r="113" spans="1:3" ht="12.75" customHeight="1" x14ac:dyDescent="0.25">
      <c r="A113" s="13"/>
      <c r="B113" s="13"/>
      <c r="C113" s="9"/>
    </row>
    <row r="114" spans="1:3" ht="12.75" customHeight="1" x14ac:dyDescent="0.25">
      <c r="A114" s="13"/>
      <c r="B114" s="13"/>
      <c r="C114" s="9"/>
    </row>
    <row r="115" spans="1:3" ht="12.75" customHeight="1" x14ac:dyDescent="0.25">
      <c r="A115" s="13"/>
      <c r="B115" s="13"/>
      <c r="C115" s="9"/>
    </row>
    <row r="116" spans="1:3" ht="12.75" customHeight="1" x14ac:dyDescent="0.25">
      <c r="A116" s="13"/>
      <c r="B116" s="13"/>
      <c r="C116" s="9"/>
    </row>
    <row r="117" spans="1:3" ht="12.75" customHeight="1" x14ac:dyDescent="0.25">
      <c r="A117" s="13"/>
      <c r="B117" s="13"/>
      <c r="C117" s="9"/>
    </row>
    <row r="118" spans="1:3" ht="12.75" customHeight="1" x14ac:dyDescent="0.25">
      <c r="A118" s="13"/>
      <c r="B118" s="13"/>
      <c r="C118" s="9"/>
    </row>
    <row r="119" spans="1:3" ht="12.75" customHeight="1" x14ac:dyDescent="0.25">
      <c r="A119" s="13"/>
      <c r="B119" s="13"/>
      <c r="C119" s="9"/>
    </row>
    <row r="120" spans="1:3" ht="12.75" customHeight="1" x14ac:dyDescent="0.25">
      <c r="A120" s="13"/>
      <c r="B120" s="13"/>
      <c r="C120" s="9"/>
    </row>
    <row r="121" spans="1:3" ht="12.75" customHeight="1" x14ac:dyDescent="0.25">
      <c r="A121" s="13"/>
      <c r="B121" s="13"/>
      <c r="C121" s="9"/>
    </row>
    <row r="122" spans="1:3" ht="12.75" customHeight="1" x14ac:dyDescent="0.25">
      <c r="A122" s="13"/>
      <c r="B122" s="13"/>
      <c r="C122" s="9"/>
    </row>
    <row r="123" spans="1:3" ht="12.75" customHeight="1" x14ac:dyDescent="0.25">
      <c r="A123" s="13"/>
      <c r="B123" s="13"/>
      <c r="C123" s="9"/>
    </row>
    <row r="124" spans="1:3" ht="12.75" customHeight="1" x14ac:dyDescent="0.25">
      <c r="A124" s="13"/>
      <c r="B124" s="13"/>
      <c r="C124" s="9"/>
    </row>
    <row r="125" spans="1:3" ht="12.75" customHeight="1" x14ac:dyDescent="0.25">
      <c r="A125" s="13"/>
      <c r="B125" s="13"/>
      <c r="C125" s="9"/>
    </row>
    <row r="126" spans="1:3" ht="12.75" customHeight="1" x14ac:dyDescent="0.25">
      <c r="A126" s="13"/>
      <c r="B126" s="13"/>
      <c r="C126" s="9"/>
    </row>
    <row r="127" spans="1:3" ht="12.75" customHeight="1" x14ac:dyDescent="0.25">
      <c r="A127" s="13"/>
      <c r="B127" s="13"/>
      <c r="C127" s="9"/>
    </row>
    <row r="128" spans="1:3" ht="12.75" customHeight="1" x14ac:dyDescent="0.25">
      <c r="A128" s="13"/>
      <c r="B128" s="13"/>
      <c r="C128" s="9"/>
    </row>
    <row r="129" spans="1:17" ht="12.75" customHeight="1" x14ac:dyDescent="0.25">
      <c r="A129" s="13"/>
      <c r="B129" s="13"/>
      <c r="C129" s="9"/>
    </row>
    <row r="130" spans="1:17" ht="12.75" customHeight="1" x14ac:dyDescent="0.25">
      <c r="A130" s="13"/>
      <c r="B130" s="13"/>
      <c r="C130" s="9"/>
    </row>
    <row r="131" spans="1:17" ht="12.75" customHeight="1" x14ac:dyDescent="0.25">
      <c r="A131" s="13"/>
      <c r="B131" s="13"/>
      <c r="C131" s="9"/>
    </row>
    <row r="132" spans="1:17" ht="12.75" customHeight="1" x14ac:dyDescent="0.25">
      <c r="A132" s="13"/>
      <c r="B132" s="13"/>
      <c r="C132" s="9"/>
    </row>
    <row r="133" spans="1:17" ht="12.75" customHeight="1" x14ac:dyDescent="0.25">
      <c r="A133" s="13"/>
      <c r="B133" s="13"/>
      <c r="C133" s="9"/>
    </row>
    <row r="134" spans="1:17" ht="12.75" customHeight="1" x14ac:dyDescent="0.25">
      <c r="A134" s="13"/>
      <c r="B134" s="13"/>
      <c r="C134" s="9"/>
    </row>
    <row r="135" spans="1:17" ht="12.75" customHeight="1" x14ac:dyDescent="0.25">
      <c r="A135" s="13"/>
      <c r="B135" s="13"/>
      <c r="C135" s="9"/>
    </row>
    <row r="136" spans="1:17" ht="12.75" customHeight="1" x14ac:dyDescent="0.25">
      <c r="A136" s="13"/>
      <c r="B136" s="13"/>
      <c r="C136" s="9"/>
    </row>
    <row r="137" spans="1:17" ht="12.75" customHeight="1" x14ac:dyDescent="0.25">
      <c r="A137" s="13"/>
      <c r="B137" s="13"/>
      <c r="C137" s="9"/>
    </row>
    <row r="138" spans="1:17" ht="12.75" customHeight="1" x14ac:dyDescent="0.25">
      <c r="A138" s="13"/>
      <c r="B138" s="13"/>
      <c r="C138" s="9"/>
    </row>
    <row r="139" spans="1:17" ht="12.75" customHeight="1" x14ac:dyDescent="0.25">
      <c r="A139" s="13"/>
      <c r="B139" s="13"/>
      <c r="C139" s="9"/>
    </row>
    <row r="140" spans="1:17" ht="12.75" customHeight="1" x14ac:dyDescent="0.25">
      <c r="A140" s="13"/>
      <c r="B140" s="13"/>
      <c r="C140" s="9"/>
    </row>
    <row r="141" spans="1:17" ht="12.75" customHeight="1" x14ac:dyDescent="0.25">
      <c r="B141" s="14"/>
      <c r="C141" s="9"/>
    </row>
    <row r="142" spans="1:17" ht="17.25" customHeight="1" x14ac:dyDescent="0.2"/>
    <row r="144" spans="1:17" ht="17.25" customHeight="1" x14ac:dyDescent="0.25">
      <c r="K144" s="69"/>
      <c r="L144" s="69"/>
      <c r="M144" s="69"/>
      <c r="N144" s="69"/>
      <c r="O144" s="69"/>
      <c r="P144" s="69"/>
      <c r="Q144" s="69"/>
    </row>
    <row r="145" spans="1:17" ht="17.25" customHeight="1" x14ac:dyDescent="0.3">
      <c r="K145" s="69"/>
      <c r="L145" s="69"/>
      <c r="M145" s="69"/>
      <c r="N145" s="69"/>
      <c r="O145" s="69"/>
      <c r="P145" s="71"/>
      <c r="Q145" s="69"/>
    </row>
    <row r="146" spans="1:17" ht="12.75" customHeight="1" x14ac:dyDescent="0.2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35"/>
      <c r="Q146" s="64"/>
    </row>
    <row r="147" spans="1:17" ht="12.75" customHeight="1" x14ac:dyDescent="0.2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35"/>
      <c r="Q147" s="64"/>
    </row>
    <row r="148" spans="1:17" ht="12.75" customHeight="1" x14ac:dyDescent="0.25">
      <c r="F148" s="9"/>
      <c r="G148" s="9"/>
      <c r="H148" s="10"/>
      <c r="I148" s="10"/>
      <c r="P148" s="4"/>
    </row>
    <row r="149" spans="1:17" ht="12.75" customHeight="1" x14ac:dyDescent="0.25">
      <c r="F149" s="9"/>
      <c r="G149" s="9"/>
      <c r="I149" s="9"/>
      <c r="P149" s="4"/>
    </row>
    <row r="150" spans="1:17" ht="12.75" customHeight="1" x14ac:dyDescent="0.2">
      <c r="P150" s="4"/>
    </row>
    <row r="151" spans="1:17" ht="12.75" customHeight="1" x14ac:dyDescent="0.2">
      <c r="P151" s="4"/>
    </row>
    <row r="152" spans="1:17" ht="12.75" customHeight="1" x14ac:dyDescent="0.2">
      <c r="P152" s="4"/>
    </row>
    <row r="153" spans="1:17" ht="12.75" customHeight="1" x14ac:dyDescent="0.2">
      <c r="P153" s="4"/>
    </row>
    <row r="154" spans="1:17" ht="12.75" customHeight="1" x14ac:dyDescent="0.2">
      <c r="P154" s="4"/>
    </row>
    <row r="155" spans="1:17" ht="12.75" customHeight="1" x14ac:dyDescent="0.2">
      <c r="P155" s="4"/>
    </row>
    <row r="156" spans="1:17" ht="12.75" customHeight="1" x14ac:dyDescent="0.2">
      <c r="P156" s="4"/>
    </row>
    <row r="157" spans="1:17" ht="12.75" customHeight="1" x14ac:dyDescent="0.2">
      <c r="P157" s="4"/>
    </row>
    <row r="158" spans="1:17" ht="12.75" customHeight="1" x14ac:dyDescent="0.2">
      <c r="P158" s="4"/>
    </row>
    <row r="159" spans="1:17" ht="12.75" customHeight="1" x14ac:dyDescent="0.2">
      <c r="P159" s="4"/>
    </row>
    <row r="160" spans="1:17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  <row r="1014" spans="16:16" ht="12.75" customHeight="1" x14ac:dyDescent="0.2">
      <c r="P1014" s="4"/>
    </row>
    <row r="1015" spans="16:16" ht="12.75" customHeight="1" x14ac:dyDescent="0.2">
      <c r="P1015" s="4"/>
    </row>
    <row r="1016" spans="16:16" ht="12.75" customHeight="1" x14ac:dyDescent="0.2">
      <c r="P1016" s="4"/>
    </row>
    <row r="1017" spans="16:16" ht="12.75" customHeight="1" x14ac:dyDescent="0.2">
      <c r="P1017" s="4"/>
    </row>
    <row r="1018" spans="16:16" ht="12.75" customHeight="1" x14ac:dyDescent="0.2">
      <c r="P1018" s="4"/>
    </row>
    <row r="1019" spans="16:16" ht="12.75" customHeight="1" x14ac:dyDescent="0.2">
      <c r="P1019" s="4"/>
    </row>
    <row r="1020" spans="16:16" ht="12.75" customHeight="1" x14ac:dyDescent="0.2">
      <c r="P1020" s="4"/>
    </row>
    <row r="1021" spans="16:16" ht="12.75" customHeight="1" x14ac:dyDescent="0.2">
      <c r="P1021" s="4"/>
    </row>
    <row r="1022" spans="16:16" ht="12.75" customHeight="1" x14ac:dyDescent="0.2">
      <c r="P1022" s="4"/>
    </row>
    <row r="1023" spans="16:16" ht="12.75" customHeight="1" x14ac:dyDescent="0.2">
      <c r="P1023" s="4"/>
    </row>
    <row r="1024" spans="16:16" ht="12.75" customHeight="1" x14ac:dyDescent="0.2">
      <c r="P1024" s="4"/>
    </row>
    <row r="1025" spans="16:16" ht="12.75" customHeight="1" x14ac:dyDescent="0.2">
      <c r="P1025" s="4"/>
    </row>
    <row r="1026" spans="16:16" ht="12.75" customHeight="1" x14ac:dyDescent="0.2">
      <c r="P1026" s="4"/>
    </row>
    <row r="1027" spans="16:16" ht="12.75" customHeight="1" x14ac:dyDescent="0.2">
      <c r="P1027" s="4"/>
    </row>
    <row r="1028" spans="16:16" ht="12.75" customHeight="1" x14ac:dyDescent="0.2">
      <c r="P1028" s="4"/>
    </row>
    <row r="1029" spans="16:16" ht="12.75" customHeight="1" x14ac:dyDescent="0.2">
      <c r="P1029" s="4"/>
    </row>
    <row r="1030" spans="16:16" ht="12.75" customHeight="1" x14ac:dyDescent="0.2">
      <c r="P1030" s="4"/>
    </row>
    <row r="1031" spans="16:16" ht="12.75" customHeight="1" x14ac:dyDescent="0.2">
      <c r="P1031" s="4"/>
    </row>
    <row r="1032" spans="16:16" ht="12.75" customHeight="1" x14ac:dyDescent="0.2">
      <c r="P1032" s="4"/>
    </row>
    <row r="1033" spans="16:16" ht="12.75" customHeight="1" x14ac:dyDescent="0.2">
      <c r="P1033" s="4"/>
    </row>
    <row r="1034" spans="16:16" ht="12.75" customHeight="1" x14ac:dyDescent="0.2">
      <c r="P1034" s="4"/>
    </row>
    <row r="1035" spans="16:16" ht="12.75" customHeight="1" x14ac:dyDescent="0.2">
      <c r="P1035" s="4"/>
    </row>
    <row r="1036" spans="16:16" ht="12.75" customHeight="1" x14ac:dyDescent="0.2">
      <c r="P1036" s="4"/>
    </row>
    <row r="1037" spans="16:16" ht="12.75" customHeight="1" x14ac:dyDescent="0.2">
      <c r="P1037" s="4"/>
    </row>
    <row r="1038" spans="16:16" ht="12.75" customHeight="1" x14ac:dyDescent="0.2">
      <c r="P1038" s="4"/>
    </row>
    <row r="1039" spans="16:16" ht="12.75" customHeight="1" x14ac:dyDescent="0.2">
      <c r="P1039" s="4"/>
    </row>
    <row r="1040" spans="16:16" ht="12.75" customHeight="1" x14ac:dyDescent="0.2">
      <c r="P1040" s="4"/>
    </row>
    <row r="1041" spans="16:16" ht="12.75" customHeight="1" x14ac:dyDescent="0.2">
      <c r="P1041" s="4"/>
    </row>
    <row r="1042" spans="16:16" ht="12.75" customHeight="1" x14ac:dyDescent="0.2">
      <c r="P1042" s="4"/>
    </row>
    <row r="1043" spans="16:16" ht="12.75" customHeight="1" x14ac:dyDescent="0.2">
      <c r="P1043" s="4"/>
    </row>
    <row r="1044" spans="16:16" ht="12.75" customHeight="1" x14ac:dyDescent="0.2">
      <c r="P1044" s="4"/>
    </row>
    <row r="1045" spans="16:16" ht="12.75" customHeight="1" x14ac:dyDescent="0.2">
      <c r="P1045" s="4"/>
    </row>
    <row r="1046" spans="16:16" ht="12.75" customHeight="1" x14ac:dyDescent="0.2">
      <c r="P1046" s="4"/>
    </row>
    <row r="1047" spans="16:16" ht="12.75" customHeight="1" x14ac:dyDescent="0.2">
      <c r="P1047" s="4"/>
    </row>
    <row r="1048" spans="16:16" ht="12.75" customHeight="1" x14ac:dyDescent="0.2">
      <c r="P1048" s="4"/>
    </row>
    <row r="1049" spans="16:16" ht="12.75" customHeight="1" x14ac:dyDescent="0.2">
      <c r="P1049" s="4"/>
    </row>
    <row r="1050" spans="16:16" ht="12.75" customHeight="1" x14ac:dyDescent="0.2">
      <c r="P1050" s="4"/>
    </row>
    <row r="1051" spans="16:16" ht="12.75" customHeight="1" x14ac:dyDescent="0.2">
      <c r="P1051" s="4"/>
    </row>
    <row r="1052" spans="16:16" ht="12.75" customHeight="1" x14ac:dyDescent="0.2">
      <c r="P1052" s="4"/>
    </row>
    <row r="1053" spans="16:16" ht="12.75" customHeight="1" x14ac:dyDescent="0.2">
      <c r="P1053" s="4"/>
    </row>
    <row r="1054" spans="16:16" ht="12.75" customHeight="1" x14ac:dyDescent="0.2">
      <c r="P1054" s="4"/>
    </row>
    <row r="1055" spans="16:16" ht="12.75" customHeight="1" x14ac:dyDescent="0.2">
      <c r="P1055" s="4"/>
    </row>
    <row r="1056" spans="16:16" ht="12.75" customHeight="1" x14ac:dyDescent="0.2">
      <c r="P1056" s="4"/>
    </row>
    <row r="1057" spans="16:16" ht="12.75" customHeight="1" x14ac:dyDescent="0.2">
      <c r="P1057" s="4"/>
    </row>
    <row r="1058" spans="16:16" ht="12.75" customHeight="1" x14ac:dyDescent="0.2">
      <c r="P1058" s="4"/>
    </row>
    <row r="1059" spans="16:16" ht="12.75" customHeight="1" x14ac:dyDescent="0.2">
      <c r="P1059" s="4"/>
    </row>
    <row r="1060" spans="16:16" ht="12.75" customHeight="1" x14ac:dyDescent="0.2">
      <c r="P1060" s="4"/>
    </row>
    <row r="1061" spans="16:16" ht="12.75" customHeight="1" x14ac:dyDescent="0.2">
      <c r="P1061" s="4"/>
    </row>
    <row r="1062" spans="16:16" ht="12.75" customHeight="1" x14ac:dyDescent="0.2">
      <c r="P1062" s="4"/>
    </row>
    <row r="1063" spans="16:16" ht="12.75" customHeight="1" x14ac:dyDescent="0.2">
      <c r="P1063" s="4"/>
    </row>
    <row r="1064" spans="16:16" ht="12.75" customHeight="1" x14ac:dyDescent="0.2">
      <c r="P1064" s="4"/>
    </row>
    <row r="1065" spans="16:16" ht="12.75" customHeight="1" x14ac:dyDescent="0.2">
      <c r="P1065" s="4"/>
    </row>
    <row r="1066" spans="16:16" ht="12.75" customHeight="1" x14ac:dyDescent="0.2">
      <c r="P1066" s="4"/>
    </row>
    <row r="1067" spans="16:16" ht="12.75" customHeight="1" x14ac:dyDescent="0.2">
      <c r="P1067" s="4"/>
    </row>
    <row r="1068" spans="16:16" ht="12.75" customHeight="1" x14ac:dyDescent="0.2">
      <c r="P1068" s="4"/>
    </row>
    <row r="1069" spans="16:16" ht="12.75" customHeight="1" x14ac:dyDescent="0.2">
      <c r="P1069" s="4"/>
    </row>
    <row r="1070" spans="16:16" ht="12.75" customHeight="1" x14ac:dyDescent="0.2">
      <c r="P1070" s="4"/>
    </row>
    <row r="1071" spans="16:16" ht="12.75" customHeight="1" x14ac:dyDescent="0.2">
      <c r="P1071" s="4"/>
    </row>
    <row r="1072" spans="16:16" ht="12.75" customHeight="1" x14ac:dyDescent="0.2">
      <c r="P1072" s="4"/>
    </row>
    <row r="1073" spans="16:16" ht="12.75" customHeight="1" x14ac:dyDescent="0.2">
      <c r="P1073" s="4"/>
    </row>
    <row r="1074" spans="16:16" ht="12.75" customHeight="1" x14ac:dyDescent="0.2">
      <c r="P1074" s="4"/>
    </row>
    <row r="1075" spans="16:16" ht="12.75" customHeight="1" x14ac:dyDescent="0.2">
      <c r="P1075" s="4"/>
    </row>
    <row r="1076" spans="16:16" ht="12.75" customHeight="1" x14ac:dyDescent="0.2">
      <c r="P1076" s="4"/>
    </row>
    <row r="1077" spans="16:16" ht="12.75" customHeight="1" x14ac:dyDescent="0.2">
      <c r="P1077" s="4"/>
    </row>
    <row r="1078" spans="16:16" ht="12.75" customHeight="1" x14ac:dyDescent="0.2">
      <c r="P1078" s="4"/>
    </row>
    <row r="1079" spans="16:16" ht="12.75" customHeight="1" x14ac:dyDescent="0.2">
      <c r="P1079" s="4"/>
    </row>
    <row r="1080" spans="16:16" ht="12.75" customHeight="1" x14ac:dyDescent="0.2">
      <c r="P1080" s="4"/>
    </row>
    <row r="1081" spans="16:16" ht="12.75" customHeight="1" x14ac:dyDescent="0.2">
      <c r="P1081" s="4"/>
    </row>
    <row r="1082" spans="16:16" ht="12.75" customHeight="1" x14ac:dyDescent="0.2">
      <c r="P1082" s="4"/>
    </row>
    <row r="1083" spans="16:16" ht="12.75" customHeight="1" x14ac:dyDescent="0.2">
      <c r="P1083" s="4"/>
    </row>
    <row r="1084" spans="16:16" ht="12.75" customHeight="1" x14ac:dyDescent="0.2">
      <c r="P1084" s="4"/>
    </row>
    <row r="1085" spans="16:16" ht="12.75" customHeight="1" x14ac:dyDescent="0.2">
      <c r="P1085" s="4"/>
    </row>
    <row r="1086" spans="16:16" ht="12.75" customHeight="1" x14ac:dyDescent="0.2">
      <c r="P1086" s="4"/>
    </row>
    <row r="1087" spans="16:16" ht="12.75" customHeight="1" x14ac:dyDescent="0.2">
      <c r="P1087" s="4"/>
    </row>
    <row r="1088" spans="16:16" ht="12.75" customHeight="1" x14ac:dyDescent="0.2">
      <c r="P1088" s="4"/>
    </row>
    <row r="1089" spans="16:16" ht="12.75" customHeight="1" x14ac:dyDescent="0.2">
      <c r="P1089" s="4"/>
    </row>
    <row r="1090" spans="16:16" ht="12.75" customHeight="1" x14ac:dyDescent="0.2">
      <c r="P1090" s="4"/>
    </row>
    <row r="1091" spans="16:16" ht="12.75" customHeight="1" x14ac:dyDescent="0.2">
      <c r="P1091" s="4"/>
    </row>
    <row r="1092" spans="16:16" ht="12.75" customHeight="1" x14ac:dyDescent="0.2">
      <c r="P1092" s="4"/>
    </row>
    <row r="1093" spans="16:16" ht="12.75" customHeight="1" x14ac:dyDescent="0.2">
      <c r="P1093" s="4"/>
    </row>
    <row r="1094" spans="16:16" ht="12.75" customHeight="1" x14ac:dyDescent="0.2">
      <c r="P1094" s="4"/>
    </row>
    <row r="1095" spans="16:16" ht="12.75" customHeight="1" x14ac:dyDescent="0.2">
      <c r="P1095" s="4"/>
    </row>
    <row r="1096" spans="16:16" ht="12.75" customHeight="1" x14ac:dyDescent="0.2">
      <c r="P1096" s="4"/>
    </row>
    <row r="1097" spans="16:16" ht="12.75" customHeight="1" x14ac:dyDescent="0.2">
      <c r="P1097" s="4"/>
    </row>
    <row r="1098" spans="16:16" ht="12.75" customHeight="1" x14ac:dyDescent="0.2">
      <c r="P1098" s="4"/>
    </row>
    <row r="1099" spans="16:16" ht="12.75" customHeight="1" x14ac:dyDescent="0.2">
      <c r="P1099" s="4"/>
    </row>
    <row r="1100" spans="16:16" ht="12.75" customHeight="1" x14ac:dyDescent="0.2">
      <c r="P1100" s="4"/>
    </row>
  </sheetData>
  <mergeCells count="5">
    <mergeCell ref="A2:Q2"/>
    <mergeCell ref="A3:Q3"/>
    <mergeCell ref="A4:Q4"/>
    <mergeCell ref="A5:Q5"/>
    <mergeCell ref="A6:Q6"/>
  </mergeCells>
  <printOptions horizontalCentered="1" verticalCentered="1"/>
  <pageMargins left="0" right="0" top="0" bottom="1.08" header="0" footer="0.85"/>
  <pageSetup scale="70" fitToHeight="0" orientation="portrait" useFirstPageNumber="1" r:id="rId1"/>
  <headerFooter>
    <oddFooter xml:space="preserve">&amp;R&amp;P    </oddFooter>
  </headerFooter>
  <ignoredErrors>
    <ignoredError sqref="Q14 Q15 D29:P29 B29 B56 D77 Q57:Q65 I56:Q56 Q17:Q27 D56:G56" formulaRange="1"/>
    <ignoredError sqref="E13" formula="1"/>
    <ignoredError sqref="Q30 Q31:Q32 Q34:Q3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2024</vt:lpstr>
      <vt:lpstr>'EJECUCION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2025-04-04T13:42:23Z</cp:lastPrinted>
  <dcterms:created xsi:type="dcterms:W3CDTF">2022-02-01T16:24:37Z</dcterms:created>
  <dcterms:modified xsi:type="dcterms:W3CDTF">2025-04-04T15:57:25Z</dcterms:modified>
</cp:coreProperties>
</file>