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EJECUCION DEL PRESUPUESTO JUNIO 2025\EJECUCION AGOSTO\"/>
    </mc:Choice>
  </mc:AlternateContent>
  <xr:revisionPtr revIDLastSave="0" documentId="8_{30E54F08-5EE4-4C00-A5B5-1F9EC5C7A0EE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90" i="1"/>
  <c r="D60" i="1" l="1"/>
  <c r="D59" i="1"/>
  <c r="D58" i="1"/>
  <c r="D57" i="1"/>
  <c r="D56" i="1"/>
  <c r="D55" i="1"/>
  <c r="D54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B16" i="1"/>
  <c r="Q13" i="1"/>
  <c r="D12" i="1"/>
  <c r="D13" i="1"/>
  <c r="D14" i="1"/>
  <c r="D15" i="1"/>
  <c r="F16" i="1"/>
  <c r="G16" i="1"/>
  <c r="H16" i="1"/>
  <c r="I16" i="1"/>
  <c r="J16" i="1"/>
  <c r="K16" i="1"/>
  <c r="L16" i="1"/>
  <c r="M16" i="1"/>
  <c r="N16" i="1"/>
  <c r="O16" i="1"/>
  <c r="P16" i="1"/>
  <c r="G26" i="1"/>
  <c r="Q30" i="1"/>
  <c r="H53" i="1"/>
  <c r="Q62" i="1"/>
  <c r="Q61" i="1"/>
  <c r="Q60" i="1"/>
  <c r="Q59" i="1"/>
  <c r="Q58" i="1"/>
  <c r="Q57" i="1"/>
  <c r="Q56" i="1"/>
  <c r="Q55" i="1"/>
  <c r="Q54" i="1"/>
  <c r="Q35" i="1"/>
  <c r="Q34" i="1"/>
  <c r="Q33" i="1"/>
  <c r="Q32" i="1"/>
  <c r="Q31" i="1"/>
  <c r="Q29" i="1"/>
  <c r="Q28" i="1"/>
  <c r="Q27" i="1"/>
  <c r="Q2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53" i="1"/>
  <c r="F53" i="1"/>
  <c r="G53" i="1"/>
  <c r="I53" i="1"/>
  <c r="J53" i="1"/>
  <c r="K53" i="1"/>
  <c r="L53" i="1"/>
  <c r="M53" i="1"/>
  <c r="N53" i="1"/>
  <c r="O53" i="1"/>
  <c r="P53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E26" i="1"/>
  <c r="F26" i="1"/>
  <c r="H26" i="1"/>
  <c r="I26" i="1"/>
  <c r="J26" i="1"/>
  <c r="K26" i="1"/>
  <c r="L26" i="1"/>
  <c r="M26" i="1"/>
  <c r="N26" i="1"/>
  <c r="O26" i="1"/>
  <c r="P2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D74" i="1"/>
  <c r="D68" i="1"/>
  <c r="D63" i="1"/>
  <c r="D45" i="1"/>
  <c r="B90" i="1"/>
  <c r="B74" i="1"/>
  <c r="B68" i="1"/>
  <c r="B63" i="1"/>
  <c r="B45" i="1"/>
  <c r="B26" i="1"/>
  <c r="Q14" i="1"/>
  <c r="D16" i="1" l="1"/>
  <c r="Q26" i="1"/>
  <c r="Q53" i="1"/>
  <c r="E10" i="1"/>
  <c r="E16" i="1"/>
  <c r="N10" i="1"/>
  <c r="B10" i="1"/>
  <c r="B53" i="1"/>
  <c r="E80" i="1" l="1"/>
  <c r="B80" i="1"/>
  <c r="B92" i="1" s="1"/>
  <c r="C92" i="1"/>
  <c r="D53" i="1"/>
  <c r="D26" i="1"/>
  <c r="D10" i="1"/>
  <c r="D80" i="1" l="1"/>
  <c r="D92" i="1"/>
  <c r="B9" i="1"/>
  <c r="C9" i="1" l="1"/>
  <c r="D9" i="1"/>
  <c r="K10" i="1" l="1"/>
  <c r="K80" i="1" l="1"/>
  <c r="K92" i="1"/>
  <c r="K9" i="1"/>
  <c r="F10" i="1" l="1"/>
  <c r="F80" i="1" l="1"/>
  <c r="F92" i="1"/>
  <c r="G10" i="1"/>
  <c r="G80" i="1" s="1"/>
  <c r="G9" i="1" l="1"/>
  <c r="Q24" i="1"/>
  <c r="Q23" i="1"/>
  <c r="Q22" i="1"/>
  <c r="Q21" i="1"/>
  <c r="Q20" i="1"/>
  <c r="Q19" i="1"/>
  <c r="Q18" i="1"/>
  <c r="Q17" i="1"/>
  <c r="Q15" i="1"/>
  <c r="Q12" i="1"/>
  <c r="Q11" i="1"/>
  <c r="P10" i="1"/>
  <c r="O10" i="1"/>
  <c r="M10" i="1"/>
  <c r="L10" i="1"/>
  <c r="J10" i="1"/>
  <c r="I10" i="1"/>
  <c r="H10" i="1"/>
  <c r="Q10" i="1" l="1"/>
  <c r="O80" i="1"/>
  <c r="P80" i="1"/>
  <c r="J80" i="1"/>
  <c r="H80" i="1"/>
  <c r="I80" i="1"/>
  <c r="L80" i="1"/>
  <c r="M80" i="1"/>
  <c r="N92" i="1"/>
  <c r="N80" i="1"/>
  <c r="I92" i="1"/>
  <c r="J92" i="1"/>
  <c r="O92" i="1"/>
  <c r="M92" i="1"/>
  <c r="P92" i="1"/>
  <c r="L92" i="1"/>
  <c r="H92" i="1"/>
  <c r="G92" i="1"/>
  <c r="I9" i="1"/>
  <c r="E9" i="1"/>
  <c r="J9" i="1"/>
  <c r="H9" i="1"/>
  <c r="Q16" i="1"/>
  <c r="M9" i="1"/>
  <c r="F9" i="1"/>
  <c r="L9" i="1"/>
  <c r="N9" i="1"/>
  <c r="O9" i="1"/>
  <c r="E92" i="1"/>
  <c r="P9" i="1"/>
  <c r="Q80" i="1" l="1"/>
  <c r="Q92" i="1"/>
  <c r="Q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<sst xmlns="http://schemas.openxmlformats.org/spreadsheetml/2006/main" count="117" uniqueCount="117">
  <si>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</si>
  <si>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</si>
  <si>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EJECUCIÓN DE GASTOS Y APLICACIONES FINANCIERAS AÑO 2025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</si>
  <si>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</si>
  <si>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</si>
  <si>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</si>
  <si>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</si>
  <si>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</si>
  <si>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</si>
  <si>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</si>
  <si>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</si>
  <si>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</si>
  <si>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</si>
  <si>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</si>
  <si>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</si>
  <si>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</si>
  <si>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</si>
  <si>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</si>
  <si>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</si>
  <si>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</si>
  <si>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</si>
  <si>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</si>
  <si>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</si>
  <si>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</si>
  <si>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</si>
  <si>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</si>
  <si>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</si>
  <si>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</si>
  <si>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</si>
  <si>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</si>
  <si>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</si>
  <si>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</si>
  <si>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</si>
  <si>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</si>
  <si>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</si>
  <si>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</si>
  <si>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</si>
  <si>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</si>
  <si>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</si>
  <si>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</si>
  <si>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</si>
  <si>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</si>
  <si>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</si>
  <si>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</si>
  <si>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</si>
  <si>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</si>
  <si>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</si>
  <si>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</si>
  <si>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</si>
  <si>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</si>
  <si>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</si>
  <si>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</si>
  <si>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</si>
  <si>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</si>
  <si>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</si>
  <si>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</si>
  <si>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</si>
  <si>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</si>
  <si>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</si>
  <si>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</si>
  <si>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</si>
  <si>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</si>
  <si>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</si>
  <si>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</si>
  <si>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</si>
  <si>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</si>
  <si>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</si>
  <si>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</si>
  <si>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</si>
  <si>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</si>
  <si>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</si>
  <si>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</si>
  <si>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</si>
  <si>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</si>
  <si>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</si>
  <si>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</si>
  <si>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</si>
  <si>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</si>
  <si>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</si>
  <si>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</si>
  <si>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</si>
  <si>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</si>
  <si>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</si>
  <si>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</si>
  <si>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</si>
  <si>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</si>
  <si>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</si>
  <si>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</si>
  <si>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</si>
  <si>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</si>
  <si>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</si>
  <si>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</si>
  <si>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</si>
  <si>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</si>
  <si>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</si>
  <si>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</si>
  <si>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</si>
  <si>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</si>
  <si>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</si>
  <si>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</si>
  <si>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</si>
  <si>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</si>
  <si>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</si>
  <si>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</si>
  <si>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</si>
  <si>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Fuente: SIGEF 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</si>
  <si>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</si>
  <si>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</si>
  <si>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</si>
  <si>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>Fuente de registro: 01 de enero al  31 de agosto  2025</t>
  </si>
  <si>
    <t>Fecha de imputación: hasta el  31 de agosto 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</si>
  <si>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</si>
  <si>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</si>
  <si>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>Carlos Then Contín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</si>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</sst>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3" fontId="25" fillId="0" borderId="35" xfId="0" applyNumberFormat="1" applyFont="1" applyBorder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366693</xdr:colOff>
      <xdr:row>0</xdr:row>
      <xdr:rowOff>131098</xdr:rowOff>
    </xdr:from>
    <xdr:to>
      <xdr:col>16</xdr:col>
      <xdr:colOff>640159</xdr:colOff>
      <xdr:row>5</xdr:row>
      <xdr:rowOff>76201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2126" y="131098"/>
          <a:ext cx="1816648" cy="9695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2238375</xdr:colOff>
      <xdr:row>6</xdr:row>
      <xdr:rowOff>121190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98"/>
  <sheetViews>
    <sheetView showGridLines="0" tabSelected="1" zoomScale="160" zoomScaleNormal="160" workbookViewId="0">
      <selection activeCell="A103" sqref="A103"/>
    </sheetView>
  </sheetViews>
  <sheetFormatPr baseColWidth="10" defaultColWidth="14.42578125" defaultRowHeight="15.75" customHeight="1" x14ac:dyDescent="0.2"/>
  <cols>
    <col min="1" max="1" width="55.140625" customWidth="1"/>
    <col min="2" max="2" width="13.28515625" customWidth="1"/>
    <col min="3" max="3" width="18.28515625" hidden="1" customWidth="1"/>
    <col min="4" max="4" width="13.140625" customWidth="1"/>
    <col min="5" max="5" width="11.42578125" customWidth="1"/>
    <col min="6" max="6" width="11.28515625" customWidth="1"/>
    <col min="7" max="7" width="11.140625" customWidth="1"/>
    <col min="8" max="8" width="11.7109375" customWidth="1"/>
    <col min="9" max="10" width="10.7109375" customWidth="1"/>
    <col min="11" max="11" width="11" customWidth="1"/>
    <col min="12" max="12" width="11.140625" customWidth="1"/>
    <col min="13" max="13" width="12.7109375" hidden="1" customWidth="1"/>
    <col min="14" max="14" width="12.5703125" hidden="1" customWidth="1"/>
    <col min="15" max="16" width="14" hidden="1" customWidth="1"/>
    <col min="17" max="17" width="11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 ht="15.75" customHeight="1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25" ht="15.75" customHeight="1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25" ht="15.75" customHeight="1" x14ac:dyDescent="0.25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</row>
    <row r="5" spans="1:25" ht="18" customHeight="1" x14ac:dyDescent="0.25">
      <c r="A5" s="138" t="s">
        <v>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2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8" t="s">
        <v>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25"/>
      <c r="S6" s="1"/>
      <c r="T6" s="1"/>
      <c r="U6" s="1"/>
      <c r="V6" s="1"/>
      <c r="W6" s="1"/>
      <c r="X6" s="1"/>
      <c r="Y6" s="1"/>
    </row>
    <row r="7" spans="1:25" ht="16.5" customHeight="1" thickBot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25"/>
      <c r="S7" s="1"/>
      <c r="T7" s="1"/>
      <c r="U7" s="1"/>
      <c r="V7" s="1"/>
      <c r="W7" s="1"/>
      <c r="X7" s="1"/>
      <c r="Y7" s="1"/>
    </row>
    <row r="8" spans="1:25" ht="39.6" customHeight="1" thickBot="1" x14ac:dyDescent="0.25">
      <c r="A8" s="69" t="s">
        <v>5</v>
      </c>
      <c r="B8" s="70" t="s">
        <v>6</v>
      </c>
      <c r="C8" s="71" t="s">
        <v>7</v>
      </c>
      <c r="D8" s="72" t="s">
        <v>8</v>
      </c>
      <c r="E8" s="73" t="s">
        <v>9</v>
      </c>
      <c r="F8" s="74" t="s">
        <v>10</v>
      </c>
      <c r="G8" s="73" t="s">
        <v>11</v>
      </c>
      <c r="H8" s="73" t="s">
        <v>12</v>
      </c>
      <c r="I8" s="75" t="s">
        <v>13</v>
      </c>
      <c r="J8" s="76" t="s">
        <v>14</v>
      </c>
      <c r="K8" s="77" t="s">
        <v>15</v>
      </c>
      <c r="L8" s="77" t="s">
        <v>16</v>
      </c>
      <c r="M8" s="77" t="s">
        <v>17</v>
      </c>
      <c r="N8" s="75" t="s">
        <v>18</v>
      </c>
      <c r="O8" s="79" t="s">
        <v>19</v>
      </c>
      <c r="P8" s="79" t="s">
        <v>20</v>
      </c>
      <c r="Q8" s="72" t="s">
        <v>21</v>
      </c>
      <c r="R8" s="10"/>
      <c r="S8" s="3"/>
      <c r="T8" s="3"/>
      <c r="U8" s="3"/>
      <c r="V8" s="3"/>
      <c r="W8" s="3"/>
      <c r="X8" s="3"/>
      <c r="Y8" s="3"/>
    </row>
    <row r="9" spans="1:25" ht="20.25" hidden="1" customHeight="1" x14ac:dyDescent="0.2">
      <c r="A9" s="11" t="s">
        <v>22</v>
      </c>
      <c r="B9" s="20">
        <f>B10+B16+B26+B53</f>
        <v>276225000</v>
      </c>
      <c r="C9" s="94" t="e">
        <f>C10+C16+C26+C53+#REF!</f>
        <v>#REF!</v>
      </c>
      <c r="D9" s="31" t="e">
        <f>D10+D16+D26+D53+#REF!</f>
        <v>#REF!</v>
      </c>
      <c r="E9" s="18">
        <f t="shared" ref="E9:P9" si="0">E10+E16+E26+E53</f>
        <v>13967391.619999999</v>
      </c>
      <c r="F9" s="34">
        <f t="shared" si="0"/>
        <v>13826092.619999999</v>
      </c>
      <c r="G9" s="6">
        <f t="shared" si="0"/>
        <v>22360934.039999999</v>
      </c>
      <c r="H9" s="4">
        <f t="shared" si="0"/>
        <v>21092173.019999996</v>
      </c>
      <c r="I9" s="68">
        <f t="shared" si="0"/>
        <v>27163814.43</v>
      </c>
      <c r="J9" s="18">
        <f t="shared" si="0"/>
        <v>21542684.379999995</v>
      </c>
      <c r="K9" s="7">
        <f t="shared" si="0"/>
        <v>18419507.600000001</v>
      </c>
      <c r="L9" s="5">
        <f t="shared" si="0"/>
        <v>22356327.77</v>
      </c>
      <c r="M9" s="5">
        <f t="shared" si="0"/>
        <v>0</v>
      </c>
      <c r="N9" s="17">
        <f t="shared" si="0"/>
        <v>0</v>
      </c>
      <c r="O9" s="32">
        <f t="shared" si="0"/>
        <v>0</v>
      </c>
      <c r="P9" s="17">
        <f t="shared" si="0"/>
        <v>0</v>
      </c>
      <c r="Q9" s="32">
        <f t="shared" ref="Q9:Q25" si="1">SUM(E9:P9)</f>
        <v>160728925.47999999</v>
      </c>
    </row>
    <row r="10" spans="1:25" ht="15" customHeight="1" x14ac:dyDescent="0.2">
      <c r="A10" s="102" t="s">
        <v>23</v>
      </c>
      <c r="B10" s="125">
        <f t="shared" ref="B10" si="2">SUM(B11:B15)</f>
        <v>200961618</v>
      </c>
      <c r="C10" s="126">
        <v>578710.24</v>
      </c>
      <c r="D10" s="127">
        <f>SUM(D11:D15)</f>
        <v>201540328.24000001</v>
      </c>
      <c r="E10" s="128">
        <f>E11+E12+E15+E13</f>
        <v>12454013.51</v>
      </c>
      <c r="F10" s="129">
        <f>SUM(F11:F15)</f>
        <v>12608185.76</v>
      </c>
      <c r="G10" s="128">
        <f>SUM(G11:G15)</f>
        <v>12699380.859999999</v>
      </c>
      <c r="H10" s="128">
        <f>SUM(H11:H15)</f>
        <v>12859186.469999999</v>
      </c>
      <c r="I10" s="128">
        <f t="shared" ref="I10:P10" si="3">SUM(I11:I15)</f>
        <v>22192408.960000001</v>
      </c>
      <c r="J10" s="128">
        <f t="shared" si="3"/>
        <v>12616831.050000001</v>
      </c>
      <c r="K10" s="128">
        <f t="shared" si="3"/>
        <v>12829513.68</v>
      </c>
      <c r="L10" s="128">
        <f t="shared" si="3"/>
        <v>13346199.02</v>
      </c>
      <c r="M10" s="128">
        <f t="shared" si="3"/>
        <v>0</v>
      </c>
      <c r="N10" s="128">
        <f>SUM(N11:N15)</f>
        <v>0</v>
      </c>
      <c r="O10" s="128">
        <f t="shared" si="3"/>
        <v>0</v>
      </c>
      <c r="P10" s="129">
        <f t="shared" si="3"/>
        <v>0</v>
      </c>
      <c r="Q10" s="130">
        <f>SUM(E10:P10)</f>
        <v>111605719.30999999</v>
      </c>
    </row>
    <row r="11" spans="1:25" ht="15" customHeight="1" x14ac:dyDescent="0.2">
      <c r="A11" s="81" t="s">
        <v>24</v>
      </c>
      <c r="B11" s="110">
        <v>149301275</v>
      </c>
      <c r="C11" s="111">
        <v>578710.24</v>
      </c>
      <c r="D11" s="110">
        <f>+B11+C11</f>
        <v>149879985.24000001</v>
      </c>
      <c r="E11" s="105">
        <v>10321106.25</v>
      </c>
      <c r="F11" s="107">
        <v>10423606.25</v>
      </c>
      <c r="G11" s="105">
        <v>10542606.25</v>
      </c>
      <c r="H11" s="105">
        <v>10675883.6</v>
      </c>
      <c r="I11" s="105">
        <v>10634369.52</v>
      </c>
      <c r="J11" s="105">
        <v>10455689.58</v>
      </c>
      <c r="K11" s="105">
        <v>10604106.25</v>
      </c>
      <c r="L11" s="105">
        <v>11099640.359999999</v>
      </c>
      <c r="M11" s="105">
        <v>0</v>
      </c>
      <c r="N11" s="105">
        <v>0</v>
      </c>
      <c r="O11" s="105">
        <v>0</v>
      </c>
      <c r="P11" s="109">
        <v>0</v>
      </c>
      <c r="Q11" s="93">
        <f t="shared" si="1"/>
        <v>84757008.060000002</v>
      </c>
    </row>
    <row r="12" spans="1:25" ht="15" customHeight="1" x14ac:dyDescent="0.2">
      <c r="A12" s="81" t="s">
        <v>25</v>
      </c>
      <c r="B12" s="110">
        <v>30532000</v>
      </c>
      <c r="C12" s="120"/>
      <c r="D12" s="110">
        <f t="shared" ref="D12:D35" si="4">+B12+C12</f>
        <v>30532000</v>
      </c>
      <c r="E12" s="105">
        <v>565000</v>
      </c>
      <c r="F12" s="107">
        <v>565000</v>
      </c>
      <c r="G12" s="105">
        <v>555000</v>
      </c>
      <c r="H12" s="105">
        <v>555000</v>
      </c>
      <c r="I12" s="105">
        <v>9944564.4700000007</v>
      </c>
      <c r="J12" s="105">
        <v>572500</v>
      </c>
      <c r="K12" s="105">
        <v>602500</v>
      </c>
      <c r="L12" s="105">
        <v>570000</v>
      </c>
      <c r="M12" s="105">
        <v>0</v>
      </c>
      <c r="N12" s="105">
        <v>0</v>
      </c>
      <c r="O12" s="105">
        <v>0</v>
      </c>
      <c r="P12" s="109">
        <v>0</v>
      </c>
      <c r="Q12" s="93">
        <f t="shared" si="1"/>
        <v>13929564.470000001</v>
      </c>
    </row>
    <row r="13" spans="1:25" ht="15" customHeight="1" x14ac:dyDescent="0.2">
      <c r="A13" s="81" t="s">
        <v>26</v>
      </c>
      <c r="B13" s="110">
        <v>432000</v>
      </c>
      <c r="C13" s="120"/>
      <c r="D13" s="110">
        <f t="shared" si="4"/>
        <v>432000</v>
      </c>
      <c r="E13" s="105">
        <v>0</v>
      </c>
      <c r="F13" s="107">
        <v>36000</v>
      </c>
      <c r="G13" s="105">
        <v>0</v>
      </c>
      <c r="H13" s="105">
        <v>22320</v>
      </c>
      <c r="I13" s="105">
        <v>0</v>
      </c>
      <c r="J13" s="105">
        <v>0</v>
      </c>
      <c r="K13" s="105">
        <v>8132.81</v>
      </c>
      <c r="L13" s="105">
        <v>36000</v>
      </c>
      <c r="M13" s="105">
        <v>0</v>
      </c>
      <c r="N13" s="105">
        <v>0</v>
      </c>
      <c r="O13" s="105">
        <v>0</v>
      </c>
      <c r="P13" s="109">
        <v>0</v>
      </c>
      <c r="Q13" s="93">
        <f>SUM(E13:P13)</f>
        <v>102452.81</v>
      </c>
    </row>
    <row r="14" spans="1:25" ht="13.5" customHeight="1" x14ac:dyDescent="0.2">
      <c r="A14" s="81" t="s">
        <v>27</v>
      </c>
      <c r="B14" s="108">
        <v>0</v>
      </c>
      <c r="C14" s="120"/>
      <c r="D14" s="108">
        <f t="shared" si="4"/>
        <v>0</v>
      </c>
      <c r="E14" s="105">
        <v>0</v>
      </c>
      <c r="F14" s="107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9">
        <v>0</v>
      </c>
      <c r="Q14" s="93">
        <f t="shared" si="1"/>
        <v>0</v>
      </c>
    </row>
    <row r="15" spans="1:25" ht="14.1" customHeight="1" x14ac:dyDescent="0.2">
      <c r="A15" s="82" t="s">
        <v>28</v>
      </c>
      <c r="B15" s="110">
        <v>20696343</v>
      </c>
      <c r="C15" s="111"/>
      <c r="D15" s="110">
        <f t="shared" si="4"/>
        <v>20696343</v>
      </c>
      <c r="E15" s="105">
        <v>1567907.26</v>
      </c>
      <c r="F15" s="107">
        <v>1583579.51</v>
      </c>
      <c r="G15" s="105">
        <v>1601774.61</v>
      </c>
      <c r="H15" s="105">
        <v>1605982.87</v>
      </c>
      <c r="I15" s="105">
        <v>1613474.97</v>
      </c>
      <c r="J15" s="105">
        <v>1588641.47</v>
      </c>
      <c r="K15" s="105">
        <v>1614774.62</v>
      </c>
      <c r="L15" s="105">
        <v>1640558.66</v>
      </c>
      <c r="M15" s="105">
        <v>0</v>
      </c>
      <c r="N15" s="105">
        <v>0</v>
      </c>
      <c r="O15" s="105">
        <v>0</v>
      </c>
      <c r="P15" s="109">
        <v>0</v>
      </c>
      <c r="Q15" s="93">
        <f t="shared" si="1"/>
        <v>12816693.969999999</v>
      </c>
    </row>
    <row r="16" spans="1:25" ht="15" customHeight="1" x14ac:dyDescent="0.2">
      <c r="A16" s="83" t="s">
        <v>29</v>
      </c>
      <c r="B16" s="115">
        <f>SUM(B17:B25)</f>
        <v>48106600</v>
      </c>
      <c r="C16" s="114">
        <v>11486851.76</v>
      </c>
      <c r="D16" s="114">
        <f>SUM(D17:D25)</f>
        <v>59593451.759999998</v>
      </c>
      <c r="E16" s="121">
        <f>SUM(E17:E25)</f>
        <v>1513378.1099999999</v>
      </c>
      <c r="F16" s="115">
        <f>SUM(F17:F25)</f>
        <v>1217906.8599999999</v>
      </c>
      <c r="G16" s="116">
        <f t="shared" ref="G16:P16" si="5">SUM(G17:G25)</f>
        <v>4441995.4000000004</v>
      </c>
      <c r="H16" s="115">
        <f t="shared" si="5"/>
        <v>5818371.7399999993</v>
      </c>
      <c r="I16" s="115">
        <f t="shared" si="5"/>
        <v>3502135.8400000003</v>
      </c>
      <c r="J16" s="114">
        <f t="shared" si="5"/>
        <v>4463271.49</v>
      </c>
      <c r="K16" s="115">
        <f t="shared" si="5"/>
        <v>4516298.87</v>
      </c>
      <c r="L16" s="114">
        <f t="shared" si="5"/>
        <v>3179485.69</v>
      </c>
      <c r="M16" s="115">
        <f t="shared" si="5"/>
        <v>0</v>
      </c>
      <c r="N16" s="114">
        <f t="shared" si="5"/>
        <v>0</v>
      </c>
      <c r="O16" s="117">
        <f t="shared" si="5"/>
        <v>0</v>
      </c>
      <c r="P16" s="117">
        <f t="shared" si="5"/>
        <v>0</v>
      </c>
      <c r="Q16" s="124">
        <f t="shared" si="1"/>
        <v>28652844</v>
      </c>
    </row>
    <row r="17" spans="1:19" ht="15" customHeight="1" x14ac:dyDescent="0.2">
      <c r="A17" s="81" t="s">
        <v>30</v>
      </c>
      <c r="B17" s="110">
        <v>8679600</v>
      </c>
      <c r="C17" s="112">
        <v>0</v>
      </c>
      <c r="D17" s="110">
        <f t="shared" si="4"/>
        <v>8679600</v>
      </c>
      <c r="E17" s="105">
        <v>618093.59</v>
      </c>
      <c r="F17" s="107">
        <v>59586.39</v>
      </c>
      <c r="G17" s="105">
        <v>627611.15</v>
      </c>
      <c r="H17" s="105">
        <v>1502081.91</v>
      </c>
      <c r="I17" s="105">
        <v>650244.18999999994</v>
      </c>
      <c r="J17" s="105">
        <v>707586.49</v>
      </c>
      <c r="K17" s="105">
        <v>666420.67000000004</v>
      </c>
      <c r="L17" s="105">
        <v>658311.96</v>
      </c>
      <c r="M17" s="105">
        <v>0</v>
      </c>
      <c r="N17" s="105">
        <v>0</v>
      </c>
      <c r="O17" s="105">
        <v>0</v>
      </c>
      <c r="P17" s="109">
        <v>0</v>
      </c>
      <c r="Q17" s="93">
        <f t="shared" si="1"/>
        <v>5489936.3499999996</v>
      </c>
    </row>
    <row r="18" spans="1:19" ht="12.6" customHeight="1" x14ac:dyDescent="0.2">
      <c r="A18" s="82" t="s">
        <v>31</v>
      </c>
      <c r="B18" s="110">
        <v>7920000</v>
      </c>
      <c r="C18" s="112">
        <v>710000</v>
      </c>
      <c r="D18" s="110">
        <f t="shared" si="4"/>
        <v>8630000</v>
      </c>
      <c r="E18" s="105">
        <v>0</v>
      </c>
      <c r="F18" s="107">
        <v>0</v>
      </c>
      <c r="G18" s="105">
        <v>0</v>
      </c>
      <c r="H18" s="105">
        <v>74214.38</v>
      </c>
      <c r="I18" s="105">
        <v>51448</v>
      </c>
      <c r="J18" s="105">
        <v>74214.38</v>
      </c>
      <c r="K18" s="105">
        <v>734149.47</v>
      </c>
      <c r="L18" s="105">
        <v>0</v>
      </c>
      <c r="M18" s="105">
        <v>0</v>
      </c>
      <c r="N18" s="105">
        <v>0</v>
      </c>
      <c r="O18" s="105">
        <v>0</v>
      </c>
      <c r="P18" s="109">
        <v>0</v>
      </c>
      <c r="Q18" s="93">
        <f t="shared" si="1"/>
        <v>934026.23</v>
      </c>
    </row>
    <row r="19" spans="1:19" ht="15" customHeight="1" x14ac:dyDescent="0.2">
      <c r="A19" s="81" t="s">
        <v>32</v>
      </c>
      <c r="B19" s="110">
        <v>5000000</v>
      </c>
      <c r="C19" s="112">
        <v>-391642</v>
      </c>
      <c r="D19" s="110">
        <f t="shared" si="4"/>
        <v>4608358</v>
      </c>
      <c r="E19" s="105">
        <v>108357.5</v>
      </c>
      <c r="F19" s="107">
        <v>466601.6</v>
      </c>
      <c r="G19" s="105">
        <v>696231.8</v>
      </c>
      <c r="H19" s="105">
        <v>400595.20000000001</v>
      </c>
      <c r="I19" s="105">
        <v>218635</v>
      </c>
      <c r="J19" s="105">
        <v>208227.5</v>
      </c>
      <c r="K19" s="105">
        <v>653372.52</v>
      </c>
      <c r="L19" s="105">
        <v>232897.5</v>
      </c>
      <c r="M19" s="105">
        <v>0</v>
      </c>
      <c r="N19" s="105">
        <v>0</v>
      </c>
      <c r="O19" s="105">
        <v>0</v>
      </c>
      <c r="P19" s="109">
        <v>0</v>
      </c>
      <c r="Q19" s="93">
        <f t="shared" si="1"/>
        <v>2984918.6199999996</v>
      </c>
    </row>
    <row r="20" spans="1:19" ht="12.6" customHeight="1" x14ac:dyDescent="0.2">
      <c r="A20" s="81" t="s">
        <v>33</v>
      </c>
      <c r="B20" s="110">
        <v>500000</v>
      </c>
      <c r="C20" s="112">
        <v>531718</v>
      </c>
      <c r="D20" s="110">
        <f t="shared" si="4"/>
        <v>1031718</v>
      </c>
      <c r="E20" s="105">
        <v>0</v>
      </c>
      <c r="F20" s="107">
        <v>0</v>
      </c>
      <c r="G20" s="105">
        <v>451886.43</v>
      </c>
      <c r="H20" s="105">
        <v>138240.07999999999</v>
      </c>
      <c r="I20" s="105">
        <v>14450</v>
      </c>
      <c r="J20" s="105">
        <v>24525</v>
      </c>
      <c r="K20" s="105">
        <v>200000</v>
      </c>
      <c r="L20" s="105">
        <v>7255</v>
      </c>
      <c r="M20" s="105">
        <v>0</v>
      </c>
      <c r="N20" s="105">
        <v>0</v>
      </c>
      <c r="O20" s="105">
        <v>0</v>
      </c>
      <c r="P20" s="109">
        <v>0</v>
      </c>
      <c r="Q20" s="93">
        <f t="shared" si="1"/>
        <v>836356.51</v>
      </c>
    </row>
    <row r="21" spans="1:19" ht="12.6" customHeight="1" x14ac:dyDescent="0.2">
      <c r="A21" s="81" t="s">
        <v>34</v>
      </c>
      <c r="B21" s="110">
        <v>13306000</v>
      </c>
      <c r="C21" s="111">
        <v>7039152</v>
      </c>
      <c r="D21" s="110">
        <f t="shared" si="4"/>
        <v>20345152</v>
      </c>
      <c r="E21" s="105">
        <v>95593.51</v>
      </c>
      <c r="F21" s="107">
        <v>268767.35999999999</v>
      </c>
      <c r="G21" s="105">
        <v>1934422.91</v>
      </c>
      <c r="H21" s="105">
        <v>1201499.8500000001</v>
      </c>
      <c r="I21" s="105">
        <v>1309787.97</v>
      </c>
      <c r="J21" s="105">
        <v>2165521.12</v>
      </c>
      <c r="K21" s="105">
        <v>1230509.8999999999</v>
      </c>
      <c r="L21" s="105">
        <v>1049367.1100000001</v>
      </c>
      <c r="M21" s="105">
        <v>0</v>
      </c>
      <c r="N21" s="105">
        <v>0</v>
      </c>
      <c r="O21" s="105">
        <v>0</v>
      </c>
      <c r="P21" s="109">
        <v>0</v>
      </c>
      <c r="Q21" s="93">
        <f t="shared" si="1"/>
        <v>9255469.7299999986</v>
      </c>
    </row>
    <row r="22" spans="1:19" ht="15" customHeight="1" x14ac:dyDescent="0.2">
      <c r="A22" s="81" t="s">
        <v>35</v>
      </c>
      <c r="B22" s="110">
        <v>6020000</v>
      </c>
      <c r="C22" s="112">
        <v>1430615.79</v>
      </c>
      <c r="D22" s="110">
        <f t="shared" si="4"/>
        <v>7450615.79</v>
      </c>
      <c r="E22" s="105">
        <v>691333.51</v>
      </c>
      <c r="F22" s="107">
        <v>422951.51</v>
      </c>
      <c r="G22" s="105">
        <v>135872.71</v>
      </c>
      <c r="H22" s="105">
        <v>2123414.0299999998</v>
      </c>
      <c r="I22" s="105">
        <v>441845.1</v>
      </c>
      <c r="J22" s="105">
        <v>439507.1</v>
      </c>
      <c r="K22" s="105">
        <v>438558.6</v>
      </c>
      <c r="L22" s="105">
        <v>437379.6</v>
      </c>
      <c r="M22" s="105">
        <v>0</v>
      </c>
      <c r="N22" s="105">
        <v>0</v>
      </c>
      <c r="O22" s="105">
        <v>0</v>
      </c>
      <c r="P22" s="109">
        <v>0</v>
      </c>
      <c r="Q22" s="93">
        <f t="shared" si="1"/>
        <v>5130862.1599999992</v>
      </c>
    </row>
    <row r="23" spans="1:19" ht="22.5" x14ac:dyDescent="0.2">
      <c r="A23" s="82" t="s">
        <v>36</v>
      </c>
      <c r="B23" s="110">
        <v>2412000</v>
      </c>
      <c r="C23" s="112">
        <v>1917007.97</v>
      </c>
      <c r="D23" s="110">
        <f t="shared" si="4"/>
        <v>4329007.97</v>
      </c>
      <c r="E23" s="105">
        <v>0</v>
      </c>
      <c r="F23" s="107">
        <v>0</v>
      </c>
      <c r="G23" s="110">
        <v>430670.78</v>
      </c>
      <c r="H23" s="110">
        <v>296906.28999999998</v>
      </c>
      <c r="I23" s="105">
        <v>637725.96</v>
      </c>
      <c r="J23" s="105">
        <v>84000</v>
      </c>
      <c r="K23" s="105">
        <v>305148</v>
      </c>
      <c r="L23" s="105">
        <v>0</v>
      </c>
      <c r="M23" s="105">
        <v>0</v>
      </c>
      <c r="N23" s="105">
        <v>0</v>
      </c>
      <c r="O23" s="105">
        <v>0</v>
      </c>
      <c r="P23" s="109">
        <v>0</v>
      </c>
      <c r="Q23" s="93">
        <f t="shared" si="1"/>
        <v>1754451.03</v>
      </c>
      <c r="S23" s="21"/>
    </row>
    <row r="24" spans="1:19" ht="15" customHeight="1" x14ac:dyDescent="0.2">
      <c r="A24" s="82" t="s">
        <v>37</v>
      </c>
      <c r="B24" s="110">
        <v>1269000</v>
      </c>
      <c r="C24" s="112">
        <v>250000</v>
      </c>
      <c r="D24" s="110">
        <f t="shared" si="4"/>
        <v>1519000</v>
      </c>
      <c r="E24" s="105">
        <v>0</v>
      </c>
      <c r="F24" s="107">
        <v>0</v>
      </c>
      <c r="G24" s="105">
        <v>165299.62</v>
      </c>
      <c r="H24" s="105">
        <v>81420</v>
      </c>
      <c r="I24" s="105">
        <v>177999.62</v>
      </c>
      <c r="J24" s="105">
        <v>0</v>
      </c>
      <c r="K24" s="105">
        <v>288139.71000000002</v>
      </c>
      <c r="L24" s="105">
        <v>110399.62</v>
      </c>
      <c r="M24" s="105">
        <v>0</v>
      </c>
      <c r="N24" s="105">
        <v>0</v>
      </c>
      <c r="O24" s="105">
        <v>0</v>
      </c>
      <c r="P24" s="109">
        <v>0</v>
      </c>
      <c r="Q24" s="93">
        <f t="shared" si="1"/>
        <v>823258.57</v>
      </c>
    </row>
    <row r="25" spans="1:19" ht="14.1" customHeight="1" x14ac:dyDescent="0.2">
      <c r="A25" s="82" t="s">
        <v>38</v>
      </c>
      <c r="B25" s="110">
        <v>3000000</v>
      </c>
      <c r="C25" s="112">
        <v>0</v>
      </c>
      <c r="D25" s="110">
        <f t="shared" si="4"/>
        <v>3000000</v>
      </c>
      <c r="E25" s="105">
        <v>0</v>
      </c>
      <c r="F25" s="107">
        <v>0</v>
      </c>
      <c r="G25" s="121">
        <v>0</v>
      </c>
      <c r="H25" s="105">
        <v>0</v>
      </c>
      <c r="I25" s="105">
        <v>0</v>
      </c>
      <c r="J25" s="105">
        <v>759689.9</v>
      </c>
      <c r="K25" s="105">
        <v>0</v>
      </c>
      <c r="L25" s="105">
        <v>683874.9</v>
      </c>
      <c r="M25" s="105">
        <v>0</v>
      </c>
      <c r="N25" s="105">
        <v>0</v>
      </c>
      <c r="O25" s="105">
        <v>0</v>
      </c>
      <c r="P25" s="109">
        <v>0</v>
      </c>
      <c r="Q25" s="93">
        <f t="shared" si="1"/>
        <v>1443564.8</v>
      </c>
    </row>
    <row r="26" spans="1:19" ht="15" customHeight="1" x14ac:dyDescent="0.2">
      <c r="A26" s="83" t="s">
        <v>39</v>
      </c>
      <c r="B26" s="39">
        <f>SUM(B27:B35)</f>
        <v>20502282</v>
      </c>
      <c r="C26" s="123">
        <v>2624944</v>
      </c>
      <c r="D26" s="97">
        <f>SUM(D27:D35)</f>
        <v>23127226</v>
      </c>
      <c r="E26" s="39">
        <f t="shared" ref="E26:P26" si="6">SUM(E27:E35)</f>
        <v>0</v>
      </c>
      <c r="F26" s="40">
        <f t="shared" si="6"/>
        <v>0</v>
      </c>
      <c r="G26" s="39">
        <f t="shared" si="6"/>
        <v>5219557.78</v>
      </c>
      <c r="H26" s="39">
        <f t="shared" si="6"/>
        <v>2172449.31</v>
      </c>
      <c r="I26" s="97">
        <f t="shared" si="6"/>
        <v>1469269.6300000001</v>
      </c>
      <c r="J26" s="39">
        <f t="shared" si="6"/>
        <v>1342670.74</v>
      </c>
      <c r="K26" s="97">
        <f t="shared" si="6"/>
        <v>249448</v>
      </c>
      <c r="L26" s="39">
        <f t="shared" si="6"/>
        <v>5799373.0600000005</v>
      </c>
      <c r="M26" s="97">
        <f t="shared" si="6"/>
        <v>0</v>
      </c>
      <c r="N26" s="46">
        <f t="shared" si="6"/>
        <v>0</v>
      </c>
      <c r="O26" s="46">
        <f t="shared" si="6"/>
        <v>0</v>
      </c>
      <c r="P26" s="39">
        <f t="shared" si="6"/>
        <v>0</v>
      </c>
      <c r="Q26" s="41">
        <f>SUM(Q27:Q35)</f>
        <v>16252768.52</v>
      </c>
    </row>
    <row r="27" spans="1:19" ht="12" customHeight="1" x14ac:dyDescent="0.2">
      <c r="A27" s="82" t="s">
        <v>40</v>
      </c>
      <c r="B27" s="110">
        <v>2658000</v>
      </c>
      <c r="C27" s="112">
        <v>1363380</v>
      </c>
      <c r="D27" s="110">
        <f t="shared" si="4"/>
        <v>4021380</v>
      </c>
      <c r="E27" s="105">
        <v>0</v>
      </c>
      <c r="F27" s="107">
        <v>0</v>
      </c>
      <c r="G27" s="105">
        <v>432039.05</v>
      </c>
      <c r="H27" s="109">
        <v>21640</v>
      </c>
      <c r="I27" s="108">
        <v>921901.5</v>
      </c>
      <c r="J27" s="105">
        <v>9810</v>
      </c>
      <c r="K27" s="109">
        <v>17460</v>
      </c>
      <c r="L27" s="105">
        <v>375363.98</v>
      </c>
      <c r="M27" s="109">
        <v>0</v>
      </c>
      <c r="N27" s="108">
        <v>0</v>
      </c>
      <c r="O27" s="108">
        <v>0</v>
      </c>
      <c r="P27" s="105">
        <v>0</v>
      </c>
      <c r="Q27" s="93">
        <f t="shared" ref="Q27:Q35" si="7">SUM(E27:P27)</f>
        <v>1778214.53</v>
      </c>
    </row>
    <row r="28" spans="1:19" ht="12.6" customHeight="1" x14ac:dyDescent="0.2">
      <c r="A28" s="81" t="s">
        <v>41</v>
      </c>
      <c r="B28" s="110">
        <v>380000</v>
      </c>
      <c r="C28" s="112">
        <v>-24000</v>
      </c>
      <c r="D28" s="110">
        <f t="shared" si="4"/>
        <v>356000</v>
      </c>
      <c r="E28" s="105">
        <v>0</v>
      </c>
      <c r="F28" s="107">
        <v>0</v>
      </c>
      <c r="G28" s="105">
        <v>0</v>
      </c>
      <c r="H28" s="109">
        <v>272827.8</v>
      </c>
      <c r="I28" s="108">
        <v>0</v>
      </c>
      <c r="J28" s="105">
        <v>0</v>
      </c>
      <c r="K28" s="109">
        <v>0</v>
      </c>
      <c r="L28" s="105">
        <v>0</v>
      </c>
      <c r="M28" s="109">
        <v>0</v>
      </c>
      <c r="N28" s="108">
        <v>0</v>
      </c>
      <c r="O28" s="108">
        <v>0</v>
      </c>
      <c r="P28" s="105">
        <v>0</v>
      </c>
      <c r="Q28" s="93">
        <f t="shared" si="7"/>
        <v>272827.8</v>
      </c>
    </row>
    <row r="29" spans="1:19" ht="11.1" customHeight="1" x14ac:dyDescent="0.2">
      <c r="A29" s="82" t="s">
        <v>42</v>
      </c>
      <c r="B29" s="110">
        <v>937300</v>
      </c>
      <c r="C29" s="112">
        <v>-289580</v>
      </c>
      <c r="D29" s="110">
        <f t="shared" si="4"/>
        <v>647720</v>
      </c>
      <c r="E29" s="105">
        <v>0</v>
      </c>
      <c r="F29" s="107">
        <v>0</v>
      </c>
      <c r="G29" s="105">
        <v>73573</v>
      </c>
      <c r="H29" s="109">
        <v>37571.74</v>
      </c>
      <c r="I29" s="108">
        <v>82433.62</v>
      </c>
      <c r="J29" s="105">
        <v>52403.8</v>
      </c>
      <c r="K29" s="109">
        <v>0</v>
      </c>
      <c r="L29" s="105">
        <v>23334.5</v>
      </c>
      <c r="M29" s="109">
        <v>0</v>
      </c>
      <c r="N29" s="108">
        <v>0</v>
      </c>
      <c r="O29" s="108">
        <v>0</v>
      </c>
      <c r="P29" s="105">
        <v>0</v>
      </c>
      <c r="Q29" s="93">
        <f t="shared" si="7"/>
        <v>269316.65999999997</v>
      </c>
    </row>
    <row r="30" spans="1:19" ht="15" customHeight="1" x14ac:dyDescent="0.2">
      <c r="A30" s="82" t="s">
        <v>43</v>
      </c>
      <c r="B30" s="105">
        <v>0</v>
      </c>
      <c r="C30" s="112">
        <v>0</v>
      </c>
      <c r="D30" s="105">
        <f t="shared" si="4"/>
        <v>0</v>
      </c>
      <c r="E30" s="105">
        <v>0</v>
      </c>
      <c r="F30" s="107">
        <v>0</v>
      </c>
      <c r="G30" s="105">
        <v>0</v>
      </c>
      <c r="H30" s="109">
        <v>0</v>
      </c>
      <c r="I30" s="108">
        <v>0</v>
      </c>
      <c r="J30" s="105">
        <v>0</v>
      </c>
      <c r="K30" s="109">
        <v>0</v>
      </c>
      <c r="L30" s="105">
        <v>0</v>
      </c>
      <c r="M30" s="109"/>
      <c r="N30" s="108">
        <v>0</v>
      </c>
      <c r="O30" s="108">
        <v>0</v>
      </c>
      <c r="P30" s="105">
        <v>0</v>
      </c>
      <c r="Q30" s="93">
        <f>SUM(E30:P30)</f>
        <v>0</v>
      </c>
    </row>
    <row r="31" spans="1:19" ht="15" customHeight="1" x14ac:dyDescent="0.2">
      <c r="A31" s="82" t="s">
        <v>44</v>
      </c>
      <c r="B31" s="110">
        <v>827800</v>
      </c>
      <c r="C31" s="112">
        <v>289203</v>
      </c>
      <c r="D31" s="110">
        <f t="shared" si="4"/>
        <v>1117003</v>
      </c>
      <c r="E31" s="105">
        <v>0</v>
      </c>
      <c r="F31" s="107">
        <v>0</v>
      </c>
      <c r="G31" s="105">
        <v>233640</v>
      </c>
      <c r="H31" s="109">
        <v>72216</v>
      </c>
      <c r="I31" s="108">
        <v>0</v>
      </c>
      <c r="J31" s="105">
        <v>218300</v>
      </c>
      <c r="K31" s="109">
        <v>0</v>
      </c>
      <c r="L31" s="105">
        <v>0</v>
      </c>
      <c r="M31" s="109">
        <v>0</v>
      </c>
      <c r="N31" s="108">
        <v>0</v>
      </c>
      <c r="O31" s="108">
        <v>0</v>
      </c>
      <c r="P31" s="105">
        <v>0</v>
      </c>
      <c r="Q31" s="93">
        <f t="shared" si="7"/>
        <v>524156</v>
      </c>
    </row>
    <row r="32" spans="1:19" ht="14.1" customHeight="1" x14ac:dyDescent="0.2">
      <c r="A32" s="82" t="s">
        <v>45</v>
      </c>
      <c r="B32" s="122">
        <v>74550</v>
      </c>
      <c r="C32" s="112">
        <v>-20000</v>
      </c>
      <c r="D32" s="122">
        <f t="shared" si="4"/>
        <v>54550</v>
      </c>
      <c r="E32" s="105">
        <v>0</v>
      </c>
      <c r="F32" s="107">
        <v>0</v>
      </c>
      <c r="G32" s="105">
        <v>531</v>
      </c>
      <c r="H32" s="109">
        <v>14154.1</v>
      </c>
      <c r="I32" s="108">
        <v>5203.8</v>
      </c>
      <c r="J32" s="105">
        <v>43778</v>
      </c>
      <c r="K32" s="109">
        <v>0</v>
      </c>
      <c r="L32" s="105">
        <v>0</v>
      </c>
      <c r="M32" s="109">
        <v>0</v>
      </c>
      <c r="N32" s="108">
        <v>0</v>
      </c>
      <c r="O32" s="108">
        <v>0</v>
      </c>
      <c r="P32" s="105">
        <v>0</v>
      </c>
      <c r="Q32" s="93">
        <f t="shared" si="7"/>
        <v>63666.9</v>
      </c>
    </row>
    <row r="33" spans="1:17" ht="15.75" customHeight="1" x14ac:dyDescent="0.2">
      <c r="A33" s="82" t="s">
        <v>46</v>
      </c>
      <c r="B33" s="110">
        <v>12167232</v>
      </c>
      <c r="C33" s="112">
        <v>600902</v>
      </c>
      <c r="D33" s="110">
        <f t="shared" si="4"/>
        <v>12768134</v>
      </c>
      <c r="E33" s="105">
        <v>0</v>
      </c>
      <c r="F33" s="107">
        <v>0</v>
      </c>
      <c r="G33" s="105">
        <v>3541597.36</v>
      </c>
      <c r="H33" s="109">
        <v>1519531.2</v>
      </c>
      <c r="I33" s="108">
        <v>0</v>
      </c>
      <c r="J33" s="105">
        <v>151158</v>
      </c>
      <c r="K33" s="109">
        <v>0</v>
      </c>
      <c r="L33" s="105">
        <v>5000000</v>
      </c>
      <c r="M33" s="109">
        <v>0</v>
      </c>
      <c r="N33" s="108">
        <v>0</v>
      </c>
      <c r="O33" s="108">
        <v>0</v>
      </c>
      <c r="P33" s="105">
        <v>0</v>
      </c>
      <c r="Q33" s="93">
        <f t="shared" si="7"/>
        <v>10212286.559999999</v>
      </c>
    </row>
    <row r="34" spans="1:17" ht="22.5" customHeight="1" x14ac:dyDescent="0.2">
      <c r="A34" s="84" t="s">
        <v>47</v>
      </c>
      <c r="B34" s="105">
        <v>0</v>
      </c>
      <c r="C34" s="112">
        <v>0</v>
      </c>
      <c r="D34" s="105">
        <f t="shared" si="4"/>
        <v>0</v>
      </c>
      <c r="E34" s="105">
        <v>0</v>
      </c>
      <c r="F34" s="107">
        <v>0</v>
      </c>
      <c r="G34" s="105">
        <v>0</v>
      </c>
      <c r="H34" s="109">
        <v>0</v>
      </c>
      <c r="I34" s="108">
        <v>0</v>
      </c>
      <c r="J34" s="105">
        <v>0</v>
      </c>
      <c r="K34" s="109">
        <v>0</v>
      </c>
      <c r="L34" s="105">
        <v>0</v>
      </c>
      <c r="M34" s="109">
        <v>0</v>
      </c>
      <c r="N34" s="108">
        <v>0</v>
      </c>
      <c r="O34" s="108">
        <v>0</v>
      </c>
      <c r="P34" s="105">
        <v>0</v>
      </c>
      <c r="Q34" s="93">
        <f t="shared" si="7"/>
        <v>0</v>
      </c>
    </row>
    <row r="35" spans="1:17" ht="15" customHeight="1" x14ac:dyDescent="0.2">
      <c r="A35" s="81" t="s">
        <v>48</v>
      </c>
      <c r="B35" s="110">
        <v>3457400</v>
      </c>
      <c r="C35" s="111">
        <v>705039</v>
      </c>
      <c r="D35" s="110">
        <f t="shared" si="4"/>
        <v>4162439</v>
      </c>
      <c r="E35" s="105">
        <v>0</v>
      </c>
      <c r="F35" s="107">
        <v>0</v>
      </c>
      <c r="G35" s="105">
        <v>938177.37</v>
      </c>
      <c r="H35" s="109">
        <v>234508.47</v>
      </c>
      <c r="I35" s="108">
        <v>459730.71</v>
      </c>
      <c r="J35" s="105">
        <v>867220.94</v>
      </c>
      <c r="K35" s="109">
        <v>231988</v>
      </c>
      <c r="L35" s="105">
        <v>400674.58</v>
      </c>
      <c r="M35" s="109">
        <v>0</v>
      </c>
      <c r="N35" s="108">
        <v>0</v>
      </c>
      <c r="O35" s="108">
        <v>0</v>
      </c>
      <c r="P35" s="105">
        <v>0</v>
      </c>
      <c r="Q35" s="93">
        <f t="shared" si="7"/>
        <v>3132300.0700000003</v>
      </c>
    </row>
    <row r="36" spans="1:17" ht="15" customHeight="1" x14ac:dyDescent="0.2">
      <c r="A36" s="85" t="s">
        <v>49</v>
      </c>
      <c r="B36" s="39">
        <v>0</v>
      </c>
      <c r="C36" s="97">
        <v>0</v>
      </c>
      <c r="D36" s="97">
        <v>0</v>
      </c>
      <c r="E36" s="39">
        <v>0</v>
      </c>
      <c r="F36" s="40">
        <v>0</v>
      </c>
      <c r="G36" s="39">
        <v>0</v>
      </c>
      <c r="H36" s="97">
        <v>0</v>
      </c>
      <c r="I36" s="46">
        <v>0</v>
      </c>
      <c r="J36" s="39">
        <v>0</v>
      </c>
      <c r="K36" s="97">
        <v>0</v>
      </c>
      <c r="L36" s="39">
        <v>0</v>
      </c>
      <c r="M36" s="97">
        <v>0</v>
      </c>
      <c r="N36" s="46">
        <v>0</v>
      </c>
      <c r="O36" s="46">
        <v>0</v>
      </c>
      <c r="P36" s="39">
        <v>0</v>
      </c>
      <c r="Q36" s="41">
        <v>0</v>
      </c>
    </row>
    <row r="37" spans="1:17" ht="15" customHeight="1" x14ac:dyDescent="0.2">
      <c r="A37" s="82" t="s">
        <v>50</v>
      </c>
      <c r="B37" s="35">
        <v>0</v>
      </c>
      <c r="C37" s="95"/>
      <c r="D37" s="96">
        <v>0</v>
      </c>
      <c r="E37" s="35">
        <v>0</v>
      </c>
      <c r="F37" s="36">
        <v>0</v>
      </c>
      <c r="G37" s="35">
        <v>0</v>
      </c>
      <c r="H37" s="96">
        <v>0</v>
      </c>
      <c r="I37" s="43">
        <v>0</v>
      </c>
      <c r="J37" s="35">
        <v>0</v>
      </c>
      <c r="K37" s="96">
        <v>0</v>
      </c>
      <c r="L37" s="35">
        <v>0</v>
      </c>
      <c r="M37" s="96">
        <v>0</v>
      </c>
      <c r="N37" s="43">
        <v>0</v>
      </c>
      <c r="O37" s="43">
        <v>0</v>
      </c>
      <c r="P37" s="35">
        <v>0</v>
      </c>
      <c r="Q37" s="37">
        <v>0</v>
      </c>
    </row>
    <row r="38" spans="1:17" ht="14.1" customHeight="1" x14ac:dyDescent="0.2">
      <c r="A38" s="82" t="s">
        <v>51</v>
      </c>
      <c r="B38" s="35">
        <v>0</v>
      </c>
      <c r="C38" s="95"/>
      <c r="D38" s="96">
        <v>0</v>
      </c>
      <c r="E38" s="35">
        <v>0</v>
      </c>
      <c r="F38" s="36">
        <v>0</v>
      </c>
      <c r="G38" s="35">
        <v>0</v>
      </c>
      <c r="H38" s="96">
        <v>0</v>
      </c>
      <c r="I38" s="43">
        <v>0</v>
      </c>
      <c r="J38" s="35">
        <v>0</v>
      </c>
      <c r="K38" s="96">
        <v>0</v>
      </c>
      <c r="L38" s="35">
        <v>0</v>
      </c>
      <c r="M38" s="96">
        <v>0</v>
      </c>
      <c r="N38" s="43">
        <v>0</v>
      </c>
      <c r="O38" s="43">
        <v>0</v>
      </c>
      <c r="P38" s="35">
        <v>0</v>
      </c>
      <c r="Q38" s="37">
        <v>0</v>
      </c>
    </row>
    <row r="39" spans="1:17" ht="15.95" customHeight="1" x14ac:dyDescent="0.2">
      <c r="A39" s="82" t="s">
        <v>52</v>
      </c>
      <c r="B39" s="35">
        <v>0</v>
      </c>
      <c r="C39" s="95"/>
      <c r="D39" s="96">
        <v>0</v>
      </c>
      <c r="E39" s="35">
        <v>0</v>
      </c>
      <c r="F39" s="36">
        <v>0</v>
      </c>
      <c r="G39" s="35">
        <v>0</v>
      </c>
      <c r="H39" s="96">
        <v>0</v>
      </c>
      <c r="I39" s="43">
        <v>0</v>
      </c>
      <c r="J39" s="35">
        <v>0</v>
      </c>
      <c r="K39" s="96">
        <v>0</v>
      </c>
      <c r="L39" s="35">
        <v>0</v>
      </c>
      <c r="M39" s="96">
        <v>0</v>
      </c>
      <c r="N39" s="43">
        <v>0</v>
      </c>
      <c r="O39" s="43">
        <v>0</v>
      </c>
      <c r="P39" s="35">
        <v>0</v>
      </c>
      <c r="Q39" s="37">
        <v>0</v>
      </c>
    </row>
    <row r="40" spans="1:17" ht="25.5" customHeight="1" x14ac:dyDescent="0.2">
      <c r="A40" s="82" t="s">
        <v>53</v>
      </c>
      <c r="B40" s="35">
        <v>0</v>
      </c>
      <c r="C40" s="95"/>
      <c r="D40" s="96">
        <v>0</v>
      </c>
      <c r="E40" s="35">
        <v>0</v>
      </c>
      <c r="F40" s="36">
        <v>0</v>
      </c>
      <c r="G40" s="35">
        <v>0</v>
      </c>
      <c r="H40" s="96">
        <v>0</v>
      </c>
      <c r="I40" s="43">
        <v>0</v>
      </c>
      <c r="J40" s="35">
        <v>0</v>
      </c>
      <c r="K40" s="96">
        <v>0</v>
      </c>
      <c r="L40" s="35">
        <v>0</v>
      </c>
      <c r="M40" s="96">
        <v>0</v>
      </c>
      <c r="N40" s="43">
        <v>0</v>
      </c>
      <c r="O40" s="43">
        <v>0</v>
      </c>
      <c r="P40" s="35">
        <v>0</v>
      </c>
      <c r="Q40" s="37">
        <v>0</v>
      </c>
    </row>
    <row r="41" spans="1:17" ht="21.6" customHeight="1" x14ac:dyDescent="0.2">
      <c r="A41" s="82" t="s">
        <v>54</v>
      </c>
      <c r="B41" s="35">
        <v>0</v>
      </c>
      <c r="C41" s="95"/>
      <c r="D41" s="96">
        <v>0</v>
      </c>
      <c r="E41" s="35">
        <v>0</v>
      </c>
      <c r="F41" s="96">
        <v>0</v>
      </c>
      <c r="G41" s="43">
        <v>0</v>
      </c>
      <c r="H41" s="43">
        <v>0</v>
      </c>
      <c r="I41" s="43">
        <v>0</v>
      </c>
      <c r="J41" s="35">
        <v>0</v>
      </c>
      <c r="K41" s="96">
        <v>0</v>
      </c>
      <c r="L41" s="35">
        <v>0</v>
      </c>
      <c r="M41" s="96">
        <v>0</v>
      </c>
      <c r="N41" s="43">
        <v>0</v>
      </c>
      <c r="O41" s="43">
        <v>0</v>
      </c>
      <c r="P41" s="35">
        <v>0</v>
      </c>
      <c r="Q41" s="37">
        <v>0</v>
      </c>
    </row>
    <row r="42" spans="1:17" ht="13.5" customHeight="1" x14ac:dyDescent="0.2">
      <c r="A42" s="86" t="s">
        <v>55</v>
      </c>
      <c r="B42" s="65">
        <v>0</v>
      </c>
      <c r="C42" s="99"/>
      <c r="D42" s="67">
        <v>0</v>
      </c>
      <c r="E42" s="65">
        <v>0</v>
      </c>
      <c r="F42" s="67">
        <v>0</v>
      </c>
      <c r="G42" s="67"/>
      <c r="H42" s="67"/>
      <c r="I42" s="67"/>
      <c r="J42" s="67"/>
      <c r="K42" s="67"/>
      <c r="L42" s="65"/>
      <c r="M42" s="66"/>
      <c r="N42" s="67"/>
      <c r="O42" s="67"/>
      <c r="P42" s="65"/>
      <c r="Q42" s="87">
        <v>0</v>
      </c>
    </row>
    <row r="43" spans="1:17" ht="15" customHeight="1" x14ac:dyDescent="0.2">
      <c r="A43" s="82" t="s">
        <v>56</v>
      </c>
      <c r="B43" s="43">
        <v>0</v>
      </c>
      <c r="C43" s="95"/>
      <c r="D43" s="35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35">
        <v>0</v>
      </c>
      <c r="M43" s="96">
        <v>0</v>
      </c>
      <c r="N43" s="43">
        <v>0</v>
      </c>
      <c r="O43" s="43">
        <v>0</v>
      </c>
      <c r="P43" s="43">
        <v>0</v>
      </c>
      <c r="Q43" s="37">
        <v>0</v>
      </c>
    </row>
    <row r="44" spans="1:17" ht="15" customHeight="1" x14ac:dyDescent="0.2">
      <c r="A44" s="82" t="s">
        <v>57</v>
      </c>
      <c r="B44" s="43">
        <v>0</v>
      </c>
      <c r="C44" s="95"/>
      <c r="D44" s="35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96">
        <v>0</v>
      </c>
      <c r="N44" s="96">
        <v>0</v>
      </c>
      <c r="O44" s="96">
        <v>0</v>
      </c>
      <c r="P44" s="96">
        <v>0</v>
      </c>
      <c r="Q44" s="37">
        <v>0</v>
      </c>
    </row>
    <row r="45" spans="1:17" ht="15" customHeight="1" x14ac:dyDescent="0.2">
      <c r="A45" s="85" t="s">
        <v>58</v>
      </c>
      <c r="B45" s="39">
        <f>SUM(B46:B52)</f>
        <v>0</v>
      </c>
      <c r="C45" s="97">
        <v>0</v>
      </c>
      <c r="D45" s="39">
        <f t="shared" ref="D45" si="8">SUM(D46:D52)</f>
        <v>0</v>
      </c>
      <c r="E45" s="46">
        <f t="shared" ref="E45" si="9">SUM(E46:E52)</f>
        <v>0</v>
      </c>
      <c r="F45" s="39">
        <f t="shared" ref="F45" si="10">SUM(F46:F52)</f>
        <v>0</v>
      </c>
      <c r="G45" s="39">
        <f t="shared" ref="G45" si="11">SUM(G46:G52)</f>
        <v>0</v>
      </c>
      <c r="H45" s="97">
        <f t="shared" ref="H45" si="12">SUM(H46:H52)</f>
        <v>0</v>
      </c>
      <c r="I45" s="46">
        <f t="shared" ref="I45" si="13">SUM(I46:I52)</f>
        <v>0</v>
      </c>
      <c r="J45" s="46">
        <f t="shared" ref="J45" si="14">SUM(J46:J52)</f>
        <v>0</v>
      </c>
      <c r="K45" s="46">
        <f t="shared" ref="K45" si="15">SUM(K46:K52)</f>
        <v>0</v>
      </c>
      <c r="L45" s="39">
        <f t="shared" ref="L45" si="16">SUM(L46:L52)</f>
        <v>0</v>
      </c>
      <c r="M45" s="97">
        <f t="shared" ref="M45" si="17">SUM(M46:M52)</f>
        <v>0</v>
      </c>
      <c r="N45" s="46">
        <f t="shared" ref="N45" si="18">SUM(N46:N52)</f>
        <v>0</v>
      </c>
      <c r="O45" s="46">
        <f t="shared" ref="O45" si="19">SUM(O46:O52)</f>
        <v>0</v>
      </c>
      <c r="P45" s="46">
        <f t="shared" ref="P45" si="20">SUM(P46:P52)</f>
        <v>0</v>
      </c>
      <c r="Q45" s="41">
        <f t="shared" ref="Q45" si="21">SUM(Q46:Q52)</f>
        <v>0</v>
      </c>
    </row>
    <row r="46" spans="1:17" ht="15" customHeight="1" x14ac:dyDescent="0.2">
      <c r="A46" s="82" t="s">
        <v>59</v>
      </c>
      <c r="B46" s="35">
        <v>0</v>
      </c>
      <c r="C46" s="96"/>
      <c r="D46" s="35">
        <v>0</v>
      </c>
      <c r="E46" s="35">
        <v>0</v>
      </c>
      <c r="F46" s="36">
        <v>0</v>
      </c>
      <c r="G46" s="35">
        <v>0</v>
      </c>
      <c r="H46" s="96">
        <v>0</v>
      </c>
      <c r="I46" s="43">
        <v>0</v>
      </c>
      <c r="J46" s="35">
        <v>0</v>
      </c>
      <c r="K46" s="96">
        <v>0</v>
      </c>
      <c r="L46" s="35">
        <v>0</v>
      </c>
      <c r="M46" s="96">
        <v>0</v>
      </c>
      <c r="N46" s="43">
        <v>0</v>
      </c>
      <c r="O46" s="43">
        <v>0</v>
      </c>
      <c r="P46" s="43">
        <v>0</v>
      </c>
      <c r="Q46" s="37">
        <v>0</v>
      </c>
    </row>
    <row r="47" spans="1:17" ht="17.25" customHeight="1" x14ac:dyDescent="0.2">
      <c r="A47" s="82" t="s">
        <v>60</v>
      </c>
      <c r="B47" s="35">
        <v>0</v>
      </c>
      <c r="C47" s="96"/>
      <c r="D47" s="35">
        <v>0</v>
      </c>
      <c r="E47" s="35">
        <v>0</v>
      </c>
      <c r="F47" s="36">
        <v>0</v>
      </c>
      <c r="G47" s="35">
        <v>0</v>
      </c>
      <c r="H47" s="96">
        <v>0</v>
      </c>
      <c r="I47" s="43">
        <v>0</v>
      </c>
      <c r="J47" s="35">
        <v>0</v>
      </c>
      <c r="K47" s="96">
        <v>0</v>
      </c>
      <c r="L47" s="35">
        <v>0</v>
      </c>
      <c r="M47" s="96">
        <v>0</v>
      </c>
      <c r="N47" s="43">
        <v>0</v>
      </c>
      <c r="O47" s="43">
        <v>0</v>
      </c>
      <c r="P47" s="43">
        <v>0</v>
      </c>
      <c r="Q47" s="37">
        <v>0</v>
      </c>
    </row>
    <row r="48" spans="1:17" ht="15.6" customHeight="1" x14ac:dyDescent="0.2">
      <c r="A48" s="82" t="s">
        <v>61</v>
      </c>
      <c r="B48" s="35">
        <v>0</v>
      </c>
      <c r="C48" s="96"/>
      <c r="D48" s="96">
        <v>0</v>
      </c>
      <c r="E48" s="35">
        <v>0</v>
      </c>
      <c r="F48" s="36">
        <v>0</v>
      </c>
      <c r="G48" s="35">
        <v>0</v>
      </c>
      <c r="H48" s="96">
        <v>0</v>
      </c>
      <c r="I48" s="43">
        <v>0</v>
      </c>
      <c r="J48" s="35">
        <v>0</v>
      </c>
      <c r="K48" s="96">
        <v>0</v>
      </c>
      <c r="L48" s="35">
        <v>0</v>
      </c>
      <c r="M48" s="96">
        <v>0</v>
      </c>
      <c r="N48" s="43">
        <v>0</v>
      </c>
      <c r="O48" s="43">
        <v>0</v>
      </c>
      <c r="P48" s="35">
        <v>0</v>
      </c>
      <c r="Q48" s="37">
        <v>0</v>
      </c>
    </row>
    <row r="49" spans="1:25" ht="23.1" customHeight="1" x14ac:dyDescent="0.2">
      <c r="A49" s="82" t="s">
        <v>62</v>
      </c>
      <c r="B49" s="35">
        <v>0</v>
      </c>
      <c r="C49" s="96"/>
      <c r="D49" s="96">
        <v>0</v>
      </c>
      <c r="E49" s="35">
        <v>0</v>
      </c>
      <c r="F49" s="36">
        <v>0</v>
      </c>
      <c r="G49" s="35">
        <v>0</v>
      </c>
      <c r="H49" s="96">
        <v>0</v>
      </c>
      <c r="I49" s="43">
        <v>0</v>
      </c>
      <c r="J49" s="35">
        <v>0</v>
      </c>
      <c r="K49" s="96">
        <v>0</v>
      </c>
      <c r="L49" s="35">
        <v>0</v>
      </c>
      <c r="M49" s="96">
        <v>0</v>
      </c>
      <c r="N49" s="43">
        <v>0</v>
      </c>
      <c r="O49" s="43">
        <v>0</v>
      </c>
      <c r="P49" s="35">
        <v>0</v>
      </c>
      <c r="Q49" s="37">
        <v>0</v>
      </c>
    </row>
    <row r="50" spans="1:25" ht="22.5" customHeight="1" x14ac:dyDescent="0.2">
      <c r="A50" s="82" t="s">
        <v>63</v>
      </c>
      <c r="B50" s="35">
        <v>0</v>
      </c>
      <c r="C50" s="96"/>
      <c r="D50" s="96">
        <v>0</v>
      </c>
      <c r="E50" s="35">
        <v>0</v>
      </c>
      <c r="F50" s="36">
        <v>0</v>
      </c>
      <c r="G50" s="35">
        <v>0</v>
      </c>
      <c r="H50" s="96">
        <v>0</v>
      </c>
      <c r="I50" s="43">
        <v>0</v>
      </c>
      <c r="J50" s="35">
        <v>0</v>
      </c>
      <c r="K50" s="96">
        <v>0</v>
      </c>
      <c r="L50" s="35">
        <v>0</v>
      </c>
      <c r="M50" s="96">
        <v>0</v>
      </c>
      <c r="N50" s="43">
        <v>0</v>
      </c>
      <c r="O50" s="43">
        <v>0</v>
      </c>
      <c r="P50" s="35">
        <v>0</v>
      </c>
      <c r="Q50" s="37">
        <v>0</v>
      </c>
    </row>
    <row r="51" spans="1:25" ht="15" customHeight="1" x14ac:dyDescent="0.2">
      <c r="A51" s="81" t="s">
        <v>64</v>
      </c>
      <c r="B51" s="35">
        <v>0</v>
      </c>
      <c r="C51" s="96"/>
      <c r="D51" s="96">
        <v>0</v>
      </c>
      <c r="E51" s="35">
        <v>0</v>
      </c>
      <c r="F51" s="36">
        <v>0</v>
      </c>
      <c r="G51" s="35">
        <v>0</v>
      </c>
      <c r="H51" s="96">
        <v>0</v>
      </c>
      <c r="I51" s="43">
        <v>0</v>
      </c>
      <c r="J51" s="35">
        <v>0</v>
      </c>
      <c r="K51" s="96">
        <v>0</v>
      </c>
      <c r="L51" s="35">
        <v>0</v>
      </c>
      <c r="M51" s="96">
        <v>0</v>
      </c>
      <c r="N51" s="43">
        <v>0</v>
      </c>
      <c r="O51" s="43">
        <v>0</v>
      </c>
      <c r="P51" s="35">
        <v>0</v>
      </c>
      <c r="Q51" s="37">
        <v>0</v>
      </c>
    </row>
    <row r="52" spans="1:25" ht="14.1" customHeight="1" x14ac:dyDescent="0.2">
      <c r="A52" s="82" t="s">
        <v>65</v>
      </c>
      <c r="B52" s="35">
        <v>0</v>
      </c>
      <c r="C52" s="96"/>
      <c r="D52" s="96">
        <v>0</v>
      </c>
      <c r="E52" s="35">
        <v>0</v>
      </c>
      <c r="F52" s="36">
        <v>0</v>
      </c>
      <c r="G52" s="35">
        <v>0</v>
      </c>
      <c r="H52" s="96">
        <v>0</v>
      </c>
      <c r="I52" s="43">
        <v>0</v>
      </c>
      <c r="J52" s="35">
        <v>0</v>
      </c>
      <c r="K52" s="96">
        <v>0</v>
      </c>
      <c r="L52" s="35">
        <v>0</v>
      </c>
      <c r="M52" s="96">
        <v>0</v>
      </c>
      <c r="N52" s="43">
        <v>0</v>
      </c>
      <c r="O52" s="43">
        <v>0</v>
      </c>
      <c r="P52" s="35">
        <v>0</v>
      </c>
      <c r="Q52" s="37">
        <v>0</v>
      </c>
    </row>
    <row r="53" spans="1:25" ht="13.5" customHeight="1" x14ac:dyDescent="0.2">
      <c r="A53" s="85" t="s">
        <v>66</v>
      </c>
      <c r="B53" s="115">
        <f>SUM(B54:B60)</f>
        <v>6654500</v>
      </c>
      <c r="C53" s="119">
        <v>14823710</v>
      </c>
      <c r="D53" s="114">
        <f>SUM(D54:D60)</f>
        <v>21478210</v>
      </c>
      <c r="E53" s="115">
        <f t="shared" ref="E53:Q53" si="22">SUM(E54:E60)</f>
        <v>0</v>
      </c>
      <c r="F53" s="116">
        <f t="shared" si="22"/>
        <v>0</v>
      </c>
      <c r="G53" s="115">
        <f t="shared" si="22"/>
        <v>0</v>
      </c>
      <c r="H53" s="114">
        <f>SUM(H54:H62)</f>
        <v>242165.5</v>
      </c>
      <c r="I53" s="117">
        <f t="shared" si="22"/>
        <v>0</v>
      </c>
      <c r="J53" s="115">
        <f t="shared" si="22"/>
        <v>3119911.0999999996</v>
      </c>
      <c r="K53" s="114">
        <f t="shared" si="22"/>
        <v>824247.05</v>
      </c>
      <c r="L53" s="115">
        <f t="shared" si="22"/>
        <v>31270</v>
      </c>
      <c r="M53" s="114">
        <f t="shared" si="22"/>
        <v>0</v>
      </c>
      <c r="N53" s="117">
        <f t="shared" si="22"/>
        <v>0</v>
      </c>
      <c r="O53" s="117">
        <f t="shared" si="22"/>
        <v>0</v>
      </c>
      <c r="P53" s="115">
        <f t="shared" si="22"/>
        <v>0</v>
      </c>
      <c r="Q53" s="118">
        <f t="shared" si="22"/>
        <v>4217593.6500000004</v>
      </c>
    </row>
    <row r="54" spans="1:25" ht="12" customHeight="1" x14ac:dyDescent="0.2">
      <c r="A54" s="81" t="s">
        <v>67</v>
      </c>
      <c r="B54" s="110">
        <v>1021500</v>
      </c>
      <c r="C54" s="111">
        <v>213710</v>
      </c>
      <c r="D54" s="110">
        <f t="shared" ref="D54:D60" si="23">+B54+C54</f>
        <v>1235210</v>
      </c>
      <c r="E54" s="105">
        <v>0</v>
      </c>
      <c r="F54" s="107">
        <v>0</v>
      </c>
      <c r="G54" s="105">
        <v>0</v>
      </c>
      <c r="H54" s="110">
        <v>242165.5</v>
      </c>
      <c r="I54" s="108">
        <v>0</v>
      </c>
      <c r="J54" s="105">
        <v>1109987.99</v>
      </c>
      <c r="K54" s="109">
        <v>83898</v>
      </c>
      <c r="L54" s="105">
        <v>0</v>
      </c>
      <c r="M54" s="109">
        <v>0</v>
      </c>
      <c r="N54" s="108">
        <v>0</v>
      </c>
      <c r="O54" s="108">
        <v>0</v>
      </c>
      <c r="P54" s="105">
        <v>0</v>
      </c>
      <c r="Q54" s="93">
        <f t="shared" ref="Q54:Q62" si="24">SUM(E54:P54)</f>
        <v>1436051.49</v>
      </c>
    </row>
    <row r="55" spans="1:25" ht="12" customHeight="1" x14ac:dyDescent="0.2">
      <c r="A55" s="82" t="s">
        <v>68</v>
      </c>
      <c r="B55" s="110">
        <v>170000</v>
      </c>
      <c r="C55" s="112">
        <v>0</v>
      </c>
      <c r="D55" s="110">
        <f t="shared" si="23"/>
        <v>170000</v>
      </c>
      <c r="E55" s="105">
        <v>0</v>
      </c>
      <c r="F55" s="107">
        <v>0</v>
      </c>
      <c r="G55" s="105">
        <v>0</v>
      </c>
      <c r="H55" s="109">
        <v>0</v>
      </c>
      <c r="I55" s="108">
        <v>0</v>
      </c>
      <c r="J55" s="105">
        <v>35999.980000000003</v>
      </c>
      <c r="K55" s="109">
        <v>0</v>
      </c>
      <c r="L55" s="105">
        <v>0</v>
      </c>
      <c r="M55" s="109">
        <v>0</v>
      </c>
      <c r="N55" s="108">
        <v>0</v>
      </c>
      <c r="O55" s="108">
        <v>0</v>
      </c>
      <c r="P55" s="105">
        <v>0</v>
      </c>
      <c r="Q55" s="93">
        <f t="shared" si="24"/>
        <v>35999.980000000003</v>
      </c>
    </row>
    <row r="56" spans="1:25" ht="15" customHeight="1" x14ac:dyDescent="0.2">
      <c r="A56" s="82" t="s">
        <v>69</v>
      </c>
      <c r="B56" s="105">
        <v>0</v>
      </c>
      <c r="C56" s="112">
        <v>1758000</v>
      </c>
      <c r="D56" s="105">
        <f t="shared" si="23"/>
        <v>1758000</v>
      </c>
      <c r="E56" s="108">
        <v>0</v>
      </c>
      <c r="F56" s="108">
        <v>0</v>
      </c>
      <c r="G56" s="105">
        <v>0</v>
      </c>
      <c r="H56" s="109">
        <v>0</v>
      </c>
      <c r="I56" s="108">
        <v>0</v>
      </c>
      <c r="J56" s="105">
        <v>0</v>
      </c>
      <c r="K56" s="109">
        <v>0</v>
      </c>
      <c r="L56" s="105">
        <v>0</v>
      </c>
      <c r="M56" s="109">
        <v>0</v>
      </c>
      <c r="N56" s="108">
        <v>0</v>
      </c>
      <c r="O56" s="108">
        <v>0</v>
      </c>
      <c r="P56" s="105">
        <v>0</v>
      </c>
      <c r="Q56" s="93">
        <f t="shared" si="24"/>
        <v>0</v>
      </c>
    </row>
    <row r="57" spans="1:25" ht="15" customHeight="1" x14ac:dyDescent="0.2">
      <c r="A57" s="82" t="s">
        <v>70</v>
      </c>
      <c r="B57" s="110">
        <v>1800000</v>
      </c>
      <c r="C57" s="112">
        <v>11100000</v>
      </c>
      <c r="D57" s="110">
        <f t="shared" si="23"/>
        <v>12900000</v>
      </c>
      <c r="E57" s="108">
        <v>0</v>
      </c>
      <c r="F57" s="108">
        <v>0</v>
      </c>
      <c r="G57" s="105">
        <v>0</v>
      </c>
      <c r="H57" s="109">
        <v>0</v>
      </c>
      <c r="I57" s="108">
        <v>0</v>
      </c>
      <c r="J57" s="105">
        <v>0</v>
      </c>
      <c r="K57" s="109">
        <v>0</v>
      </c>
      <c r="L57" s="105">
        <v>0</v>
      </c>
      <c r="M57" s="109">
        <v>0</v>
      </c>
      <c r="N57" s="108">
        <v>0</v>
      </c>
      <c r="O57" s="108">
        <v>0</v>
      </c>
      <c r="P57" s="105">
        <v>0</v>
      </c>
      <c r="Q57" s="93">
        <f t="shared" si="24"/>
        <v>0</v>
      </c>
    </row>
    <row r="58" spans="1:25" ht="15" customHeight="1" x14ac:dyDescent="0.2">
      <c r="A58" s="82" t="s">
        <v>71</v>
      </c>
      <c r="B58" s="110">
        <v>163000</v>
      </c>
      <c r="C58" s="112">
        <v>2000</v>
      </c>
      <c r="D58" s="110">
        <f t="shared" si="23"/>
        <v>165000</v>
      </c>
      <c r="E58" s="108">
        <v>0</v>
      </c>
      <c r="F58" s="108">
        <v>0</v>
      </c>
      <c r="G58" s="108">
        <v>0</v>
      </c>
      <c r="H58" s="105">
        <v>0</v>
      </c>
      <c r="I58" s="108">
        <v>0</v>
      </c>
      <c r="J58" s="108">
        <v>139988.12</v>
      </c>
      <c r="K58" s="108">
        <v>740349.05</v>
      </c>
      <c r="L58" s="105">
        <v>31270</v>
      </c>
      <c r="M58" s="109">
        <v>0</v>
      </c>
      <c r="N58" s="108">
        <v>0</v>
      </c>
      <c r="O58" s="108">
        <v>0</v>
      </c>
      <c r="P58" s="108">
        <v>0</v>
      </c>
      <c r="Q58" s="93">
        <f t="shared" si="24"/>
        <v>911607.17</v>
      </c>
      <c r="R58" s="1"/>
      <c r="S58" s="1"/>
      <c r="T58" s="1"/>
      <c r="U58" s="1"/>
      <c r="V58" s="1"/>
      <c r="W58" s="1"/>
      <c r="X58" s="1"/>
      <c r="Y58" s="1"/>
    </row>
    <row r="59" spans="1:25" ht="12" customHeight="1" x14ac:dyDescent="0.2">
      <c r="A59" s="82" t="s">
        <v>72</v>
      </c>
      <c r="B59" s="105">
        <v>0</v>
      </c>
      <c r="C59" s="112">
        <v>0</v>
      </c>
      <c r="D59" s="105">
        <f t="shared" si="23"/>
        <v>0</v>
      </c>
      <c r="E59" s="108">
        <v>0</v>
      </c>
      <c r="F59" s="108">
        <v>0</v>
      </c>
      <c r="G59" s="108">
        <v>0</v>
      </c>
      <c r="H59" s="105">
        <v>0</v>
      </c>
      <c r="I59" s="108">
        <v>0</v>
      </c>
      <c r="J59" s="108">
        <v>233935.01</v>
      </c>
      <c r="K59" s="108">
        <v>0</v>
      </c>
      <c r="L59" s="105">
        <v>0</v>
      </c>
      <c r="M59" s="109">
        <v>0</v>
      </c>
      <c r="N59" s="108">
        <v>0</v>
      </c>
      <c r="O59" s="108">
        <v>0</v>
      </c>
      <c r="P59" s="108">
        <v>0</v>
      </c>
      <c r="Q59" s="93">
        <f t="shared" si="24"/>
        <v>233935.01</v>
      </c>
      <c r="R59" s="1"/>
      <c r="S59" s="1"/>
      <c r="T59" s="1"/>
      <c r="U59" s="1"/>
      <c r="V59" s="1"/>
      <c r="W59" s="1"/>
      <c r="X59" s="1"/>
      <c r="Y59" s="1"/>
    </row>
    <row r="60" spans="1:25" ht="12.6" customHeight="1" x14ac:dyDescent="0.2">
      <c r="A60" s="82" t="s">
        <v>73</v>
      </c>
      <c r="B60" s="113">
        <v>3500000</v>
      </c>
      <c r="C60" s="112">
        <v>1750000</v>
      </c>
      <c r="D60" s="110">
        <f t="shared" si="23"/>
        <v>5250000</v>
      </c>
      <c r="E60" s="108">
        <v>0</v>
      </c>
      <c r="F60" s="108">
        <v>0</v>
      </c>
      <c r="G60" s="108">
        <v>0</v>
      </c>
      <c r="H60" s="105">
        <v>0</v>
      </c>
      <c r="I60" s="108">
        <v>0</v>
      </c>
      <c r="J60" s="108">
        <v>1600000</v>
      </c>
      <c r="K60" s="108">
        <v>0</v>
      </c>
      <c r="L60" s="108">
        <v>0</v>
      </c>
      <c r="M60" s="109">
        <v>0</v>
      </c>
      <c r="N60" s="109">
        <v>0</v>
      </c>
      <c r="O60" s="109">
        <v>0</v>
      </c>
      <c r="P60" s="109">
        <v>0</v>
      </c>
      <c r="Q60" s="93">
        <f t="shared" si="24"/>
        <v>1600000</v>
      </c>
      <c r="R60" s="1"/>
      <c r="S60" s="1"/>
      <c r="T60" s="1"/>
      <c r="U60" s="1"/>
      <c r="V60" s="1"/>
      <c r="W60" s="1"/>
      <c r="X60" s="1"/>
      <c r="Y60" s="1"/>
    </row>
    <row r="61" spans="1:25" ht="14.1" customHeight="1" x14ac:dyDescent="0.2">
      <c r="A61" s="82" t="s">
        <v>74</v>
      </c>
      <c r="B61" s="105">
        <v>0</v>
      </c>
      <c r="C61" s="112"/>
      <c r="D61" s="105">
        <v>0</v>
      </c>
      <c r="E61" s="108">
        <v>0</v>
      </c>
      <c r="F61" s="108">
        <v>0</v>
      </c>
      <c r="G61" s="108">
        <v>0</v>
      </c>
      <c r="H61" s="105">
        <v>0</v>
      </c>
      <c r="I61" s="108">
        <v>0</v>
      </c>
      <c r="J61" s="108">
        <v>0</v>
      </c>
      <c r="K61" s="108">
        <v>0</v>
      </c>
      <c r="L61" s="105">
        <v>0</v>
      </c>
      <c r="M61" s="109">
        <v>0</v>
      </c>
      <c r="N61" s="108">
        <v>0</v>
      </c>
      <c r="O61" s="108">
        <v>0</v>
      </c>
      <c r="P61" s="108">
        <v>0</v>
      </c>
      <c r="Q61" s="93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3.5" customHeight="1" x14ac:dyDescent="0.2">
      <c r="A62" s="82" t="s">
        <v>75</v>
      </c>
      <c r="B62" s="108">
        <v>0</v>
      </c>
      <c r="C62" s="112"/>
      <c r="D62" s="108">
        <v>0</v>
      </c>
      <c r="E62" s="108">
        <v>0</v>
      </c>
      <c r="F62" s="108">
        <v>0</v>
      </c>
      <c r="G62" s="108">
        <v>0</v>
      </c>
      <c r="H62" s="105">
        <v>0</v>
      </c>
      <c r="I62" s="108">
        <v>0</v>
      </c>
      <c r="J62" s="108">
        <v>0</v>
      </c>
      <c r="K62" s="108">
        <v>0</v>
      </c>
      <c r="L62" s="105">
        <v>0</v>
      </c>
      <c r="M62" s="109">
        <v>0</v>
      </c>
      <c r="N62" s="108">
        <v>0</v>
      </c>
      <c r="O62" s="108">
        <v>0</v>
      </c>
      <c r="P62" s="105">
        <v>0</v>
      </c>
      <c r="Q62" s="93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45" t="s">
        <v>76</v>
      </c>
      <c r="B63" s="39">
        <f>SUM(B64:B67)</f>
        <v>0</v>
      </c>
      <c r="C63" s="97">
        <v>0</v>
      </c>
      <c r="D63" s="46">
        <f t="shared" ref="D63" si="25">SUM(D64:D67)</f>
        <v>0</v>
      </c>
      <c r="E63" s="46">
        <f t="shared" ref="E63" si="26">SUM(E64:E67)</f>
        <v>0</v>
      </c>
      <c r="F63" s="46">
        <f t="shared" ref="F63" si="27">SUM(F64:F67)</f>
        <v>0</v>
      </c>
      <c r="G63" s="46">
        <f t="shared" ref="G63" si="28">SUM(G64:G67)</f>
        <v>0</v>
      </c>
      <c r="H63" s="46">
        <f t="shared" ref="H63" si="29">SUM(H64:H67)</f>
        <v>0</v>
      </c>
      <c r="I63" s="46">
        <f t="shared" ref="I63" si="30">SUM(I64:I67)</f>
        <v>0</v>
      </c>
      <c r="J63" s="39">
        <f t="shared" ref="J63" si="31">SUM(J64:J67)</f>
        <v>0</v>
      </c>
      <c r="K63" s="97">
        <f t="shared" ref="K63" si="32">SUM(K64:K67)</f>
        <v>0</v>
      </c>
      <c r="L63" s="39">
        <f t="shared" ref="L63" si="33">SUM(L64:L67)</f>
        <v>0</v>
      </c>
      <c r="M63" s="97">
        <f t="shared" ref="M63" si="34">SUM(M64:M67)</f>
        <v>0</v>
      </c>
      <c r="N63" s="46">
        <f t="shared" ref="N63" si="35">SUM(N64:N67)</f>
        <v>0</v>
      </c>
      <c r="O63" s="46">
        <f t="shared" ref="O63" si="36">SUM(O64:O67)</f>
        <v>0</v>
      </c>
      <c r="P63" s="39">
        <f t="shared" ref="P63" si="37">SUM(P64:P67)</f>
        <v>0</v>
      </c>
      <c r="Q63" s="41">
        <f t="shared" ref="Q63" si="38">SUM(Q64:Q67)</f>
        <v>0</v>
      </c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42" t="s">
        <v>77</v>
      </c>
      <c r="B64" s="35">
        <v>0</v>
      </c>
      <c r="C64" s="96"/>
      <c r="D64" s="43">
        <v>0</v>
      </c>
      <c r="E64" s="35">
        <v>0</v>
      </c>
      <c r="F64" s="35">
        <v>0</v>
      </c>
      <c r="G64" s="43">
        <v>0</v>
      </c>
      <c r="H64" s="43">
        <v>0</v>
      </c>
      <c r="I64" s="43">
        <v>0</v>
      </c>
      <c r="J64" s="35">
        <v>0</v>
      </c>
      <c r="K64" s="96">
        <v>0</v>
      </c>
      <c r="L64" s="35">
        <v>0</v>
      </c>
      <c r="M64" s="96">
        <v>0</v>
      </c>
      <c r="N64" s="43">
        <v>0</v>
      </c>
      <c r="O64" s="43">
        <v>0</v>
      </c>
      <c r="P64" s="35">
        <v>0</v>
      </c>
      <c r="Q64" s="37">
        <v>0</v>
      </c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42" t="s">
        <v>78</v>
      </c>
      <c r="B65" s="35">
        <v>0</v>
      </c>
      <c r="C65" s="96"/>
      <c r="D65" s="96">
        <v>0</v>
      </c>
      <c r="E65" s="35">
        <v>0</v>
      </c>
      <c r="F65" s="43">
        <v>0</v>
      </c>
      <c r="G65" s="43">
        <v>0</v>
      </c>
      <c r="H65" s="43">
        <v>0</v>
      </c>
      <c r="I65" s="43">
        <v>0</v>
      </c>
      <c r="J65" s="35">
        <v>0</v>
      </c>
      <c r="K65" s="96">
        <v>0</v>
      </c>
      <c r="L65" s="35">
        <v>0</v>
      </c>
      <c r="M65" s="96">
        <v>0</v>
      </c>
      <c r="N65" s="43">
        <v>0</v>
      </c>
      <c r="O65" s="43">
        <v>0</v>
      </c>
      <c r="P65" s="35">
        <v>0</v>
      </c>
      <c r="Q65" s="37">
        <v>0</v>
      </c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42" t="s">
        <v>79</v>
      </c>
      <c r="B66" s="35">
        <v>0</v>
      </c>
      <c r="C66" s="96"/>
      <c r="D66" s="96">
        <v>0</v>
      </c>
      <c r="E66" s="35">
        <v>0</v>
      </c>
      <c r="F66" s="43">
        <v>0</v>
      </c>
      <c r="G66" s="43">
        <v>0</v>
      </c>
      <c r="H66" s="43">
        <v>0</v>
      </c>
      <c r="I66" s="43">
        <v>0</v>
      </c>
      <c r="J66" s="35">
        <v>0</v>
      </c>
      <c r="K66" s="96">
        <v>0</v>
      </c>
      <c r="L66" s="35">
        <v>0</v>
      </c>
      <c r="M66" s="96">
        <v>0</v>
      </c>
      <c r="N66" s="43">
        <v>0</v>
      </c>
      <c r="O66" s="43">
        <v>0</v>
      </c>
      <c r="P66" s="35">
        <v>0</v>
      </c>
      <c r="Q66" s="37">
        <v>0</v>
      </c>
      <c r="R66" s="1"/>
      <c r="S66" s="1"/>
      <c r="T66" s="1"/>
      <c r="U66" s="1"/>
      <c r="V66" s="1"/>
      <c r="W66" s="1"/>
      <c r="X66" s="1"/>
      <c r="Y66" s="1"/>
    </row>
    <row r="67" spans="1:25" ht="24" customHeight="1" x14ac:dyDescent="0.2">
      <c r="A67" s="44" t="s">
        <v>80</v>
      </c>
      <c r="B67" s="35">
        <v>0</v>
      </c>
      <c r="C67" s="96"/>
      <c r="D67" s="43">
        <v>0</v>
      </c>
      <c r="E67" s="35">
        <v>0</v>
      </c>
      <c r="F67" s="43">
        <v>0</v>
      </c>
      <c r="G67" s="43">
        <v>0</v>
      </c>
      <c r="H67" s="43">
        <v>0</v>
      </c>
      <c r="I67" s="43">
        <v>0</v>
      </c>
      <c r="J67" s="35">
        <v>0</v>
      </c>
      <c r="K67" s="96">
        <v>0</v>
      </c>
      <c r="L67" s="35">
        <v>0</v>
      </c>
      <c r="M67" s="96">
        <v>0</v>
      </c>
      <c r="N67" s="43">
        <v>0</v>
      </c>
      <c r="O67" s="43">
        <v>0</v>
      </c>
      <c r="P67" s="35">
        <v>0</v>
      </c>
      <c r="Q67" s="37">
        <v>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45" t="s">
        <v>81</v>
      </c>
      <c r="B68" s="39">
        <f>SUM(B69:B70)</f>
        <v>0</v>
      </c>
      <c r="C68" s="97">
        <v>0</v>
      </c>
      <c r="D68" s="46">
        <f t="shared" ref="D68" si="39">SUM(D69:D70)</f>
        <v>0</v>
      </c>
      <c r="E68" s="39">
        <f t="shared" ref="E68" si="40">SUM(E69:E70)</f>
        <v>0</v>
      </c>
      <c r="F68" s="46">
        <f t="shared" ref="F68" si="41">SUM(F69:F70)</f>
        <v>0</v>
      </c>
      <c r="G68" s="46">
        <f t="shared" ref="G68" si="42">SUM(G69:G70)</f>
        <v>0</v>
      </c>
      <c r="H68" s="46">
        <f t="shared" ref="H68" si="43">SUM(H69:H70)</f>
        <v>0</v>
      </c>
      <c r="I68" s="46">
        <f t="shared" ref="I68" si="44">SUM(I69:I70)</f>
        <v>0</v>
      </c>
      <c r="J68" s="39">
        <f t="shared" ref="J68" si="45">SUM(J69:J70)</f>
        <v>0</v>
      </c>
      <c r="K68" s="97">
        <f t="shared" ref="K68" si="46">SUM(K69:K70)</f>
        <v>0</v>
      </c>
      <c r="L68" s="39">
        <f t="shared" ref="L68" si="47">SUM(L69:L70)</f>
        <v>0</v>
      </c>
      <c r="M68" s="97">
        <f t="shared" ref="M68" si="48">SUM(M69:M70)</f>
        <v>0</v>
      </c>
      <c r="N68" s="46">
        <f t="shared" ref="N68" si="49">SUM(N69:N70)</f>
        <v>0</v>
      </c>
      <c r="O68" s="46">
        <f t="shared" ref="O68" si="50">SUM(O69:O70)</f>
        <v>0</v>
      </c>
      <c r="P68" s="39">
        <f t="shared" ref="P68" si="51">SUM(P69:P70)</f>
        <v>0</v>
      </c>
      <c r="Q68" s="41">
        <f t="shared" ref="Q68" si="52">SUM(Q69:Q70)</f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42" t="s">
        <v>82</v>
      </c>
      <c r="B69" s="35">
        <v>0</v>
      </c>
      <c r="C69" s="96"/>
      <c r="D69" s="43">
        <v>0</v>
      </c>
      <c r="E69" s="35">
        <v>0</v>
      </c>
      <c r="F69" s="43">
        <v>0</v>
      </c>
      <c r="G69" s="43">
        <v>0</v>
      </c>
      <c r="H69" s="43">
        <v>0</v>
      </c>
      <c r="I69" s="43">
        <v>0</v>
      </c>
      <c r="J69" s="35">
        <v>0</v>
      </c>
      <c r="K69" s="96">
        <v>0</v>
      </c>
      <c r="L69" s="35">
        <v>0</v>
      </c>
      <c r="M69" s="96">
        <v>0</v>
      </c>
      <c r="N69" s="43">
        <v>0</v>
      </c>
      <c r="O69" s="43">
        <v>0</v>
      </c>
      <c r="P69" s="35">
        <v>0</v>
      </c>
      <c r="Q69" s="37"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42" t="s">
        <v>83</v>
      </c>
      <c r="B70" s="35">
        <v>0</v>
      </c>
      <c r="C70" s="96"/>
      <c r="D70" s="43">
        <v>0</v>
      </c>
      <c r="E70" s="35">
        <v>0</v>
      </c>
      <c r="F70" s="43">
        <v>0</v>
      </c>
      <c r="G70" s="43">
        <v>0</v>
      </c>
      <c r="H70" s="43">
        <v>0</v>
      </c>
      <c r="I70" s="43">
        <v>0</v>
      </c>
      <c r="J70" s="35">
        <v>0</v>
      </c>
      <c r="K70" s="96">
        <v>0</v>
      </c>
      <c r="L70" s="35">
        <v>0</v>
      </c>
      <c r="M70" s="96">
        <v>0</v>
      </c>
      <c r="N70" s="43">
        <v>0</v>
      </c>
      <c r="O70" s="43">
        <v>0</v>
      </c>
      <c r="P70" s="35">
        <v>0</v>
      </c>
      <c r="Q70" s="37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42" t="s">
        <v>84</v>
      </c>
      <c r="B71" s="35">
        <v>0</v>
      </c>
      <c r="C71" s="96"/>
      <c r="D71" s="43">
        <v>0</v>
      </c>
      <c r="E71" s="35">
        <v>0</v>
      </c>
      <c r="F71" s="43">
        <v>0</v>
      </c>
      <c r="G71" s="43">
        <v>0</v>
      </c>
      <c r="H71" s="43">
        <v>0</v>
      </c>
      <c r="I71" s="43">
        <v>0</v>
      </c>
      <c r="J71" s="35">
        <v>0</v>
      </c>
      <c r="K71" s="96">
        <v>0</v>
      </c>
      <c r="L71" s="35">
        <v>0</v>
      </c>
      <c r="M71" s="96">
        <v>0</v>
      </c>
      <c r="N71" s="43">
        <v>0</v>
      </c>
      <c r="O71" s="43">
        <v>0</v>
      </c>
      <c r="P71" s="35">
        <v>0</v>
      </c>
      <c r="Q71" s="37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2" t="s">
        <v>85</v>
      </c>
      <c r="B72" s="43">
        <v>0</v>
      </c>
      <c r="C72" s="96"/>
      <c r="D72" s="35">
        <v>0</v>
      </c>
      <c r="E72" s="36">
        <v>0</v>
      </c>
      <c r="F72" s="43">
        <v>0</v>
      </c>
      <c r="G72" s="43">
        <v>0</v>
      </c>
      <c r="H72" s="43">
        <v>0</v>
      </c>
      <c r="I72" s="43">
        <v>0</v>
      </c>
      <c r="J72" s="35">
        <v>0</v>
      </c>
      <c r="K72" s="96">
        <v>0</v>
      </c>
      <c r="L72" s="35">
        <v>0</v>
      </c>
      <c r="M72" s="96">
        <v>0</v>
      </c>
      <c r="N72" s="43">
        <v>0</v>
      </c>
      <c r="O72" s="43">
        <v>0</v>
      </c>
      <c r="P72" s="35">
        <v>0</v>
      </c>
      <c r="Q72" s="37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2" t="s">
        <v>86</v>
      </c>
      <c r="B73" s="35">
        <v>0</v>
      </c>
      <c r="C73" s="96"/>
      <c r="D73" s="35">
        <v>0</v>
      </c>
      <c r="E73" s="36">
        <v>0</v>
      </c>
      <c r="F73" s="43">
        <v>0</v>
      </c>
      <c r="G73" s="43">
        <v>0</v>
      </c>
      <c r="H73" s="43">
        <v>0</v>
      </c>
      <c r="I73" s="43">
        <v>0</v>
      </c>
      <c r="J73" s="35">
        <v>0</v>
      </c>
      <c r="K73" s="96">
        <v>0</v>
      </c>
      <c r="L73" s="35">
        <v>0</v>
      </c>
      <c r="M73" s="96">
        <v>0</v>
      </c>
      <c r="N73" s="43">
        <v>0</v>
      </c>
      <c r="O73" s="43">
        <v>0</v>
      </c>
      <c r="P73" s="43">
        <v>0</v>
      </c>
      <c r="Q73" s="37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88" t="s">
        <v>87</v>
      </c>
      <c r="B74" s="40">
        <f>SUM(B75:B79)</f>
        <v>0</v>
      </c>
      <c r="C74" s="97">
        <v>0</v>
      </c>
      <c r="D74" s="39">
        <f t="shared" ref="D74" si="53">SUM(D75:D78)</f>
        <v>0</v>
      </c>
      <c r="E74" s="97">
        <f t="shared" ref="E74" si="54">SUM(E75:E78)</f>
        <v>0</v>
      </c>
      <c r="F74" s="46">
        <f t="shared" ref="F74" si="55">SUM(F75:F78)</f>
        <v>0</v>
      </c>
      <c r="G74" s="46">
        <f t="shared" ref="G74" si="56">SUM(G75:G78)</f>
        <v>0</v>
      </c>
      <c r="H74" s="46">
        <f t="shared" ref="H74" si="57">SUM(H75:H78)</f>
        <v>0</v>
      </c>
      <c r="I74" s="46">
        <f t="shared" ref="I74" si="58">SUM(I75:I78)</f>
        <v>0</v>
      </c>
      <c r="J74" s="39">
        <f t="shared" ref="J74" si="59">SUM(J75:J78)</f>
        <v>0</v>
      </c>
      <c r="K74" s="97">
        <f t="shared" ref="K74" si="60">SUM(K75:K78)</f>
        <v>0</v>
      </c>
      <c r="L74" s="39">
        <f t="shared" ref="L74" si="61">SUM(L75:L78)</f>
        <v>0</v>
      </c>
      <c r="M74" s="97">
        <f t="shared" ref="M74" si="62">SUM(M75:M78)</f>
        <v>0</v>
      </c>
      <c r="N74" s="46">
        <f t="shared" ref="N74" si="63">SUM(N75:N78)</f>
        <v>0</v>
      </c>
      <c r="O74" s="46">
        <f t="shared" ref="O74" si="64">SUM(O75:O78)</f>
        <v>0</v>
      </c>
      <c r="P74" s="46">
        <f t="shared" ref="P74" si="65">SUM(P75:P78)</f>
        <v>0</v>
      </c>
      <c r="Q74" s="41">
        <f t="shared" ref="Q74" si="66">SUM(Q75:Q78)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0" t="s">
        <v>88</v>
      </c>
      <c r="B75" s="101">
        <v>0</v>
      </c>
      <c r="C75" s="66"/>
      <c r="D75" s="65">
        <v>0</v>
      </c>
      <c r="E75" s="66">
        <v>0</v>
      </c>
      <c r="F75" s="67">
        <v>0</v>
      </c>
      <c r="G75" s="67">
        <v>0</v>
      </c>
      <c r="H75" s="67">
        <v>0</v>
      </c>
      <c r="I75" s="67">
        <v>0</v>
      </c>
      <c r="J75" s="65">
        <v>0</v>
      </c>
      <c r="K75" s="66">
        <v>0</v>
      </c>
      <c r="L75" s="65">
        <v>0</v>
      </c>
      <c r="M75" s="66">
        <v>0</v>
      </c>
      <c r="N75" s="67">
        <v>0</v>
      </c>
      <c r="O75" s="67">
        <v>0</v>
      </c>
      <c r="P75" s="67">
        <v>0</v>
      </c>
      <c r="Q75" s="87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89" t="s">
        <v>89</v>
      </c>
      <c r="B76" s="36">
        <v>0</v>
      </c>
      <c r="C76" s="96"/>
      <c r="D76" s="35">
        <v>0</v>
      </c>
      <c r="E76" s="96">
        <v>0</v>
      </c>
      <c r="F76" s="43">
        <v>0</v>
      </c>
      <c r="G76" s="43">
        <v>0</v>
      </c>
      <c r="H76" s="43">
        <v>0</v>
      </c>
      <c r="I76" s="43">
        <v>0</v>
      </c>
      <c r="J76" s="106">
        <v>0</v>
      </c>
      <c r="K76" s="106">
        <v>0</v>
      </c>
      <c r="L76" s="136">
        <v>0</v>
      </c>
      <c r="M76" s="96">
        <v>0</v>
      </c>
      <c r="N76" s="43">
        <v>0</v>
      </c>
      <c r="O76" s="43">
        <v>0</v>
      </c>
      <c r="P76" s="43">
        <v>0</v>
      </c>
      <c r="Q76" s="37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89" t="s">
        <v>90</v>
      </c>
      <c r="B77" s="96">
        <v>0</v>
      </c>
      <c r="C77" s="96"/>
      <c r="D77" s="35">
        <v>0</v>
      </c>
      <c r="E77" s="96">
        <v>0</v>
      </c>
      <c r="F77" s="43">
        <v>0</v>
      </c>
      <c r="G77" s="43"/>
      <c r="H77" s="43"/>
      <c r="I77" s="43"/>
      <c r="J77" s="43"/>
      <c r="K77" s="43"/>
      <c r="L77" s="43"/>
      <c r="M77" s="96"/>
      <c r="N77" s="96"/>
      <c r="O77" s="96"/>
      <c r="P77" s="96"/>
      <c r="Q77" s="37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0" t="s">
        <v>91</v>
      </c>
      <c r="B78" s="96">
        <v>0</v>
      </c>
      <c r="C78" s="96"/>
      <c r="D78" s="35">
        <v>0</v>
      </c>
      <c r="E78" s="96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96">
        <v>0</v>
      </c>
      <c r="N78" s="96">
        <v>0</v>
      </c>
      <c r="O78" s="96">
        <v>0</v>
      </c>
      <c r="P78" s="96">
        <v>0</v>
      </c>
      <c r="Q78" s="37">
        <v>0</v>
      </c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">
      <c r="A79" s="44" t="s">
        <v>92</v>
      </c>
      <c r="B79" s="35">
        <v>0</v>
      </c>
      <c r="C79" s="96"/>
      <c r="D79" s="35">
        <v>0</v>
      </c>
      <c r="E79" s="96">
        <v>0</v>
      </c>
      <c r="F79" s="35">
        <v>0</v>
      </c>
      <c r="G79" s="43"/>
      <c r="H79" s="43"/>
      <c r="I79" s="43"/>
      <c r="J79" s="43"/>
      <c r="K79" s="43"/>
      <c r="L79" s="35"/>
      <c r="M79" s="96"/>
      <c r="N79" s="43"/>
      <c r="O79" s="43"/>
      <c r="P79" s="43"/>
      <c r="Q79" s="37">
        <v>0</v>
      </c>
      <c r="R79" s="1"/>
      <c r="S79" s="1"/>
      <c r="T79" s="1"/>
      <c r="U79" s="1"/>
      <c r="V79" s="1"/>
      <c r="W79" s="1"/>
      <c r="X79" s="1"/>
      <c r="Y79" s="1"/>
    </row>
    <row r="80" spans="1:25" ht="18" customHeight="1" x14ac:dyDescent="0.2">
      <c r="A80" s="47" t="s">
        <v>93</v>
      </c>
      <c r="B80" s="131">
        <f>+B53+B45+B36+B26+B16+B10</f>
        <v>276225000</v>
      </c>
      <c r="C80" s="131">
        <v>0</v>
      </c>
      <c r="D80" s="131">
        <f t="shared" ref="D80" si="67">+D53+D45+D36+D26+D16+D10</f>
        <v>305739216</v>
      </c>
      <c r="E80" s="132">
        <f>+E10+E16+E26+E36+E45+E53+E63+E68+E74</f>
        <v>13967391.619999999</v>
      </c>
      <c r="F80" s="133">
        <f t="shared" ref="F80:Q80" si="68">+F10+F16+F26+F36+F45+F53+F63+F68+F74</f>
        <v>13826092.619999999</v>
      </c>
      <c r="G80" s="134">
        <f>+G10+G16+G26+G36+G45+G53+G63+G68+G74</f>
        <v>22360934.039999999</v>
      </c>
      <c r="H80" s="134">
        <f t="shared" si="68"/>
        <v>21092173.019999996</v>
      </c>
      <c r="I80" s="134">
        <f t="shared" si="68"/>
        <v>27163814.43</v>
      </c>
      <c r="J80" s="133">
        <f t="shared" si="68"/>
        <v>21542684.379999995</v>
      </c>
      <c r="K80" s="132">
        <f t="shared" si="68"/>
        <v>18419507.600000001</v>
      </c>
      <c r="L80" s="133">
        <f t="shared" si="68"/>
        <v>22356327.77</v>
      </c>
      <c r="M80" s="132">
        <f t="shared" si="68"/>
        <v>0</v>
      </c>
      <c r="N80" s="134">
        <f t="shared" si="68"/>
        <v>0</v>
      </c>
      <c r="O80" s="134">
        <f t="shared" si="68"/>
        <v>0</v>
      </c>
      <c r="P80" s="133">
        <f t="shared" si="68"/>
        <v>0</v>
      </c>
      <c r="Q80" s="135">
        <f t="shared" si="68"/>
        <v>160728925.48000002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45" t="s">
        <v>94</v>
      </c>
      <c r="B81" s="39">
        <v>0</v>
      </c>
      <c r="C81" s="97">
        <v>0</v>
      </c>
      <c r="D81" s="39">
        <v>0</v>
      </c>
      <c r="E81" s="97">
        <v>0</v>
      </c>
      <c r="F81" s="39">
        <v>0</v>
      </c>
      <c r="G81" s="46">
        <v>0</v>
      </c>
      <c r="H81" s="46">
        <v>0</v>
      </c>
      <c r="I81" s="46">
        <v>0</v>
      </c>
      <c r="J81" s="39">
        <v>0</v>
      </c>
      <c r="K81" s="97">
        <v>0</v>
      </c>
      <c r="L81" s="39">
        <v>0</v>
      </c>
      <c r="M81" s="97">
        <v>0</v>
      </c>
      <c r="N81" s="46">
        <v>0</v>
      </c>
      <c r="O81" s="46">
        <v>0</v>
      </c>
      <c r="P81" s="39">
        <v>0</v>
      </c>
      <c r="Q81" s="41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45" t="s">
        <v>95</v>
      </c>
      <c r="B82" s="39">
        <v>0</v>
      </c>
      <c r="C82" s="97"/>
      <c r="D82" s="39">
        <v>0</v>
      </c>
      <c r="E82" s="97">
        <v>0</v>
      </c>
      <c r="F82" s="39">
        <v>0</v>
      </c>
      <c r="G82" s="46">
        <v>0</v>
      </c>
      <c r="H82" s="46">
        <v>0</v>
      </c>
      <c r="I82" s="46">
        <v>0</v>
      </c>
      <c r="J82" s="39">
        <v>0</v>
      </c>
      <c r="K82" s="97">
        <v>0</v>
      </c>
      <c r="L82" s="39">
        <v>0</v>
      </c>
      <c r="M82" s="97">
        <v>0</v>
      </c>
      <c r="N82" s="46">
        <v>0</v>
      </c>
      <c r="O82" s="46">
        <v>0</v>
      </c>
      <c r="P82" s="39">
        <v>0</v>
      </c>
      <c r="Q82" s="41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42" t="s">
        <v>96</v>
      </c>
      <c r="B83" s="35">
        <v>0</v>
      </c>
      <c r="C83" s="96"/>
      <c r="D83" s="35">
        <v>0</v>
      </c>
      <c r="E83" s="96">
        <v>0</v>
      </c>
      <c r="F83" s="35">
        <v>0</v>
      </c>
      <c r="G83" s="43">
        <v>0</v>
      </c>
      <c r="H83" s="43">
        <v>0</v>
      </c>
      <c r="I83" s="43">
        <v>0</v>
      </c>
      <c r="J83" s="35">
        <v>0</v>
      </c>
      <c r="K83" s="96">
        <v>0</v>
      </c>
      <c r="L83" s="35">
        <v>0</v>
      </c>
      <c r="M83" s="96">
        <v>0</v>
      </c>
      <c r="N83" s="43">
        <v>0</v>
      </c>
      <c r="O83" s="43">
        <v>0</v>
      </c>
      <c r="P83" s="35">
        <v>0</v>
      </c>
      <c r="Q83" s="37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42" t="s">
        <v>97</v>
      </c>
      <c r="B84" s="35">
        <v>0</v>
      </c>
      <c r="C84" s="96">
        <v>0</v>
      </c>
      <c r="D84" s="35">
        <v>0</v>
      </c>
      <c r="E84" s="96">
        <v>0</v>
      </c>
      <c r="F84" s="35">
        <v>0</v>
      </c>
      <c r="G84" s="43">
        <v>0</v>
      </c>
      <c r="H84" s="43">
        <v>0</v>
      </c>
      <c r="I84" s="43">
        <v>0</v>
      </c>
      <c r="J84" s="35">
        <v>0</v>
      </c>
      <c r="K84" s="96">
        <v>0</v>
      </c>
      <c r="L84" s="35">
        <v>0</v>
      </c>
      <c r="M84" s="96">
        <v>0</v>
      </c>
      <c r="N84" s="43">
        <v>0</v>
      </c>
      <c r="O84" s="43">
        <v>0</v>
      </c>
      <c r="P84" s="35">
        <v>0</v>
      </c>
      <c r="Q84" s="3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45" t="s">
        <v>98</v>
      </c>
      <c r="B85" s="39">
        <v>0</v>
      </c>
      <c r="C85" s="97"/>
      <c r="D85" s="39">
        <v>0</v>
      </c>
      <c r="E85" s="97">
        <v>0</v>
      </c>
      <c r="F85" s="39">
        <v>0</v>
      </c>
      <c r="G85" s="46">
        <v>0</v>
      </c>
      <c r="H85" s="46">
        <v>0</v>
      </c>
      <c r="I85" s="46">
        <v>0</v>
      </c>
      <c r="J85" s="39">
        <v>0</v>
      </c>
      <c r="K85" s="97">
        <v>0</v>
      </c>
      <c r="L85" s="39">
        <v>0</v>
      </c>
      <c r="M85" s="97">
        <v>0</v>
      </c>
      <c r="N85" s="46">
        <v>0</v>
      </c>
      <c r="O85" s="46">
        <v>0</v>
      </c>
      <c r="P85" s="39">
        <v>0</v>
      </c>
      <c r="Q85" s="41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2" t="s">
        <v>99</v>
      </c>
      <c r="B86" s="35">
        <v>0</v>
      </c>
      <c r="C86" s="96"/>
      <c r="D86" s="35">
        <v>0</v>
      </c>
      <c r="E86" s="96">
        <v>0</v>
      </c>
      <c r="F86" s="35">
        <v>0</v>
      </c>
      <c r="G86" s="43">
        <v>0</v>
      </c>
      <c r="H86" s="43">
        <v>0</v>
      </c>
      <c r="I86" s="43">
        <v>0</v>
      </c>
      <c r="J86" s="35">
        <v>0</v>
      </c>
      <c r="K86" s="96">
        <v>0</v>
      </c>
      <c r="L86" s="35">
        <v>0</v>
      </c>
      <c r="M86" s="96">
        <v>0</v>
      </c>
      <c r="N86" s="43">
        <v>0</v>
      </c>
      <c r="O86" s="43">
        <v>0</v>
      </c>
      <c r="P86" s="35">
        <v>0</v>
      </c>
      <c r="Q86" s="3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2" t="s">
        <v>100</v>
      </c>
      <c r="B87" s="35">
        <v>0</v>
      </c>
      <c r="C87" s="96">
        <v>0</v>
      </c>
      <c r="D87" s="35">
        <v>0</v>
      </c>
      <c r="E87" s="96">
        <v>0</v>
      </c>
      <c r="F87" s="35">
        <v>0</v>
      </c>
      <c r="G87" s="43">
        <v>0</v>
      </c>
      <c r="H87" s="43">
        <v>0</v>
      </c>
      <c r="I87" s="43">
        <v>0</v>
      </c>
      <c r="J87" s="35">
        <v>0</v>
      </c>
      <c r="K87" s="96">
        <v>0</v>
      </c>
      <c r="L87" s="35">
        <v>0</v>
      </c>
      <c r="M87" s="96">
        <v>0</v>
      </c>
      <c r="N87" s="43">
        <v>0</v>
      </c>
      <c r="O87" s="43">
        <v>0</v>
      </c>
      <c r="P87" s="35">
        <v>0</v>
      </c>
      <c r="Q87" s="3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45" t="s">
        <v>101</v>
      </c>
      <c r="B88" s="39">
        <v>0</v>
      </c>
      <c r="C88" s="97"/>
      <c r="D88" s="39">
        <v>0</v>
      </c>
      <c r="E88" s="97">
        <v>0</v>
      </c>
      <c r="F88" s="39">
        <v>0</v>
      </c>
      <c r="G88" s="46">
        <v>0</v>
      </c>
      <c r="H88" s="46">
        <v>0</v>
      </c>
      <c r="I88" s="46">
        <v>0</v>
      </c>
      <c r="J88" s="39">
        <v>0</v>
      </c>
      <c r="K88" s="97">
        <v>0</v>
      </c>
      <c r="L88" s="39">
        <v>0</v>
      </c>
      <c r="M88" s="97">
        <v>0</v>
      </c>
      <c r="N88" s="46">
        <v>0</v>
      </c>
      <c r="O88" s="46">
        <v>0</v>
      </c>
      <c r="P88" s="39">
        <v>0</v>
      </c>
      <c r="Q88" s="41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2" t="s">
        <v>102</v>
      </c>
      <c r="B89" s="35">
        <v>0</v>
      </c>
      <c r="C89" s="96">
        <v>0</v>
      </c>
      <c r="D89" s="35">
        <v>0</v>
      </c>
      <c r="E89" s="96">
        <v>0</v>
      </c>
      <c r="F89" s="35">
        <v>0</v>
      </c>
      <c r="G89" s="43">
        <v>0</v>
      </c>
      <c r="H89" s="43">
        <v>0</v>
      </c>
      <c r="I89" s="43">
        <v>0</v>
      </c>
      <c r="J89" s="35">
        <v>0</v>
      </c>
      <c r="K89" s="96">
        <v>0</v>
      </c>
      <c r="L89" s="35">
        <v>0</v>
      </c>
      <c r="M89" s="96">
        <v>0</v>
      </c>
      <c r="N89" s="43">
        <v>0</v>
      </c>
      <c r="O89" s="43">
        <v>0</v>
      </c>
      <c r="P89" s="35">
        <v>0</v>
      </c>
      <c r="Q89" s="37">
        <v>0</v>
      </c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2">
      <c r="A90" s="47" t="s">
        <v>103</v>
      </c>
      <c r="B90" s="48">
        <f>+B81+B82+B84+B88</f>
        <v>0</v>
      </c>
      <c r="C90" s="103">
        <f t="shared" ref="C90:Q90" si="69">+C81+C82+C84+C88</f>
        <v>0</v>
      </c>
      <c r="D90" s="48">
        <f t="shared" si="69"/>
        <v>0</v>
      </c>
      <c r="E90" s="103">
        <f t="shared" si="69"/>
        <v>0</v>
      </c>
      <c r="F90" s="48">
        <f t="shared" si="69"/>
        <v>0</v>
      </c>
      <c r="G90" s="49">
        <f t="shared" si="69"/>
        <v>0</v>
      </c>
      <c r="H90" s="49">
        <f t="shared" si="69"/>
        <v>0</v>
      </c>
      <c r="I90" s="49">
        <f t="shared" si="69"/>
        <v>0</v>
      </c>
      <c r="J90" s="48">
        <f t="shared" si="69"/>
        <v>0</v>
      </c>
      <c r="K90" s="103">
        <f t="shared" si="69"/>
        <v>0</v>
      </c>
      <c r="L90" s="48">
        <f t="shared" si="69"/>
        <v>0</v>
      </c>
      <c r="M90" s="103">
        <f t="shared" si="69"/>
        <v>0</v>
      </c>
      <c r="N90" s="49">
        <f t="shared" si="69"/>
        <v>0</v>
      </c>
      <c r="O90" s="49">
        <f t="shared" si="69"/>
        <v>0</v>
      </c>
      <c r="P90" s="48">
        <f t="shared" si="69"/>
        <v>0</v>
      </c>
      <c r="Q90" s="59">
        <f t="shared" si="69"/>
        <v>0</v>
      </c>
      <c r="R90" s="1"/>
      <c r="S90" s="1"/>
      <c r="T90" s="1"/>
      <c r="U90" s="1"/>
      <c r="V90" s="1"/>
      <c r="W90" s="1"/>
      <c r="X90" s="1"/>
      <c r="Y90" s="1"/>
    </row>
    <row r="91" spans="1:25" ht="6.75" customHeight="1" thickBot="1" x14ac:dyDescent="0.25">
      <c r="A91" s="45"/>
      <c r="B91" s="35"/>
      <c r="C91" s="98"/>
      <c r="D91" s="50"/>
      <c r="E91" s="104"/>
      <c r="F91" s="51"/>
      <c r="G91" s="52"/>
      <c r="H91" s="58"/>
      <c r="I91" s="58"/>
      <c r="J91" s="38"/>
      <c r="K91" s="104"/>
      <c r="L91" s="38"/>
      <c r="M91" s="104"/>
      <c r="N91" s="58"/>
      <c r="O91" s="58"/>
      <c r="P91" s="80"/>
      <c r="Q91" s="37"/>
      <c r="R91" s="1"/>
      <c r="S91" s="1"/>
      <c r="T91" s="1"/>
      <c r="U91" s="1"/>
      <c r="V91" s="1"/>
      <c r="W91" s="1"/>
      <c r="X91" s="1"/>
      <c r="Y91" s="1"/>
    </row>
    <row r="92" spans="1:25" ht="28.5" customHeight="1" thickBot="1" x14ac:dyDescent="0.25">
      <c r="A92" s="53" t="s">
        <v>104</v>
      </c>
      <c r="B92" s="54">
        <f>+B80+B90</f>
        <v>276225000</v>
      </c>
      <c r="C92" s="55">
        <f>+C10+C16+C26+C53</f>
        <v>29514216</v>
      </c>
      <c r="D92" s="54">
        <f>+D10+D16+D26+D53</f>
        <v>305739216</v>
      </c>
      <c r="E92" s="55">
        <f t="shared" ref="E92:Q92" si="70">E10+E16+E26+E53</f>
        <v>13967391.619999999</v>
      </c>
      <c r="F92" s="54">
        <f t="shared" si="70"/>
        <v>13826092.619999999</v>
      </c>
      <c r="G92" s="56">
        <f t="shared" si="70"/>
        <v>22360934.039999999</v>
      </c>
      <c r="H92" s="56">
        <f t="shared" si="70"/>
        <v>21092173.019999996</v>
      </c>
      <c r="I92" s="56">
        <f t="shared" si="70"/>
        <v>27163814.43</v>
      </c>
      <c r="J92" s="54">
        <f t="shared" si="70"/>
        <v>21542684.379999995</v>
      </c>
      <c r="K92" s="55">
        <f t="shared" si="70"/>
        <v>18419507.600000001</v>
      </c>
      <c r="L92" s="54">
        <f t="shared" si="70"/>
        <v>22356327.77</v>
      </c>
      <c r="M92" s="55">
        <f t="shared" si="70"/>
        <v>0</v>
      </c>
      <c r="N92" s="56">
        <f t="shared" si="70"/>
        <v>0</v>
      </c>
      <c r="O92" s="56">
        <f t="shared" si="70"/>
        <v>0</v>
      </c>
      <c r="P92" s="55">
        <f t="shared" si="70"/>
        <v>0</v>
      </c>
      <c r="Q92" s="60">
        <f t="shared" si="70"/>
        <v>160728925.48000002</v>
      </c>
    </row>
    <row r="93" spans="1:25" ht="12.75" customHeight="1" x14ac:dyDescent="0.2">
      <c r="A93" s="26" t="s">
        <v>105</v>
      </c>
      <c r="B93" s="27"/>
      <c r="C93" s="19"/>
      <c r="D93" s="19"/>
      <c r="E93" s="15"/>
      <c r="F93" s="16"/>
      <c r="P93" s="3"/>
    </row>
    <row r="94" spans="1:25" ht="14.25" customHeight="1" x14ac:dyDescent="0.2">
      <c r="B94" s="28"/>
      <c r="C94" s="22"/>
      <c r="D94" s="22"/>
      <c r="E94" s="14"/>
      <c r="F94" s="16"/>
      <c r="P94" s="3"/>
    </row>
    <row r="95" spans="1:25" ht="12.75" customHeight="1" x14ac:dyDescent="0.2">
      <c r="A95" s="29" t="s">
        <v>106</v>
      </c>
      <c r="B95" s="30"/>
      <c r="C95" s="23"/>
      <c r="D95" s="23"/>
      <c r="E95" s="14"/>
      <c r="F95" s="16"/>
    </row>
    <row r="96" spans="1:25" ht="12.75" customHeight="1" x14ac:dyDescent="0.2">
      <c r="A96" s="30" t="s">
        <v>107</v>
      </c>
      <c r="B96" s="30"/>
      <c r="C96" s="24"/>
      <c r="D96" s="24"/>
      <c r="E96" s="14"/>
      <c r="F96" s="16"/>
    </row>
    <row r="97" spans="1:15" ht="12.75" customHeight="1" x14ac:dyDescent="0.2">
      <c r="A97" s="30" t="s">
        <v>108</v>
      </c>
      <c r="B97" s="30"/>
      <c r="C97" s="23"/>
      <c r="D97" s="23"/>
      <c r="E97" s="14"/>
      <c r="F97" s="16"/>
    </row>
    <row r="98" spans="1:15" ht="12.75" customHeight="1" x14ac:dyDescent="0.25">
      <c r="A98" s="26" t="s">
        <v>109</v>
      </c>
      <c r="B98" s="12"/>
      <c r="C98" s="8"/>
    </row>
    <row r="99" spans="1:15" ht="12.75" customHeight="1" x14ac:dyDescent="0.25">
      <c r="A99" s="26" t="s">
        <v>110</v>
      </c>
      <c r="B99" s="12"/>
      <c r="C99" s="8"/>
    </row>
    <row r="100" spans="1:15" ht="12.75" customHeight="1" x14ac:dyDescent="0.25">
      <c r="A100" s="12"/>
      <c r="B100" s="12"/>
      <c r="C100" s="8"/>
    </row>
    <row r="101" spans="1:15" ht="12.75" customHeight="1" x14ac:dyDescent="0.25">
      <c r="A101" s="12"/>
      <c r="B101" s="12"/>
      <c r="C101" s="8"/>
    </row>
    <row r="102" spans="1:15" ht="12.75" customHeight="1" x14ac:dyDescent="0.25">
      <c r="A102" s="12"/>
      <c r="B102" s="12"/>
      <c r="C102" s="8"/>
    </row>
    <row r="103" spans="1:15" ht="12.75" customHeight="1" x14ac:dyDescent="0.25">
      <c r="A103" s="12"/>
      <c r="B103" s="12"/>
      <c r="C103" s="8"/>
    </row>
    <row r="104" spans="1:15" ht="12.75" customHeight="1" x14ac:dyDescent="0.25">
      <c r="A104" s="12"/>
      <c r="B104" s="12"/>
      <c r="C104" s="8"/>
    </row>
    <row r="105" spans="1:15" ht="12.75" customHeight="1" x14ac:dyDescent="0.25">
      <c r="A105" s="12"/>
      <c r="B105" s="12"/>
      <c r="C105" s="8"/>
    </row>
    <row r="106" spans="1:15" ht="12.75" customHeight="1" x14ac:dyDescent="0.25">
      <c r="A106" s="12"/>
      <c r="B106" s="12"/>
      <c r="C106" s="8"/>
    </row>
    <row r="107" spans="1:15" ht="12.75" customHeight="1" x14ac:dyDescent="0.25">
      <c r="A107" s="12"/>
      <c r="B107" s="12"/>
      <c r="C107" s="8"/>
    </row>
    <row r="108" spans="1:15" ht="17.25" customHeight="1" x14ac:dyDescent="0.3">
      <c r="A108" s="91" t="s">
        <v>111</v>
      </c>
      <c r="C108" s="61"/>
      <c r="D108" s="91" t="s">
        <v>112</v>
      </c>
      <c r="K108" s="91" t="s">
        <v>113</v>
      </c>
      <c r="O108" s="63"/>
    </row>
    <row r="109" spans="1:15" ht="16.5" customHeight="1" x14ac:dyDescent="0.3">
      <c r="A109" s="92" t="s">
        <v>114</v>
      </c>
      <c r="C109" s="61"/>
      <c r="D109" s="92" t="s">
        <v>115</v>
      </c>
      <c r="K109" s="92" t="s">
        <v>116</v>
      </c>
      <c r="O109" s="64"/>
    </row>
    <row r="110" spans="1:15" ht="12.75" customHeight="1" x14ac:dyDescent="0.25">
      <c r="A110" s="12"/>
      <c r="B110" s="12"/>
      <c r="C110" s="8"/>
    </row>
    <row r="111" spans="1:15" ht="12.75" customHeight="1" x14ac:dyDescent="0.25">
      <c r="A111" s="12"/>
      <c r="B111" s="12"/>
      <c r="C111" s="8"/>
    </row>
    <row r="112" spans="1:15" ht="12.75" customHeight="1" x14ac:dyDescent="0.25">
      <c r="A112" s="12"/>
      <c r="B112" s="12"/>
      <c r="C112" s="8"/>
    </row>
    <row r="113" spans="1:3" ht="12.75" customHeight="1" x14ac:dyDescent="0.25">
      <c r="A113" s="12"/>
      <c r="B113" s="12"/>
      <c r="C113" s="8"/>
    </row>
    <row r="114" spans="1:3" ht="12.75" customHeight="1" x14ac:dyDescent="0.25">
      <c r="A114" s="12"/>
      <c r="B114" s="12"/>
      <c r="C114" s="8"/>
    </row>
    <row r="115" spans="1:3" ht="12.75" customHeight="1" x14ac:dyDescent="0.25">
      <c r="A115" s="12"/>
      <c r="B115" s="12"/>
      <c r="C115" s="8"/>
    </row>
    <row r="116" spans="1:3" ht="12.75" customHeight="1" x14ac:dyDescent="0.25">
      <c r="A116" s="12"/>
      <c r="B116" s="12"/>
      <c r="C116" s="8"/>
    </row>
    <row r="117" spans="1:3" ht="12.75" customHeight="1" x14ac:dyDescent="0.25">
      <c r="A117" s="12"/>
      <c r="B117" s="12"/>
      <c r="C117" s="8"/>
    </row>
    <row r="118" spans="1:3" ht="12.75" customHeight="1" x14ac:dyDescent="0.25">
      <c r="A118" s="12"/>
      <c r="B118" s="12"/>
      <c r="C118" s="8"/>
    </row>
    <row r="119" spans="1:3" ht="12.75" customHeight="1" x14ac:dyDescent="0.25">
      <c r="A119" s="12"/>
      <c r="B119" s="12"/>
      <c r="C119" s="8"/>
    </row>
    <row r="120" spans="1:3" ht="12.75" customHeight="1" x14ac:dyDescent="0.25">
      <c r="A120" s="12"/>
      <c r="B120" s="12"/>
      <c r="C120" s="8"/>
    </row>
    <row r="121" spans="1:3" ht="12.75" customHeight="1" x14ac:dyDescent="0.25">
      <c r="A121" s="12"/>
      <c r="B121" s="12"/>
      <c r="C121" s="8"/>
    </row>
    <row r="122" spans="1:3" ht="12.75" customHeight="1" x14ac:dyDescent="0.25">
      <c r="A122" s="12"/>
      <c r="B122" s="12"/>
      <c r="C122" s="8"/>
    </row>
    <row r="123" spans="1:3" ht="12.75" customHeight="1" x14ac:dyDescent="0.25">
      <c r="A123" s="12"/>
      <c r="B123" s="12"/>
      <c r="C123" s="8"/>
    </row>
    <row r="124" spans="1:3" ht="12.75" customHeight="1" x14ac:dyDescent="0.25">
      <c r="A124" s="12"/>
      <c r="B124" s="12"/>
      <c r="C124" s="8"/>
    </row>
    <row r="125" spans="1:3" ht="12.75" customHeight="1" x14ac:dyDescent="0.25">
      <c r="A125" s="12"/>
      <c r="B125" s="12"/>
      <c r="C125" s="8"/>
    </row>
    <row r="126" spans="1:3" ht="12.75" customHeight="1" x14ac:dyDescent="0.25">
      <c r="A126" s="12"/>
      <c r="B126" s="12"/>
      <c r="C126" s="8"/>
    </row>
    <row r="127" spans="1:3" ht="12.75" customHeight="1" x14ac:dyDescent="0.25">
      <c r="A127" s="12"/>
      <c r="B127" s="12"/>
      <c r="C127" s="8"/>
    </row>
    <row r="128" spans="1:3" ht="12.75" customHeight="1" x14ac:dyDescent="0.25">
      <c r="A128" s="12"/>
      <c r="B128" s="12"/>
      <c r="C128" s="8"/>
    </row>
    <row r="129" spans="1:17" ht="12.75" customHeight="1" x14ac:dyDescent="0.25">
      <c r="A129" s="12"/>
      <c r="B129" s="12"/>
      <c r="C129" s="8"/>
    </row>
    <row r="130" spans="1:17" ht="12.75" customHeight="1" x14ac:dyDescent="0.25">
      <c r="A130" s="12"/>
      <c r="B130" s="12"/>
      <c r="C130" s="8"/>
    </row>
    <row r="131" spans="1:17" ht="12.75" customHeight="1" x14ac:dyDescent="0.25">
      <c r="A131" s="12"/>
      <c r="B131" s="12"/>
      <c r="C131" s="8"/>
    </row>
    <row r="132" spans="1:17" ht="12.75" customHeight="1" x14ac:dyDescent="0.25">
      <c r="A132" s="12"/>
      <c r="B132" s="12"/>
      <c r="C132" s="8"/>
    </row>
    <row r="133" spans="1:17" ht="12.75" customHeight="1" x14ac:dyDescent="0.25">
      <c r="A133" s="12"/>
      <c r="B133" s="12"/>
      <c r="C133" s="8"/>
    </row>
    <row r="134" spans="1:17" ht="12.75" customHeight="1" x14ac:dyDescent="0.25">
      <c r="A134" s="12"/>
      <c r="B134" s="12"/>
      <c r="C134" s="8"/>
    </row>
    <row r="135" spans="1:17" ht="12.75" customHeight="1" x14ac:dyDescent="0.25">
      <c r="A135" s="12"/>
      <c r="B135" s="12"/>
      <c r="C135" s="8"/>
    </row>
    <row r="136" spans="1:17" ht="12.75" customHeight="1" x14ac:dyDescent="0.25">
      <c r="A136" s="12"/>
      <c r="B136" s="12"/>
      <c r="C136" s="8"/>
    </row>
    <row r="137" spans="1:17" ht="12.75" customHeight="1" x14ac:dyDescent="0.25">
      <c r="A137" s="12"/>
      <c r="B137" s="12"/>
      <c r="C137" s="8"/>
    </row>
    <row r="138" spans="1:17" ht="12.75" customHeight="1" x14ac:dyDescent="0.25">
      <c r="A138" s="12"/>
      <c r="B138" s="12"/>
      <c r="C138" s="8"/>
    </row>
    <row r="139" spans="1:17" ht="12.75" customHeight="1" x14ac:dyDescent="0.25">
      <c r="B139" s="13"/>
      <c r="C139" s="8"/>
    </row>
    <row r="140" spans="1:17" ht="17.25" customHeight="1" x14ac:dyDescent="0.2"/>
    <row r="142" spans="1:17" ht="17.25" customHeight="1" x14ac:dyDescent="0.25">
      <c r="K142" s="62"/>
      <c r="L142" s="62"/>
      <c r="M142" s="62"/>
      <c r="N142" s="62"/>
      <c r="O142" s="62"/>
      <c r="P142" s="62"/>
      <c r="Q142" s="62"/>
    </row>
    <row r="143" spans="1:17" ht="17.25" customHeight="1" x14ac:dyDescent="0.3">
      <c r="K143" s="62"/>
      <c r="L143" s="62"/>
      <c r="M143" s="62"/>
      <c r="N143" s="62"/>
      <c r="O143" s="62"/>
      <c r="P143" s="64"/>
      <c r="Q143" s="62"/>
    </row>
    <row r="144" spans="1:17" ht="12.75" customHeigh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33"/>
      <c r="Q144" s="57"/>
    </row>
    <row r="145" spans="1:17" ht="12.75" customHeigh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33"/>
      <c r="Q145" s="57"/>
    </row>
    <row r="146" spans="1:17" ht="12.75" customHeight="1" x14ac:dyDescent="0.25">
      <c r="F146" s="8"/>
      <c r="G146" s="8"/>
      <c r="H146" s="9"/>
      <c r="I146" s="9"/>
      <c r="P146" s="3"/>
    </row>
    <row r="147" spans="1:17" ht="12.75" customHeight="1" x14ac:dyDescent="0.25">
      <c r="F147" s="8"/>
      <c r="G147" s="8"/>
      <c r="I147" s="8"/>
      <c r="P147" s="3"/>
    </row>
    <row r="148" spans="1:17" ht="12.75" customHeight="1" x14ac:dyDescent="0.2">
      <c r="P148" s="3"/>
    </row>
    <row r="149" spans="1:17" ht="12.75" customHeight="1" x14ac:dyDescent="0.2">
      <c r="P149" s="3"/>
    </row>
    <row r="150" spans="1:17" ht="12.75" customHeight="1" x14ac:dyDescent="0.2">
      <c r="P150" s="3"/>
    </row>
    <row r="151" spans="1:17" ht="12.75" customHeight="1" x14ac:dyDescent="0.2">
      <c r="P151" s="3"/>
    </row>
    <row r="152" spans="1:17" ht="12.75" customHeight="1" x14ac:dyDescent="0.2">
      <c r="P152" s="3"/>
    </row>
    <row r="153" spans="1:17" ht="12.75" customHeight="1" x14ac:dyDescent="0.2">
      <c r="P153" s="3"/>
    </row>
    <row r="154" spans="1:17" ht="12.75" customHeight="1" x14ac:dyDescent="0.2">
      <c r="P154" s="3"/>
    </row>
    <row r="155" spans="1:17" ht="12.75" customHeight="1" x14ac:dyDescent="0.2">
      <c r="P155" s="3"/>
    </row>
    <row r="156" spans="1:17" ht="12.75" customHeight="1" x14ac:dyDescent="0.2">
      <c r="P156" s="3"/>
    </row>
    <row r="157" spans="1:17" ht="12.75" customHeight="1" x14ac:dyDescent="0.2">
      <c r="P157" s="3"/>
    </row>
    <row r="158" spans="1:17" ht="12.75" customHeight="1" x14ac:dyDescent="0.2">
      <c r="P158" s="3"/>
    </row>
    <row r="159" spans="1:17" ht="12.75" customHeight="1" x14ac:dyDescent="0.2">
      <c r="P159" s="3"/>
    </row>
    <row r="160" spans="1:17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  <row r="1014" spans="16:16" ht="12.75" customHeight="1" x14ac:dyDescent="0.2">
      <c r="P1014" s="3"/>
    </row>
    <row r="1015" spans="16:16" ht="12.75" customHeight="1" x14ac:dyDescent="0.2">
      <c r="P1015" s="3"/>
    </row>
    <row r="1016" spans="16:16" ht="12.75" customHeight="1" x14ac:dyDescent="0.2">
      <c r="P1016" s="3"/>
    </row>
    <row r="1017" spans="16:16" ht="12.75" customHeight="1" x14ac:dyDescent="0.2">
      <c r="P1017" s="3"/>
    </row>
    <row r="1018" spans="16:16" ht="12.75" customHeight="1" x14ac:dyDescent="0.2">
      <c r="P1018" s="3"/>
    </row>
    <row r="1019" spans="16:16" ht="12.75" customHeight="1" x14ac:dyDescent="0.2">
      <c r="P1019" s="3"/>
    </row>
    <row r="1020" spans="16:16" ht="12.75" customHeight="1" x14ac:dyDescent="0.2">
      <c r="P1020" s="3"/>
    </row>
    <row r="1021" spans="16:16" ht="12.75" customHeight="1" x14ac:dyDescent="0.2">
      <c r="P1021" s="3"/>
    </row>
    <row r="1022" spans="16:16" ht="12.75" customHeight="1" x14ac:dyDescent="0.2">
      <c r="P1022" s="3"/>
    </row>
    <row r="1023" spans="16:16" ht="12.75" customHeight="1" x14ac:dyDescent="0.2">
      <c r="P1023" s="3"/>
    </row>
    <row r="1024" spans="16:16" ht="12.75" customHeight="1" x14ac:dyDescent="0.2">
      <c r="P1024" s="3"/>
    </row>
    <row r="1025" spans="16:16" ht="12.75" customHeight="1" x14ac:dyDescent="0.2">
      <c r="P1025" s="3"/>
    </row>
    <row r="1026" spans="16:16" ht="12.75" customHeight="1" x14ac:dyDescent="0.2">
      <c r="P1026" s="3"/>
    </row>
    <row r="1027" spans="16:16" ht="12.75" customHeight="1" x14ac:dyDescent="0.2">
      <c r="P1027" s="3"/>
    </row>
    <row r="1028" spans="16:16" ht="12.75" customHeight="1" x14ac:dyDescent="0.2">
      <c r="P1028" s="3"/>
    </row>
    <row r="1029" spans="16:16" ht="12.75" customHeight="1" x14ac:dyDescent="0.2">
      <c r="P1029" s="3"/>
    </row>
    <row r="1030" spans="16:16" ht="12.75" customHeight="1" x14ac:dyDescent="0.2">
      <c r="P1030" s="3"/>
    </row>
    <row r="1031" spans="16:16" ht="12.75" customHeight="1" x14ac:dyDescent="0.2">
      <c r="P1031" s="3"/>
    </row>
    <row r="1032" spans="16:16" ht="12.75" customHeight="1" x14ac:dyDescent="0.2">
      <c r="P1032" s="3"/>
    </row>
    <row r="1033" spans="16:16" ht="12.75" customHeight="1" x14ac:dyDescent="0.2">
      <c r="P1033" s="3"/>
    </row>
    <row r="1034" spans="16:16" ht="12.75" customHeight="1" x14ac:dyDescent="0.2">
      <c r="P1034" s="3"/>
    </row>
    <row r="1035" spans="16:16" ht="12.75" customHeight="1" x14ac:dyDescent="0.2">
      <c r="P1035" s="3"/>
    </row>
    <row r="1036" spans="16:16" ht="12.75" customHeight="1" x14ac:dyDescent="0.2">
      <c r="P1036" s="3"/>
    </row>
    <row r="1037" spans="16:16" ht="12.75" customHeight="1" x14ac:dyDescent="0.2">
      <c r="P1037" s="3"/>
    </row>
    <row r="1038" spans="16:16" ht="12.75" customHeight="1" x14ac:dyDescent="0.2">
      <c r="P1038" s="3"/>
    </row>
    <row r="1039" spans="16:16" ht="12.75" customHeight="1" x14ac:dyDescent="0.2">
      <c r="P1039" s="3"/>
    </row>
    <row r="1040" spans="16:16" ht="12.75" customHeight="1" x14ac:dyDescent="0.2">
      <c r="P1040" s="3"/>
    </row>
    <row r="1041" spans="16:16" ht="12.75" customHeight="1" x14ac:dyDescent="0.2">
      <c r="P1041" s="3"/>
    </row>
    <row r="1042" spans="16:16" ht="12.75" customHeight="1" x14ac:dyDescent="0.2">
      <c r="P1042" s="3"/>
    </row>
    <row r="1043" spans="16:16" ht="12.75" customHeight="1" x14ac:dyDescent="0.2">
      <c r="P1043" s="3"/>
    </row>
    <row r="1044" spans="16:16" ht="12.75" customHeight="1" x14ac:dyDescent="0.2">
      <c r="P1044" s="3"/>
    </row>
    <row r="1045" spans="16:16" ht="12.75" customHeight="1" x14ac:dyDescent="0.2">
      <c r="P1045" s="3"/>
    </row>
    <row r="1046" spans="16:16" ht="12.75" customHeight="1" x14ac:dyDescent="0.2">
      <c r="P1046" s="3"/>
    </row>
    <row r="1047" spans="16:16" ht="12.75" customHeight="1" x14ac:dyDescent="0.2">
      <c r="P1047" s="3"/>
    </row>
    <row r="1048" spans="16:16" ht="12.75" customHeight="1" x14ac:dyDescent="0.2">
      <c r="P1048" s="3"/>
    </row>
    <row r="1049" spans="16:16" ht="12.75" customHeight="1" x14ac:dyDescent="0.2">
      <c r="P1049" s="3"/>
    </row>
    <row r="1050" spans="16:16" ht="12.75" customHeight="1" x14ac:dyDescent="0.2">
      <c r="P1050" s="3"/>
    </row>
    <row r="1051" spans="16:16" ht="12.75" customHeight="1" x14ac:dyDescent="0.2">
      <c r="P1051" s="3"/>
    </row>
    <row r="1052" spans="16:16" ht="12.75" customHeight="1" x14ac:dyDescent="0.2">
      <c r="P1052" s="3"/>
    </row>
    <row r="1053" spans="16:16" ht="12.75" customHeight="1" x14ac:dyDescent="0.2">
      <c r="P1053" s="3"/>
    </row>
    <row r="1054" spans="16:16" ht="12.75" customHeight="1" x14ac:dyDescent="0.2">
      <c r="P1054" s="3"/>
    </row>
    <row r="1055" spans="16:16" ht="12.75" customHeight="1" x14ac:dyDescent="0.2">
      <c r="P1055" s="3"/>
    </row>
    <row r="1056" spans="16:16" ht="12.75" customHeight="1" x14ac:dyDescent="0.2">
      <c r="P1056" s="3"/>
    </row>
    <row r="1057" spans="16:16" ht="12.75" customHeight="1" x14ac:dyDescent="0.2">
      <c r="P1057" s="3"/>
    </row>
    <row r="1058" spans="16:16" ht="12.75" customHeight="1" x14ac:dyDescent="0.2">
      <c r="P1058" s="3"/>
    </row>
    <row r="1059" spans="16:16" ht="12.75" customHeight="1" x14ac:dyDescent="0.2">
      <c r="P1059" s="3"/>
    </row>
    <row r="1060" spans="16:16" ht="12.75" customHeight="1" x14ac:dyDescent="0.2">
      <c r="P1060" s="3"/>
    </row>
    <row r="1061" spans="16:16" ht="12.75" customHeight="1" x14ac:dyDescent="0.2">
      <c r="P1061" s="3"/>
    </row>
    <row r="1062" spans="16:16" ht="12.75" customHeight="1" x14ac:dyDescent="0.2">
      <c r="P1062" s="3"/>
    </row>
    <row r="1063" spans="16:16" ht="12.75" customHeight="1" x14ac:dyDescent="0.2">
      <c r="P1063" s="3"/>
    </row>
    <row r="1064" spans="16:16" ht="12.75" customHeight="1" x14ac:dyDescent="0.2">
      <c r="P1064" s="3"/>
    </row>
    <row r="1065" spans="16:16" ht="12.75" customHeight="1" x14ac:dyDescent="0.2">
      <c r="P1065" s="3"/>
    </row>
    <row r="1066" spans="16:16" ht="12.75" customHeight="1" x14ac:dyDescent="0.2">
      <c r="P1066" s="3"/>
    </row>
    <row r="1067" spans="16:16" ht="12.75" customHeight="1" x14ac:dyDescent="0.2">
      <c r="P1067" s="3"/>
    </row>
    <row r="1068" spans="16:16" ht="12.75" customHeight="1" x14ac:dyDescent="0.2">
      <c r="P1068" s="3"/>
    </row>
    <row r="1069" spans="16:16" ht="12.75" customHeight="1" x14ac:dyDescent="0.2">
      <c r="P1069" s="3"/>
    </row>
    <row r="1070" spans="16:16" ht="12.75" customHeight="1" x14ac:dyDescent="0.2">
      <c r="P1070" s="3"/>
    </row>
    <row r="1071" spans="16:16" ht="12.75" customHeight="1" x14ac:dyDescent="0.2">
      <c r="P1071" s="3"/>
    </row>
    <row r="1072" spans="16:16" ht="12.75" customHeight="1" x14ac:dyDescent="0.2">
      <c r="P1072" s="3"/>
    </row>
    <row r="1073" spans="16:16" ht="12.75" customHeight="1" x14ac:dyDescent="0.2">
      <c r="P1073" s="3"/>
    </row>
    <row r="1074" spans="16:16" ht="12.75" customHeight="1" x14ac:dyDescent="0.2">
      <c r="P1074" s="3"/>
    </row>
    <row r="1075" spans="16:16" ht="12.75" customHeight="1" x14ac:dyDescent="0.2">
      <c r="P1075" s="3"/>
    </row>
    <row r="1076" spans="16:16" ht="12.75" customHeight="1" x14ac:dyDescent="0.2">
      <c r="P1076" s="3"/>
    </row>
    <row r="1077" spans="16:16" ht="12.75" customHeight="1" x14ac:dyDescent="0.2">
      <c r="P1077" s="3"/>
    </row>
    <row r="1078" spans="16:16" ht="12.75" customHeight="1" x14ac:dyDescent="0.2">
      <c r="P1078" s="3"/>
    </row>
    <row r="1079" spans="16:16" ht="12.75" customHeight="1" x14ac:dyDescent="0.2">
      <c r="P1079" s="3"/>
    </row>
    <row r="1080" spans="16:16" ht="12.75" customHeight="1" x14ac:dyDescent="0.2">
      <c r="P1080" s="3"/>
    </row>
    <row r="1081" spans="16:16" ht="12.75" customHeight="1" x14ac:dyDescent="0.2">
      <c r="P1081" s="3"/>
    </row>
    <row r="1082" spans="16:16" ht="12.75" customHeight="1" x14ac:dyDescent="0.2">
      <c r="P1082" s="3"/>
    </row>
    <row r="1083" spans="16:16" ht="12.75" customHeight="1" x14ac:dyDescent="0.2">
      <c r="P1083" s="3"/>
    </row>
    <row r="1084" spans="16:16" ht="12.75" customHeight="1" x14ac:dyDescent="0.2">
      <c r="P1084" s="3"/>
    </row>
    <row r="1085" spans="16:16" ht="12.75" customHeight="1" x14ac:dyDescent="0.2">
      <c r="P1085" s="3"/>
    </row>
    <row r="1086" spans="16:16" ht="12.75" customHeight="1" x14ac:dyDescent="0.2">
      <c r="P1086" s="3"/>
    </row>
    <row r="1087" spans="16:16" ht="12.75" customHeight="1" x14ac:dyDescent="0.2">
      <c r="P1087" s="3"/>
    </row>
    <row r="1088" spans="16:16" ht="12.75" customHeight="1" x14ac:dyDescent="0.2">
      <c r="P1088" s="3"/>
    </row>
    <row r="1089" spans="16:16" ht="12.75" customHeight="1" x14ac:dyDescent="0.2">
      <c r="P1089" s="3"/>
    </row>
    <row r="1090" spans="16:16" ht="12.75" customHeight="1" x14ac:dyDescent="0.2">
      <c r="P1090" s="3"/>
    </row>
    <row r="1091" spans="16:16" ht="12.75" customHeight="1" x14ac:dyDescent="0.2">
      <c r="P1091" s="3"/>
    </row>
    <row r="1092" spans="16:16" ht="12.75" customHeight="1" x14ac:dyDescent="0.2">
      <c r="P1092" s="3"/>
    </row>
    <row r="1093" spans="16:16" ht="12.75" customHeight="1" x14ac:dyDescent="0.2">
      <c r="P1093" s="3"/>
    </row>
    <row r="1094" spans="16:16" ht="12.75" customHeight="1" x14ac:dyDescent="0.2">
      <c r="P1094" s="3"/>
    </row>
    <row r="1095" spans="16:16" ht="12.75" customHeight="1" x14ac:dyDescent="0.2">
      <c r="P1095" s="3"/>
    </row>
    <row r="1096" spans="16:16" ht="12.75" customHeight="1" x14ac:dyDescent="0.2">
      <c r="P1096" s="3"/>
    </row>
    <row r="1097" spans="16:16" ht="12.75" customHeight="1" x14ac:dyDescent="0.2">
      <c r="P1097" s="3"/>
    </row>
    <row r="1098" spans="16:16" ht="12.75" customHeight="1" x14ac:dyDescent="0.2">
      <c r="P1098" s="3"/>
    </row>
  </sheetData>
  <mergeCells count="5">
    <mergeCell ref="A2:Q2"/>
    <mergeCell ref="A3:Q3"/>
    <mergeCell ref="A4:Q4"/>
    <mergeCell ref="A5:Q5"/>
    <mergeCell ref="A6:Q6"/>
  </mergeCells>
  <printOptions horizontalCentered="1"/>
  <pageMargins left="0" right="0" top="0" bottom="1.33" header="0" footer="0.85"/>
  <pageSetup scale="75" fitToHeight="0" orientation="landscape" useFirstPageNumber="1" r:id="rId1"/>
  <headerFooter>
    <oddFooter xml:space="preserve">&amp;R&amp;P    </oddFooter>
  </headerFooter>
  <ignoredErrors>
    <ignoredError sqref="Q11 Q12 D26:P26 B26 B53 D74 Q54:Q62 I53:Q53 Q14:Q24 D53:G53" formulaRange="1"/>
    <ignoredError sqref="E10" formula="1"/>
    <ignoredError sqref="Q27 Q28:Q29 Q31:Q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2025-09-04T13:23:09Z</dcterms:modified>
  <cp:category/>
  <cp:contentStatus/>
</cp:coreProperties>
</file>