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ba Pena\OneDrive - Codopesca\Sección de Presupuesto\2023\Ejecución presupuestaria 2023\Transparencia 2023\"/>
    </mc:Choice>
  </mc:AlternateContent>
  <xr:revisionPtr revIDLastSave="0" documentId="13_ncr:1_{0E7F74C0-8340-4020-8A98-1914B002F719}" xr6:coauthVersionLast="47" xr6:coauthVersionMax="47" xr10:uidLastSave="{00000000-0000-0000-0000-000000000000}"/>
  <bookViews>
    <workbookView xWindow="375" yWindow="360" windowWidth="15330" windowHeight="13155" xr2:uid="{D436515C-2468-40DE-84A5-19B5C160F399}"/>
  </bookViews>
  <sheets>
    <sheet name="EJECUCIO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44" i="1"/>
  <c r="D41" i="1"/>
  <c r="D38" i="1"/>
  <c r="C37" i="1"/>
  <c r="C29" i="1"/>
  <c r="C19" i="1"/>
  <c r="C14" i="1"/>
  <c r="C46" i="1"/>
  <c r="Q41" i="1"/>
  <c r="Q23" i="1"/>
  <c r="Q28" i="1"/>
  <c r="Q30" i="1"/>
  <c r="Q34" i="1"/>
  <c r="Q35" i="1"/>
  <c r="E37" i="1"/>
  <c r="F37" i="1"/>
  <c r="G37" i="1"/>
  <c r="H37" i="1"/>
  <c r="I37" i="1"/>
  <c r="J37" i="1"/>
  <c r="K37" i="1"/>
  <c r="L37" i="1"/>
  <c r="M37" i="1"/>
  <c r="N37" i="1"/>
  <c r="O37" i="1"/>
  <c r="P37" i="1"/>
  <c r="E14" i="1"/>
  <c r="E19" i="1"/>
  <c r="Q40" i="1"/>
  <c r="P29" i="1"/>
  <c r="N14" i="1"/>
  <c r="B14" i="1"/>
  <c r="D15" i="1"/>
  <c r="D16" i="1"/>
  <c r="D17" i="1"/>
  <c r="D18" i="1"/>
  <c r="B19" i="1"/>
  <c r="D20" i="1"/>
  <c r="D21" i="1"/>
  <c r="D22" i="1"/>
  <c r="D23" i="1"/>
  <c r="D24" i="1"/>
  <c r="D25" i="1"/>
  <c r="D26" i="1"/>
  <c r="D27" i="1"/>
  <c r="D28" i="1"/>
  <c r="B29" i="1"/>
  <c r="D30" i="1"/>
  <c r="D31" i="1"/>
  <c r="D32" i="1"/>
  <c r="D33" i="1"/>
  <c r="D34" i="1"/>
  <c r="D35" i="1"/>
  <c r="D36" i="1"/>
  <c r="B37" i="1"/>
  <c r="D39" i="1"/>
  <c r="D40" i="1"/>
  <c r="D42" i="1"/>
  <c r="D45" i="1"/>
  <c r="D37" i="1" l="1"/>
  <c r="B46" i="1"/>
  <c r="D19" i="1"/>
  <c r="D29" i="1"/>
  <c r="D14" i="1"/>
  <c r="D46" i="1" l="1"/>
  <c r="B13" i="1"/>
  <c r="C13" i="1" l="1"/>
  <c r="D13" i="1"/>
  <c r="K14" i="1" l="1"/>
  <c r="K19" i="1"/>
  <c r="K29" i="1"/>
  <c r="K46" i="1" l="1"/>
  <c r="K13" i="1"/>
  <c r="G19" i="1" l="1"/>
  <c r="F19" i="1"/>
  <c r="F14" i="1"/>
  <c r="F46" i="1" l="1"/>
  <c r="G14" i="1"/>
  <c r="Q45" i="1" l="1"/>
  <c r="Q42" i="1"/>
  <c r="Q39" i="1"/>
  <c r="Q38" i="1"/>
  <c r="Q36" i="1"/>
  <c r="Q33" i="1"/>
  <c r="Q32" i="1"/>
  <c r="Q31" i="1"/>
  <c r="O29" i="1"/>
  <c r="N29" i="1"/>
  <c r="M29" i="1"/>
  <c r="L29" i="1"/>
  <c r="J29" i="1"/>
  <c r="I29" i="1"/>
  <c r="H29" i="1"/>
  <c r="G29" i="1"/>
  <c r="G13" i="1" s="1"/>
  <c r="Q27" i="1"/>
  <c r="Q26" i="1"/>
  <c r="Q25" i="1"/>
  <c r="Q24" i="1"/>
  <c r="Q22" i="1"/>
  <c r="Q21" i="1"/>
  <c r="Q20" i="1"/>
  <c r="P19" i="1"/>
  <c r="O19" i="1"/>
  <c r="N19" i="1"/>
  <c r="N46" i="1" s="1"/>
  <c r="M19" i="1"/>
  <c r="L19" i="1"/>
  <c r="J19" i="1"/>
  <c r="I19" i="1"/>
  <c r="H19" i="1"/>
  <c r="Q18" i="1"/>
  <c r="Q17" i="1"/>
  <c r="Q16" i="1"/>
  <c r="Q15" i="1"/>
  <c r="P14" i="1"/>
  <c r="O14" i="1"/>
  <c r="M14" i="1"/>
  <c r="L14" i="1"/>
  <c r="J14" i="1"/>
  <c r="I14" i="1"/>
  <c r="I46" i="1" s="1"/>
  <c r="H14" i="1"/>
  <c r="Q37" i="1" l="1"/>
  <c r="J46" i="1"/>
  <c r="O46" i="1"/>
  <c r="M46" i="1"/>
  <c r="P46" i="1"/>
  <c r="L46" i="1"/>
  <c r="H46" i="1"/>
  <c r="G46" i="1"/>
  <c r="I13" i="1"/>
  <c r="E13" i="1"/>
  <c r="Q29" i="1"/>
  <c r="J13" i="1"/>
  <c r="H13" i="1"/>
  <c r="Q19" i="1"/>
  <c r="M13" i="1"/>
  <c r="F13" i="1"/>
  <c r="L13" i="1"/>
  <c r="N13" i="1"/>
  <c r="O13" i="1"/>
  <c r="E46" i="1"/>
  <c r="Q14" i="1"/>
  <c r="P13" i="1"/>
  <c r="Q46" i="1" l="1"/>
  <c r="Q13" i="1"/>
</calcChain>
</file>

<file path=xl/sharedStrings.xml><?xml version="1.0" encoding="utf-8"?>
<sst xmlns="http://schemas.openxmlformats.org/spreadsheetml/2006/main" count="71" uniqueCount="71">
  <si>
    <t xml:space="preserve">MINISTERIO DE AGRICULTURA </t>
  </si>
  <si>
    <t>CONSEJO DOMINICANO DE PESCA Y ACUICULTURA</t>
  </si>
  <si>
    <t>EN RD$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</si>
  <si>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</si>
  <si>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</si>
  <si>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</si>
  <si>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</si>
  <si>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</si>
  <si>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</si>
  <si>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</si>
  <si>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</si>
  <si>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</si>
  <si>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</si>
  <si>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</si>
  <si>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</si>
  <si>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</si>
  <si>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</si>
  <si>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</si>
  <si>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</si>
  <si>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</si>
  <si>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</si>
  <si>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</si>
  <si>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</si>
  <si>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</si>
  <si>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</si>
  <si>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</si>
  <si>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</si>
  <si>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</si>
  <si>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</si>
  <si>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</si>
  <si>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</si>
  <si>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</si>
  <si>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</si>
  <si>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</si>
  <si>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</si>
  <si>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</si>
  <si>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</si>
  <si>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</si>
  <si>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</si>
  <si>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</si>
  <si>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</si>
  <si>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</si>
  <si>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</si>
  <si>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</si>
  <si>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</si>
  <si>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2.6.8-BIENES INTANGIBLES</t>
  </si>
  <si>
    <t>TOTAL GASTOS Y APLICACIONES FINANCIERAS</t>
  </si>
  <si>
    <t xml:space="preserve">Fuente: SIGEF </t>
  </si>
  <si>
    <t>Melba Peña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</si>
  <si>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</si>
  <si>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</si>
  <si>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</si>
  <si>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</si>
  <si>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</si>
  <si>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</si>
  <si>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Enc. de Presupuesto</t>
  </si>
  <si>
    <t>un presupuesto complementario.</t>
  </si>
  <si>
    <t>cumplido los requisitos administrativos dispuestos por el reglamento de la presente Ley.</t>
  </si>
  <si>
    <r>
      <t xml:space="preserve">Total devengado: </t>
    </r>
    <r>
      <rPr>
        <sz val="8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</si>
  <si>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Carlos Then Contín</t>
  </si>
  <si>
    <t>EJECUCIÓN DE GASTOS Y APLICACIONES FINANCIERAS AÑO 2023</t>
  </si>
  <si>
    <r>
      <rPr>
        <b/>
        <sz val="8"/>
        <color theme="1"/>
        <rFont val="Calibri Light"/>
        <family val="2"/>
        <scheme val="major"/>
      </rPr>
      <t>Presupuesto aprobado</t>
    </r>
    <r>
      <rPr>
        <sz val="8"/>
        <color rgb="FF000000"/>
        <rFont val="Calibri Light"/>
        <family val="2"/>
        <scheme val="major"/>
      </rPr>
      <t>: Se refiere al presupuesto aprobado en Ley de Presupuesto General del Estado</t>
    </r>
  </si>
  <si>
    <r>
      <rPr>
        <b/>
        <sz val="8"/>
        <color theme="1"/>
        <rFont val="Calibri Light"/>
        <family val="2"/>
        <scheme val="major"/>
      </rPr>
      <t>Presupuesto modificado</t>
    </r>
    <r>
      <rPr>
        <sz val="8"/>
        <color rgb="FF000000"/>
        <rFont val="Calibri Light"/>
        <family val="2"/>
        <scheme val="major"/>
      </rPr>
      <t xml:space="preserve">: Se refiere al presupuesto aprobado en caso de que el Congreso Nacional apruebe </t>
    </r>
  </si>
  <si>
    <t xml:space="preserve">de obras, bienes y servicios oportunamente contratados o, en los casos de gastos sin contraprestación, por haberse </t>
  </si>
  <si>
    <t>2.6.4-VEHÍCULOS Y EQUIPO DE TRANSPORTE, TRACCIÓN Y ELEVACIÓN</t>
  </si>
  <si>
    <t>2.6.6-EQUIPOS DE DEFENSA Y SEGURIDAD</t>
  </si>
  <si>
    <t>2.6.7-ACTIVOS BIOLÓGICOS</t>
  </si>
  <si>
    <t xml:space="preserve">                    Pedro Antonio Gilbert Noboa</t>
  </si>
  <si>
    <t xml:space="preserve">                   Director Administrativo  Financiero</t>
  </si>
  <si>
    <t>Fuente de registro: 01 de enero al 31 de marzo 2023</t>
  </si>
  <si>
    <t>Fecha de imputación: hasta el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</si>
</sst>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 Light"/>
      <family val="2"/>
      <scheme val="major"/>
    </font>
    <font>
      <sz val="8"/>
      <color rgb="FF000000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rgb="FF000000"/>
      <name val="Arial"/>
      <family val="2"/>
    </font>
    <font>
      <b/>
      <sz val="8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wrapText="1"/>
    </xf>
    <xf numFmtId="0" fontId="2" fillId="0" borderId="0" xfId="0" applyFont="1"/>
    <xf numFmtId="43" fontId="3" fillId="0" borderId="1" xfId="0" applyNumberFormat="1" applyFont="1" applyBorder="1" applyAlignment="1">
      <alignment horizontal="right"/>
    </xf>
    <xf numFmtId="43" fontId="3" fillId="0" borderId="2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5" fillId="0" borderId="3" xfId="0" applyNumberFormat="1" applyFont="1" applyBorder="1" applyAlignment="1">
      <alignment horizontal="right"/>
    </xf>
    <xf numFmtId="43" fontId="4" fillId="0" borderId="5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wrapText="1"/>
    </xf>
    <xf numFmtId="43" fontId="3" fillId="0" borderId="4" xfId="0" applyNumberFormat="1" applyFont="1" applyBorder="1" applyAlignment="1">
      <alignment horizontal="right"/>
    </xf>
    <xf numFmtId="43" fontId="3" fillId="0" borderId="5" xfId="0" applyNumberFormat="1" applyFont="1" applyBorder="1" applyAlignment="1">
      <alignment horizontal="right"/>
    </xf>
    <xf numFmtId="49" fontId="4" fillId="0" borderId="6" xfId="0" applyNumberFormat="1" applyFont="1" applyBorder="1"/>
    <xf numFmtId="0" fontId="7" fillId="0" borderId="0" xfId="0" applyFont="1"/>
    <xf numFmtId="0" fontId="8" fillId="0" borderId="0" xfId="0" applyFont="1"/>
    <xf numFmtId="49" fontId="4" fillId="0" borderId="6" xfId="0" applyNumberFormat="1" applyFont="1" applyBorder="1" applyAlignment="1">
      <alignment horizontal="left" wrapText="1"/>
    </xf>
    <xf numFmtId="43" fontId="2" fillId="0" borderId="0" xfId="0" applyNumberFormat="1" applyFont="1"/>
    <xf numFmtId="49" fontId="3" fillId="0" borderId="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" fontId="10" fillId="0" borderId="10" xfId="0" applyNumberFormat="1" applyFont="1" applyBorder="1" applyAlignment="1">
      <alignment horizontal="right" vertical="top" shrinkToFit="1"/>
    </xf>
    <xf numFmtId="4" fontId="11" fillId="0" borderId="10" xfId="0" applyNumberFormat="1" applyFont="1" applyBorder="1" applyAlignment="1">
      <alignment horizontal="right" vertical="top" shrinkToFit="1"/>
    </xf>
    <xf numFmtId="0" fontId="6" fillId="3" borderId="12" xfId="0" applyFont="1" applyFill="1" applyBorder="1" applyAlignment="1">
      <alignment horizontal="center"/>
    </xf>
    <xf numFmtId="43" fontId="6" fillId="3" borderId="13" xfId="0" applyNumberFormat="1" applyFont="1" applyFill="1" applyBorder="1"/>
    <xf numFmtId="43" fontId="6" fillId="3" borderId="14" xfId="0" applyNumberFormat="1" applyFont="1" applyFill="1" applyBorder="1"/>
    <xf numFmtId="4" fontId="11" fillId="0" borderId="10" xfId="0" applyNumberFormat="1" applyFont="1" applyBorder="1" applyAlignment="1">
      <alignment vertical="top" shrinkToFit="1"/>
    </xf>
    <xf numFmtId="4" fontId="10" fillId="0" borderId="10" xfId="0" applyNumberFormat="1" applyFont="1" applyBorder="1" applyAlignment="1">
      <alignment vertical="top" shrinkToFit="1"/>
    </xf>
    <xf numFmtId="43" fontId="11" fillId="0" borderId="10" xfId="1" applyFont="1" applyBorder="1" applyAlignment="1">
      <alignment vertical="top" shrinkToFi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43" fontId="16" fillId="0" borderId="0" xfId="0" applyNumberFormat="1" applyFont="1"/>
    <xf numFmtId="0" fontId="17" fillId="0" borderId="0" xfId="0" applyFont="1"/>
    <xf numFmtId="4" fontId="11" fillId="0" borderId="1" xfId="0" applyNumberFormat="1" applyFont="1" applyBorder="1" applyAlignment="1">
      <alignment vertical="top" shrinkToFit="1"/>
    </xf>
    <xf numFmtId="39" fontId="11" fillId="0" borderId="1" xfId="0" applyNumberFormat="1" applyFont="1" applyBorder="1" applyAlignment="1">
      <alignment vertical="top" shrinkToFit="1"/>
    </xf>
    <xf numFmtId="4" fontId="11" fillId="0" borderId="1" xfId="1" applyNumberFormat="1" applyFont="1" applyBorder="1" applyAlignment="1">
      <alignment vertical="top" shrinkToFit="1"/>
    </xf>
    <xf numFmtId="43" fontId="3" fillId="0" borderId="6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43" fontId="2" fillId="0" borderId="4" xfId="0" applyNumberFormat="1" applyFont="1" applyBorder="1"/>
    <xf numFmtId="43" fontId="3" fillId="0" borderId="9" xfId="0" applyNumberFormat="1" applyFont="1" applyBorder="1" applyAlignment="1">
      <alignment horizontal="right"/>
    </xf>
    <xf numFmtId="43" fontId="4" fillId="0" borderId="10" xfId="0" applyNumberFormat="1" applyFont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21" fillId="0" borderId="0" xfId="0" applyFont="1"/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2" fillId="0" borderId="0" xfId="0" applyFont="1"/>
    <xf numFmtId="4" fontId="10" fillId="2" borderId="10" xfId="0" applyNumberFormat="1" applyFont="1" applyFill="1" applyBorder="1" applyAlignment="1">
      <alignment horizontal="right" vertical="top" shrinkToFit="1"/>
    </xf>
    <xf numFmtId="49" fontId="12" fillId="3" borderId="16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49" fontId="12" fillId="3" borderId="15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wrapText="1"/>
    </xf>
    <xf numFmtId="43" fontId="0" fillId="0" borderId="0" xfId="0" applyNumberFormat="1"/>
    <xf numFmtId="43" fontId="0" fillId="0" borderId="10" xfId="1" applyFont="1" applyBorder="1" applyAlignment="1">
      <alignment vertical="top"/>
    </xf>
    <xf numFmtId="4" fontId="10" fillId="0" borderId="10" xfId="0" applyNumberFormat="1" applyFont="1" applyBorder="1" applyAlignment="1">
      <alignment vertical="center" shrinkToFit="1"/>
    </xf>
    <xf numFmtId="4" fontId="10" fillId="0" borderId="10" xfId="0" applyNumberFormat="1" applyFont="1" applyBorder="1" applyAlignment="1">
      <alignment horizontal="right" vertical="center" shrinkToFit="1"/>
    </xf>
    <xf numFmtId="49" fontId="3" fillId="0" borderId="6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23" fillId="0" borderId="0" xfId="0" applyFont="1"/>
    <xf numFmtId="49" fontId="1" fillId="2" borderId="0" xfId="0" applyNumberFormat="1" applyFont="1" applyFill="1"/>
    <xf numFmtId="4" fontId="10" fillId="0" borderId="1" xfId="0" applyNumberFormat="1" applyFont="1" applyBorder="1" applyAlignment="1">
      <alignment vertical="top" shrinkToFit="1"/>
    </xf>
    <xf numFmtId="4" fontId="11" fillId="0" borderId="1" xfId="0" applyNumberFormat="1" applyFont="1" applyBorder="1" applyAlignment="1">
      <alignment vertical="center" shrinkToFit="1"/>
    </xf>
    <xf numFmtId="39" fontId="10" fillId="0" borderId="1" xfId="0" applyNumberFormat="1" applyFont="1" applyBorder="1" applyAlignment="1">
      <alignment vertical="top" shrinkToFit="1"/>
    </xf>
    <xf numFmtId="4" fontId="11" fillId="0" borderId="17" xfId="0" applyNumberFormat="1" applyFont="1" applyBorder="1" applyAlignment="1">
      <alignment vertical="top" shrinkToFit="1"/>
    </xf>
    <xf numFmtId="49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4" fontId="10" fillId="2" borderId="0" xfId="0" applyNumberFormat="1" applyFont="1" applyFill="1" applyBorder="1" applyAlignment="1">
      <alignment vertical="top" shrinkToFit="1"/>
    </xf>
    <xf numFmtId="4" fontId="10" fillId="0" borderId="18" xfId="0" applyNumberFormat="1" applyFont="1" applyBorder="1" applyAlignment="1">
      <alignment horizontal="right" vertical="center" shrinkToFit="1"/>
    </xf>
    <xf numFmtId="0" fontId="24" fillId="0" borderId="19" xfId="0" applyFont="1" applyBorder="1" applyAlignment="1">
      <alignment horizontal="left" vertical="top" wrapText="1"/>
    </xf>
    <xf numFmtId="43" fontId="6" fillId="3" borderId="15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711835</xdr:colOff>
      <xdr:row>1</xdr:row>
      <xdr:rowOff>142876</xdr:rowOff>
    </xdr:from>
    <xdr:to>
      <xdr:col>6</xdr:col>
      <xdr:colOff>899158</xdr:colOff>
      <xdr:row>5</xdr:row>
      <xdr:rowOff>9526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7260" y="342901"/>
          <a:ext cx="2120898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1985010</xdr:colOff>
      <xdr:row>5</xdr:row>
      <xdr:rowOff>219075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8501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6:Y1018"/>
  <sheetViews>
    <sheetView showGridLines="0" tabSelected="1" topLeftCell="A35" workbookViewId="0">
      <selection activeCell="E55" sqref="E55"/>
    </sheetView>
  </sheetViews>
  <sheetFormatPr baseColWidth="10" defaultColWidth="14.42578125" defaultRowHeight="15.75" customHeight="1" x14ac:dyDescent="0.2"/>
  <cols>
    <col min="1" max="1" width="49.140625" customWidth="1"/>
    <col min="2" max="2" width="15.140625" customWidth="1"/>
    <col min="3" max="3" width="19.42578125" hidden="1" customWidth="1"/>
    <col min="4" max="4" width="15.28515625" customWidth="1"/>
    <col min="5" max="5" width="15" customWidth="1"/>
    <col min="6" max="6" width="14" customWidth="1"/>
    <col min="7" max="7" width="15" customWidth="1"/>
    <col min="8" max="8" width="14.85546875" hidden="1" customWidth="1"/>
    <col min="9" max="9" width="14.5703125" hidden="1" customWidth="1"/>
    <col min="10" max="10" width="14.140625" hidden="1" customWidth="1"/>
    <col min="11" max="11" width="14.28515625" hidden="1" customWidth="1"/>
    <col min="12" max="12" width="13.85546875" hidden="1" customWidth="1"/>
    <col min="13" max="14" width="14.42578125" hidden="1" customWidth="1"/>
    <col min="15" max="15" width="8.42578125" hidden="1" customWidth="1"/>
    <col min="16" max="16" width="9.28515625" hidden="1" customWidth="1"/>
    <col min="17" max="17" width="15.140625" bestFit="1" customWidth="1"/>
    <col min="18" max="18" width="11.5703125" bestFit="1" customWidth="1"/>
    <col min="19" max="19" width="12.85546875" bestFit="1" customWidth="1"/>
    <col min="20" max="25" width="8" customWidth="1"/>
  </cols>
  <sheetData>
    <row r="6" spans="1:25" ht="18" customHeight="1" x14ac:dyDescent="0.25">
      <c r="A6" s="77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3"/>
      <c r="S6" s="1"/>
      <c r="T6" s="1"/>
      <c r="U6" s="1"/>
      <c r="V6" s="1"/>
      <c r="W6" s="1"/>
      <c r="X6" s="1"/>
      <c r="Y6" s="1"/>
    </row>
    <row r="7" spans="1:25" ht="16.5" customHeight="1" x14ac:dyDescent="0.25">
      <c r="A7" s="78" t="s">
        <v>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2"/>
      <c r="S7" s="1"/>
      <c r="T7" s="1"/>
      <c r="U7" s="1"/>
      <c r="V7" s="1"/>
      <c r="W7" s="1"/>
      <c r="X7" s="1"/>
      <c r="Y7" s="1"/>
    </row>
    <row r="8" spans="1:25" ht="21" customHeight="1" x14ac:dyDescent="0.25">
      <c r="A8" s="78" t="s">
        <v>60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2"/>
      <c r="S8" s="1"/>
      <c r="T8" s="1"/>
      <c r="U8" s="1"/>
      <c r="V8" s="1"/>
      <c r="W8" s="1"/>
      <c r="X8" s="1"/>
      <c r="Y8" s="1"/>
    </row>
    <row r="9" spans="1:25" ht="15" customHeight="1" x14ac:dyDescent="0.25">
      <c r="A9" s="78" t="s">
        <v>2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2"/>
      <c r="S9" s="1"/>
      <c r="T9" s="1"/>
      <c r="U9" s="1"/>
      <c r="V9" s="1"/>
      <c r="W9" s="1"/>
      <c r="X9" s="1"/>
      <c r="Y9" s="1"/>
    </row>
    <row r="10" spans="1:25" ht="15.75" customHeight="1" x14ac:dyDescent="0.25">
      <c r="A10" s="78" t="s">
        <v>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2"/>
      <c r="S10" s="1"/>
      <c r="T10" s="1"/>
      <c r="U10" s="1"/>
      <c r="V10" s="1"/>
      <c r="W10" s="1"/>
      <c r="X10" s="1"/>
      <c r="Y10" s="1"/>
    </row>
    <row r="11" spans="1:25" ht="15.75" customHeight="1" thickBot="1" x14ac:dyDescent="0.3">
      <c r="A11" s="2"/>
      <c r="B11" s="2"/>
      <c r="C11" s="2"/>
      <c r="D11" s="3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4.5" customHeight="1" thickBot="1" x14ac:dyDescent="0.25">
      <c r="A12" s="57" t="s">
        <v>4</v>
      </c>
      <c r="B12" s="58" t="s">
        <v>52</v>
      </c>
      <c r="C12" s="58" t="s">
        <v>51</v>
      </c>
      <c r="D12" s="58" t="s">
        <v>53</v>
      </c>
      <c r="E12" s="59" t="s">
        <v>5</v>
      </c>
      <c r="F12" s="59" t="s">
        <v>6</v>
      </c>
      <c r="G12" s="59" t="s">
        <v>7</v>
      </c>
      <c r="H12" s="60" t="s">
        <v>8</v>
      </c>
      <c r="I12" s="61" t="s">
        <v>9</v>
      </c>
      <c r="J12" s="61" t="s">
        <v>10</v>
      </c>
      <c r="K12" s="62" t="s">
        <v>11</v>
      </c>
      <c r="L12" s="61" t="s">
        <v>12</v>
      </c>
      <c r="M12" s="61" t="s">
        <v>13</v>
      </c>
      <c r="N12" s="62" t="s">
        <v>14</v>
      </c>
      <c r="O12" s="63" t="s">
        <v>15</v>
      </c>
      <c r="P12" s="59" t="s">
        <v>16</v>
      </c>
      <c r="Q12" s="64" t="s">
        <v>54</v>
      </c>
      <c r="R12" s="23"/>
      <c r="S12" s="4"/>
      <c r="T12" s="4"/>
      <c r="U12" s="4"/>
      <c r="V12" s="4"/>
      <c r="W12" s="4"/>
      <c r="X12" s="4"/>
      <c r="Y12" s="4"/>
    </row>
    <row r="13" spans="1:25" ht="12.75" hidden="1" customHeight="1" thickBot="1" x14ac:dyDescent="0.25">
      <c r="A13" s="24" t="s">
        <v>17</v>
      </c>
      <c r="B13" s="56">
        <f>B14+B19+B29+B37</f>
        <v>258925000</v>
      </c>
      <c r="C13" s="79" t="e">
        <f>C14+C19+C29+C37+#REF!</f>
        <v>#REF!</v>
      </c>
      <c r="D13" s="56" t="e">
        <f>D14+D19+D29+D37+#REF!</f>
        <v>#REF!</v>
      </c>
      <c r="E13" s="17">
        <f t="shared" ref="E13:P13" si="0">E14+E19+E29+E37</f>
        <v>12555224.24</v>
      </c>
      <c r="F13" s="5">
        <f t="shared" si="0"/>
        <v>11747622.83</v>
      </c>
      <c r="G13" s="5">
        <f t="shared" si="0"/>
        <v>20048533.169999998</v>
      </c>
      <c r="H13" s="6">
        <f t="shared" si="0"/>
        <v>0</v>
      </c>
      <c r="I13" s="6">
        <f t="shared" si="0"/>
        <v>0</v>
      </c>
      <c r="J13" s="18">
        <f t="shared" si="0"/>
        <v>0</v>
      </c>
      <c r="K13" s="7">
        <f t="shared" si="0"/>
        <v>0</v>
      </c>
      <c r="L13" s="7">
        <f t="shared" si="0"/>
        <v>0</v>
      </c>
      <c r="M13" s="7">
        <f t="shared" si="0"/>
        <v>0</v>
      </c>
      <c r="N13" s="7">
        <f t="shared" si="0"/>
        <v>0</v>
      </c>
      <c r="O13" s="7">
        <f t="shared" si="0"/>
        <v>0</v>
      </c>
      <c r="P13" s="7">
        <f t="shared" si="0"/>
        <v>0</v>
      </c>
      <c r="Q13" s="6">
        <f t="shared" ref="Q13:Q36" si="1">SUM(E13:P13)</f>
        <v>44351380.239999995</v>
      </c>
    </row>
    <row r="14" spans="1:25" ht="12.75" customHeight="1" x14ac:dyDescent="0.2">
      <c r="A14" s="24" t="s">
        <v>18</v>
      </c>
      <c r="B14" s="26">
        <f t="shared" ref="B14" si="2">SUM(B15:B18)</f>
        <v>182576129</v>
      </c>
      <c r="C14" s="73">
        <f>SUM(C15:C18)</f>
        <v>514148</v>
      </c>
      <c r="D14" s="26">
        <f>SUM(D15:D18)</f>
        <v>183090277</v>
      </c>
      <c r="E14" s="17">
        <f>E15+E16+E18+E17</f>
        <v>11353056.67</v>
      </c>
      <c r="F14" s="5">
        <f>SUM(F15:F18)</f>
        <v>11341513.57</v>
      </c>
      <c r="G14" s="5">
        <f>SUM(G15:G18)</f>
        <v>11870813.699999999</v>
      </c>
      <c r="H14" s="6">
        <f>SUM(H15:H18)</f>
        <v>0</v>
      </c>
      <c r="I14" s="6">
        <f t="shared" ref="I14:P14" si="3">SUM(I15:I18)</f>
        <v>0</v>
      </c>
      <c r="J14" s="18">
        <f t="shared" si="3"/>
        <v>0</v>
      </c>
      <c r="K14" s="7">
        <f t="shared" si="3"/>
        <v>0</v>
      </c>
      <c r="L14" s="7">
        <f t="shared" si="3"/>
        <v>0</v>
      </c>
      <c r="M14" s="7">
        <f t="shared" si="3"/>
        <v>0</v>
      </c>
      <c r="N14" s="44">
        <f>SUM(N15:N18)</f>
        <v>0</v>
      </c>
      <c r="O14" s="47">
        <f t="shared" si="3"/>
        <v>0</v>
      </c>
      <c r="P14" s="18">
        <f t="shared" si="3"/>
        <v>0</v>
      </c>
      <c r="Q14" s="6">
        <f t="shared" si="1"/>
        <v>34565383.939999998</v>
      </c>
    </row>
    <row r="15" spans="1:25" ht="12.75" customHeight="1" x14ac:dyDescent="0.2">
      <c r="A15" s="25" t="s">
        <v>19</v>
      </c>
      <c r="B15" s="31">
        <v>135690000</v>
      </c>
      <c r="C15" s="42">
        <v>474148</v>
      </c>
      <c r="D15" s="27">
        <f>+B15+C15</f>
        <v>136164148</v>
      </c>
      <c r="E15" s="9">
        <v>9361606.25</v>
      </c>
      <c r="F15" s="9">
        <v>9367106.25</v>
      </c>
      <c r="G15" s="10">
        <v>9906277.6899999995</v>
      </c>
      <c r="H15" s="11"/>
      <c r="I15" s="14"/>
      <c r="J15" s="14"/>
      <c r="K15" s="13"/>
      <c r="L15" s="14"/>
      <c r="M15" s="14"/>
      <c r="N15" s="45"/>
      <c r="O15" s="48"/>
      <c r="P15" s="9"/>
      <c r="Q15" s="11">
        <f t="shared" si="1"/>
        <v>28634990.189999998</v>
      </c>
    </row>
    <row r="16" spans="1:25" ht="12.75" customHeight="1" x14ac:dyDescent="0.2">
      <c r="A16" s="25" t="s">
        <v>20</v>
      </c>
      <c r="B16" s="31">
        <v>28332000</v>
      </c>
      <c r="C16" s="43">
        <v>40000</v>
      </c>
      <c r="D16" s="27">
        <f t="shared" ref="D16:D18" si="4">+B16+C16</f>
        <v>28372000</v>
      </c>
      <c r="E16" s="9">
        <v>541000</v>
      </c>
      <c r="F16" s="9">
        <v>521000</v>
      </c>
      <c r="G16" s="10">
        <v>523000</v>
      </c>
      <c r="H16" s="11"/>
      <c r="I16" s="14"/>
      <c r="J16" s="14"/>
      <c r="K16" s="13"/>
      <c r="L16" s="14"/>
      <c r="M16" s="14"/>
      <c r="N16" s="45"/>
      <c r="O16" s="48"/>
      <c r="P16" s="9"/>
      <c r="Q16" s="11">
        <f t="shared" si="1"/>
        <v>1585000</v>
      </c>
    </row>
    <row r="17" spans="1:19" ht="12.75" customHeight="1" x14ac:dyDescent="0.2">
      <c r="A17" s="25" t="s">
        <v>21</v>
      </c>
      <c r="B17" s="31">
        <v>432000</v>
      </c>
      <c r="C17" s="43"/>
      <c r="D17" s="27">
        <f t="shared" si="4"/>
        <v>432000</v>
      </c>
      <c r="E17" s="9">
        <v>33829.599999999999</v>
      </c>
      <c r="F17" s="9">
        <v>36000</v>
      </c>
      <c r="G17" s="10">
        <v>13655.04</v>
      </c>
      <c r="H17" s="11"/>
      <c r="I17" s="14"/>
      <c r="J17" s="14"/>
      <c r="K17" s="13"/>
      <c r="L17" s="14"/>
      <c r="M17" s="14"/>
      <c r="N17" s="45"/>
      <c r="O17" s="48"/>
      <c r="P17" s="9"/>
      <c r="Q17" s="11">
        <f t="shared" si="1"/>
        <v>83484.640000000014</v>
      </c>
    </row>
    <row r="18" spans="1:19" ht="15" customHeight="1" x14ac:dyDescent="0.2">
      <c r="A18" s="22" t="s">
        <v>22</v>
      </c>
      <c r="B18" s="31">
        <v>18122129</v>
      </c>
      <c r="C18" s="42"/>
      <c r="D18" s="27">
        <f t="shared" si="4"/>
        <v>18122129</v>
      </c>
      <c r="E18" s="9">
        <v>1416620.82</v>
      </c>
      <c r="F18" s="9">
        <v>1417407.32</v>
      </c>
      <c r="G18" s="10">
        <v>1427880.97</v>
      </c>
      <c r="H18" s="11"/>
      <c r="I18" s="14"/>
      <c r="J18" s="14"/>
      <c r="K18" s="13"/>
      <c r="L18" s="14"/>
      <c r="M18" s="14"/>
      <c r="N18" s="45"/>
      <c r="O18" s="48"/>
      <c r="P18" s="9"/>
      <c r="Q18" s="11">
        <f t="shared" si="1"/>
        <v>4261909.1100000003</v>
      </c>
    </row>
    <row r="19" spans="1:19" ht="12.75" customHeight="1" x14ac:dyDescent="0.2">
      <c r="A19" s="24" t="s">
        <v>23</v>
      </c>
      <c r="B19" s="32">
        <f t="shared" ref="B19:G19" si="5">SUM(B20:B28)</f>
        <v>36332494</v>
      </c>
      <c r="C19" s="73">
        <f>SUM(C20:C28)</f>
        <v>7839444.3200000003</v>
      </c>
      <c r="D19" s="26">
        <f>SUM(D20:D28)</f>
        <v>44171938.32</v>
      </c>
      <c r="E19" s="17">
        <f>SUM(E20:E28)</f>
        <v>1202167.57</v>
      </c>
      <c r="F19" s="5">
        <f t="shared" si="5"/>
        <v>406109.26</v>
      </c>
      <c r="G19" s="5">
        <f t="shared" si="5"/>
        <v>4628127.8900000006</v>
      </c>
      <c r="H19" s="5">
        <f t="shared" ref="H19:N19" si="6">SUM(H20:H28)</f>
        <v>0</v>
      </c>
      <c r="I19" s="6">
        <f t="shared" si="6"/>
        <v>0</v>
      </c>
      <c r="J19" s="17">
        <f t="shared" si="6"/>
        <v>0</v>
      </c>
      <c r="K19" s="5">
        <f t="shared" si="6"/>
        <v>0</v>
      </c>
      <c r="L19" s="6">
        <f t="shared" si="6"/>
        <v>0</v>
      </c>
      <c r="M19" s="6">
        <f t="shared" si="6"/>
        <v>0</v>
      </c>
      <c r="N19" s="44">
        <f t="shared" si="6"/>
        <v>0</v>
      </c>
      <c r="O19" s="49">
        <f>SUM(O20:O28)</f>
        <v>0</v>
      </c>
      <c r="P19" s="18">
        <f>SUM(P20:P28)</f>
        <v>0</v>
      </c>
      <c r="Q19" s="6">
        <f t="shared" si="1"/>
        <v>6236404.7200000007</v>
      </c>
    </row>
    <row r="20" spans="1:19" ht="18" customHeight="1" x14ac:dyDescent="0.2">
      <c r="A20" s="25" t="s">
        <v>24</v>
      </c>
      <c r="B20" s="31">
        <v>8680000</v>
      </c>
      <c r="C20" s="41"/>
      <c r="D20" s="27">
        <f t="shared" ref="D20:D28" si="7">+B20+C20</f>
        <v>8680000</v>
      </c>
      <c r="E20" s="9">
        <v>564191.27</v>
      </c>
      <c r="F20" s="9">
        <v>37934.300000000003</v>
      </c>
      <c r="G20" s="10">
        <v>1060802</v>
      </c>
      <c r="H20" s="11"/>
      <c r="I20" s="14"/>
      <c r="J20" s="14"/>
      <c r="K20" s="13"/>
      <c r="L20" s="14"/>
      <c r="M20" s="14"/>
      <c r="N20" s="45"/>
      <c r="O20" s="48"/>
      <c r="P20" s="9"/>
      <c r="Q20" s="11">
        <f t="shared" si="1"/>
        <v>1662927.57</v>
      </c>
    </row>
    <row r="21" spans="1:19" ht="13.5" customHeight="1" x14ac:dyDescent="0.2">
      <c r="A21" s="22" t="s">
        <v>25</v>
      </c>
      <c r="B21" s="31">
        <v>2051250</v>
      </c>
      <c r="C21" s="41"/>
      <c r="D21" s="27">
        <f t="shared" si="7"/>
        <v>2051250</v>
      </c>
      <c r="E21" s="9"/>
      <c r="F21" s="9"/>
      <c r="G21" s="10"/>
      <c r="H21" s="11"/>
      <c r="I21" s="14"/>
      <c r="J21" s="14"/>
      <c r="K21" s="13"/>
      <c r="L21" s="14"/>
      <c r="M21" s="14"/>
      <c r="N21" s="45"/>
      <c r="O21" s="48"/>
      <c r="P21" s="9"/>
      <c r="Q21" s="11">
        <f t="shared" si="1"/>
        <v>0</v>
      </c>
    </row>
    <row r="22" spans="1:19" ht="12.75" customHeight="1" x14ac:dyDescent="0.2">
      <c r="A22" s="25" t="s">
        <v>26</v>
      </c>
      <c r="B22" s="31">
        <v>4000000</v>
      </c>
      <c r="C22" s="41">
        <v>184170</v>
      </c>
      <c r="D22" s="27">
        <f t="shared" si="7"/>
        <v>4184170</v>
      </c>
      <c r="E22" s="9">
        <v>100805</v>
      </c>
      <c r="F22" s="9">
        <v>178060</v>
      </c>
      <c r="G22" s="10">
        <v>419782.5</v>
      </c>
      <c r="H22" s="11"/>
      <c r="I22" s="14"/>
      <c r="J22" s="14"/>
      <c r="K22" s="13"/>
      <c r="L22" s="14"/>
      <c r="M22" s="14"/>
      <c r="N22" s="45"/>
      <c r="O22" s="48"/>
      <c r="P22" s="9"/>
      <c r="Q22" s="11">
        <f t="shared" si="1"/>
        <v>698647.5</v>
      </c>
    </row>
    <row r="23" spans="1:19" ht="12.75" customHeight="1" x14ac:dyDescent="0.2">
      <c r="A23" s="25" t="s">
        <v>27</v>
      </c>
      <c r="B23" s="31">
        <v>230000</v>
      </c>
      <c r="C23" s="41">
        <v>1641858.32</v>
      </c>
      <c r="D23" s="27">
        <f t="shared" si="7"/>
        <v>1871858.32</v>
      </c>
      <c r="E23" s="9"/>
      <c r="F23" s="9"/>
      <c r="G23" s="10"/>
      <c r="H23" s="11"/>
      <c r="I23" s="14"/>
      <c r="J23" s="14"/>
      <c r="K23" s="13"/>
      <c r="L23" s="14"/>
      <c r="M23" s="14"/>
      <c r="N23" s="45"/>
      <c r="O23" s="48"/>
      <c r="P23" s="9"/>
      <c r="Q23" s="11">
        <f t="shared" si="1"/>
        <v>0</v>
      </c>
    </row>
    <row r="24" spans="1:19" ht="12.75" customHeight="1" x14ac:dyDescent="0.2">
      <c r="A24" s="25" t="s">
        <v>28</v>
      </c>
      <c r="B24" s="31">
        <v>6975000</v>
      </c>
      <c r="C24" s="42">
        <v>3006746</v>
      </c>
      <c r="D24" s="27">
        <f t="shared" si="7"/>
        <v>9981746</v>
      </c>
      <c r="E24" s="9">
        <v>23600</v>
      </c>
      <c r="F24" s="9">
        <v>105247.76</v>
      </c>
      <c r="G24" s="10">
        <v>1757857.15</v>
      </c>
      <c r="H24" s="11"/>
      <c r="I24" s="14"/>
      <c r="J24" s="14"/>
      <c r="K24" s="13"/>
      <c r="L24" s="14"/>
      <c r="M24" s="14"/>
      <c r="N24" s="45"/>
      <c r="O24" s="48"/>
      <c r="P24" s="9"/>
      <c r="Q24" s="11">
        <f t="shared" si="1"/>
        <v>1886704.91</v>
      </c>
    </row>
    <row r="25" spans="1:19" ht="12.75" customHeight="1" x14ac:dyDescent="0.2">
      <c r="A25" s="25" t="s">
        <v>29</v>
      </c>
      <c r="B25" s="31">
        <v>4600000</v>
      </c>
      <c r="C25" s="41">
        <v>160000</v>
      </c>
      <c r="D25" s="27">
        <f t="shared" si="7"/>
        <v>4760000</v>
      </c>
      <c r="E25" s="9">
        <v>513571.3</v>
      </c>
      <c r="F25" s="9">
        <v>84867.199999999997</v>
      </c>
      <c r="G25" s="10">
        <v>551088.39</v>
      </c>
      <c r="H25" s="11"/>
      <c r="I25" s="14"/>
      <c r="J25" s="14"/>
      <c r="K25" s="13"/>
      <c r="L25" s="14"/>
      <c r="M25" s="14"/>
      <c r="N25" s="45"/>
      <c r="O25" s="48"/>
      <c r="P25" s="46"/>
      <c r="Q25" s="11">
        <f t="shared" si="1"/>
        <v>1149526.8900000001</v>
      </c>
    </row>
    <row r="26" spans="1:19" ht="22.5" customHeight="1" x14ac:dyDescent="0.2">
      <c r="A26" s="22" t="s">
        <v>30</v>
      </c>
      <c r="B26" s="31">
        <v>1900000</v>
      </c>
      <c r="C26" s="74">
        <v>9500</v>
      </c>
      <c r="D26" s="27">
        <f t="shared" si="7"/>
        <v>1909500</v>
      </c>
      <c r="E26" s="9"/>
      <c r="F26" s="9"/>
      <c r="G26" s="10">
        <v>238390.85</v>
      </c>
      <c r="H26" s="11"/>
      <c r="I26" s="14"/>
      <c r="J26" s="14"/>
      <c r="K26" s="13"/>
      <c r="L26" s="14"/>
      <c r="M26" s="14"/>
      <c r="N26" s="45"/>
      <c r="O26" s="48"/>
      <c r="P26" s="9"/>
      <c r="Q26" s="11">
        <f t="shared" si="1"/>
        <v>238390.85</v>
      </c>
      <c r="S26" s="65"/>
    </row>
    <row r="27" spans="1:19" ht="27.75" customHeight="1" x14ac:dyDescent="0.2">
      <c r="A27" s="22" t="s">
        <v>31</v>
      </c>
      <c r="B27" s="31">
        <v>6396244</v>
      </c>
      <c r="C27" s="41">
        <v>437170</v>
      </c>
      <c r="D27" s="27">
        <f t="shared" si="7"/>
        <v>6833414</v>
      </c>
      <c r="E27" s="9"/>
      <c r="F27" s="9"/>
      <c r="G27" s="10">
        <v>600207</v>
      </c>
      <c r="H27" s="11"/>
      <c r="I27" s="14"/>
      <c r="J27" s="14"/>
      <c r="K27" s="13"/>
      <c r="L27" s="14"/>
      <c r="M27" s="14"/>
      <c r="N27" s="45"/>
      <c r="O27" s="48"/>
      <c r="P27" s="9"/>
      <c r="Q27" s="11">
        <f t="shared" si="1"/>
        <v>600207</v>
      </c>
    </row>
    <row r="28" spans="1:19" ht="15" customHeight="1" x14ac:dyDescent="0.2">
      <c r="A28" s="22" t="s">
        <v>32</v>
      </c>
      <c r="B28" s="33">
        <v>1500000</v>
      </c>
      <c r="C28" s="41">
        <v>2400000</v>
      </c>
      <c r="D28" s="27">
        <f t="shared" si="7"/>
        <v>3900000</v>
      </c>
      <c r="E28" s="9"/>
      <c r="F28" s="8"/>
      <c r="G28" s="15"/>
      <c r="H28" s="11"/>
      <c r="I28" s="14"/>
      <c r="J28" s="14"/>
      <c r="K28" s="13"/>
      <c r="L28" s="14"/>
      <c r="M28" s="14"/>
      <c r="N28" s="45"/>
      <c r="O28" s="48"/>
      <c r="P28" s="9"/>
      <c r="Q28" s="11">
        <f t="shared" si="1"/>
        <v>0</v>
      </c>
    </row>
    <row r="29" spans="1:19" ht="17.25" customHeight="1" x14ac:dyDescent="0.2">
      <c r="A29" s="24" t="s">
        <v>33</v>
      </c>
      <c r="B29" s="32">
        <f>SUM(B30:B36)</f>
        <v>30200737</v>
      </c>
      <c r="C29" s="75">
        <f>SUM(C30:C36)</f>
        <v>2728722.02</v>
      </c>
      <c r="D29" s="26">
        <f>SUM(D30:D36)</f>
        <v>32929459.02</v>
      </c>
      <c r="E29" s="17"/>
      <c r="F29" s="5"/>
      <c r="G29" s="5">
        <f>SUM(G30:G36)</f>
        <v>288714.18</v>
      </c>
      <c r="H29" s="6">
        <f>SUM(H30:H36)</f>
        <v>0</v>
      </c>
      <c r="I29" s="6">
        <f t="shared" ref="I29:O29" si="8">SUM(I30:I36)</f>
        <v>0</v>
      </c>
      <c r="J29" s="18">
        <f t="shared" si="8"/>
        <v>0</v>
      </c>
      <c r="K29" s="7">
        <f>SUM(K30:K36)</f>
        <v>0</v>
      </c>
      <c r="L29" s="7">
        <f t="shared" si="8"/>
        <v>0</v>
      </c>
      <c r="M29" s="7">
        <f t="shared" si="8"/>
        <v>0</v>
      </c>
      <c r="N29" s="44">
        <f t="shared" si="8"/>
        <v>0</v>
      </c>
      <c r="O29" s="49">
        <f t="shared" si="8"/>
        <v>0</v>
      </c>
      <c r="P29" s="18">
        <f>SUM(P30:P36)</f>
        <v>0</v>
      </c>
      <c r="Q29" s="6">
        <f t="shared" si="1"/>
        <v>288714.18</v>
      </c>
    </row>
    <row r="30" spans="1:19" ht="17.25" customHeight="1" x14ac:dyDescent="0.2">
      <c r="A30" s="22" t="s">
        <v>34</v>
      </c>
      <c r="B30" s="31">
        <v>869405</v>
      </c>
      <c r="C30" s="41">
        <v>1500000</v>
      </c>
      <c r="D30" s="27">
        <f>+B30+C30</f>
        <v>2369405</v>
      </c>
      <c r="E30" s="9"/>
      <c r="F30" s="8"/>
      <c r="G30" s="8"/>
      <c r="H30" s="11"/>
      <c r="I30" s="14"/>
      <c r="J30" s="14"/>
      <c r="K30" s="12"/>
      <c r="L30" s="14"/>
      <c r="M30" s="14"/>
      <c r="N30" s="45"/>
      <c r="O30" s="48"/>
      <c r="P30" s="9"/>
      <c r="Q30" s="11">
        <f t="shared" si="1"/>
        <v>0</v>
      </c>
    </row>
    <row r="31" spans="1:19" ht="16.5" customHeight="1" x14ac:dyDescent="0.2">
      <c r="A31" s="25" t="s">
        <v>35</v>
      </c>
      <c r="B31" s="31">
        <v>491630</v>
      </c>
      <c r="C31" s="42"/>
      <c r="D31" s="27">
        <f t="shared" ref="D31:D36" si="9">+B31+C31</f>
        <v>491630</v>
      </c>
      <c r="E31" s="9"/>
      <c r="F31" s="8"/>
      <c r="G31" s="8">
        <v>885</v>
      </c>
      <c r="H31" s="11"/>
      <c r="I31" s="14"/>
      <c r="J31" s="14"/>
      <c r="K31" s="12"/>
      <c r="L31" s="14"/>
      <c r="M31" s="14"/>
      <c r="N31" s="45"/>
      <c r="O31" s="48"/>
      <c r="P31" s="9"/>
      <c r="Q31" s="11">
        <f t="shared" si="1"/>
        <v>885</v>
      </c>
    </row>
    <row r="32" spans="1:19" ht="16.5" customHeight="1" x14ac:dyDescent="0.2">
      <c r="A32" s="22" t="s">
        <v>36</v>
      </c>
      <c r="B32" s="31">
        <v>1698635</v>
      </c>
      <c r="C32" s="41"/>
      <c r="D32" s="27">
        <f t="shared" si="9"/>
        <v>1698635</v>
      </c>
      <c r="E32" s="9"/>
      <c r="F32" s="8"/>
      <c r="G32" s="15">
        <v>49648.5</v>
      </c>
      <c r="H32" s="11"/>
      <c r="I32" s="14"/>
      <c r="J32" s="14"/>
      <c r="K32" s="12"/>
      <c r="L32" s="14"/>
      <c r="M32" s="14"/>
      <c r="N32" s="45"/>
      <c r="O32" s="48"/>
      <c r="P32" s="9"/>
      <c r="Q32" s="11">
        <f t="shared" si="1"/>
        <v>49648.5</v>
      </c>
    </row>
    <row r="33" spans="1:25" ht="16.5" customHeight="1" x14ac:dyDescent="0.2">
      <c r="A33" s="22" t="s">
        <v>37</v>
      </c>
      <c r="B33" s="31">
        <v>529100</v>
      </c>
      <c r="C33" s="41"/>
      <c r="D33" s="27">
        <f>+B33+C33</f>
        <v>529100</v>
      </c>
      <c r="E33" s="9"/>
      <c r="F33" s="8"/>
      <c r="G33" s="8">
        <v>590</v>
      </c>
      <c r="H33" s="11"/>
      <c r="I33" s="14"/>
      <c r="J33" s="14"/>
      <c r="K33" s="12"/>
      <c r="L33" s="14"/>
      <c r="M33" s="14"/>
      <c r="N33" s="45"/>
      <c r="O33" s="48"/>
      <c r="P33" s="9"/>
      <c r="Q33" s="11">
        <f t="shared" si="1"/>
        <v>590</v>
      </c>
    </row>
    <row r="34" spans="1:25" ht="26.25" customHeight="1" x14ac:dyDescent="0.2">
      <c r="A34" s="22" t="s">
        <v>38</v>
      </c>
      <c r="B34" s="66">
        <v>66060</v>
      </c>
      <c r="C34" s="41">
        <v>550000</v>
      </c>
      <c r="D34" s="27">
        <f>+B34+C34</f>
        <v>616060</v>
      </c>
      <c r="E34" s="9"/>
      <c r="F34" s="8"/>
      <c r="G34" s="8"/>
      <c r="H34" s="11"/>
      <c r="I34" s="14"/>
      <c r="J34" s="14"/>
      <c r="K34" s="12"/>
      <c r="L34" s="14"/>
      <c r="M34" s="14"/>
      <c r="N34" s="45"/>
      <c r="O34" s="48"/>
      <c r="P34" s="9"/>
      <c r="Q34" s="11">
        <f t="shared" si="1"/>
        <v>0</v>
      </c>
    </row>
    <row r="35" spans="1:25" ht="26.25" customHeight="1" x14ac:dyDescent="0.2">
      <c r="A35" s="22" t="s">
        <v>39</v>
      </c>
      <c r="B35" s="31">
        <v>12210492</v>
      </c>
      <c r="C35" s="41">
        <v>200000</v>
      </c>
      <c r="D35" s="27">
        <f t="shared" si="9"/>
        <v>12410492</v>
      </c>
      <c r="E35" s="9"/>
      <c r="F35" s="8"/>
      <c r="G35" s="15"/>
      <c r="H35" s="11"/>
      <c r="I35" s="14"/>
      <c r="J35" s="14"/>
      <c r="K35" s="12"/>
      <c r="L35" s="14"/>
      <c r="M35" s="14"/>
      <c r="N35" s="45"/>
      <c r="O35" s="48"/>
      <c r="P35" s="9"/>
      <c r="Q35" s="11">
        <f t="shared" si="1"/>
        <v>0</v>
      </c>
    </row>
    <row r="36" spans="1:25" ht="17.25" customHeight="1" x14ac:dyDescent="0.2">
      <c r="A36" s="25" t="s">
        <v>40</v>
      </c>
      <c r="B36" s="31">
        <v>14335415</v>
      </c>
      <c r="C36" s="41">
        <v>478722.02</v>
      </c>
      <c r="D36" s="27">
        <f t="shared" si="9"/>
        <v>14814137.02</v>
      </c>
      <c r="E36" s="9"/>
      <c r="F36" s="8"/>
      <c r="G36" s="15">
        <v>237590.68</v>
      </c>
      <c r="H36" s="11"/>
      <c r="I36" s="14"/>
      <c r="J36" s="14"/>
      <c r="K36" s="12"/>
      <c r="L36" s="14"/>
      <c r="M36" s="14"/>
      <c r="N36" s="45"/>
      <c r="O36" s="48"/>
      <c r="P36" s="9"/>
      <c r="Q36" s="11">
        <f t="shared" si="1"/>
        <v>237590.68</v>
      </c>
    </row>
    <row r="37" spans="1:25" ht="21.75" customHeight="1" x14ac:dyDescent="0.2">
      <c r="A37" s="69" t="s">
        <v>41</v>
      </c>
      <c r="B37" s="67">
        <f>SUM(B38:B45)</f>
        <v>9815640</v>
      </c>
      <c r="C37" s="73">
        <f>SUM(C38:C45)</f>
        <v>6524950</v>
      </c>
      <c r="D37" s="68">
        <f>SUM(D38:D45)</f>
        <v>16340590</v>
      </c>
      <c r="E37" s="68">
        <f t="shared" ref="E37:Q37" si="10">SUM(E38:E45)</f>
        <v>0</v>
      </c>
      <c r="F37" s="68">
        <f t="shared" si="10"/>
        <v>0</v>
      </c>
      <c r="G37" s="68">
        <f t="shared" si="10"/>
        <v>3260877.4</v>
      </c>
      <c r="H37" s="68">
        <f t="shared" si="10"/>
        <v>0</v>
      </c>
      <c r="I37" s="68">
        <f t="shared" si="10"/>
        <v>0</v>
      </c>
      <c r="J37" s="68">
        <f t="shared" si="10"/>
        <v>0</v>
      </c>
      <c r="K37" s="68">
        <f t="shared" si="10"/>
        <v>0</v>
      </c>
      <c r="L37" s="68">
        <f t="shared" si="10"/>
        <v>0</v>
      </c>
      <c r="M37" s="68">
        <f t="shared" si="10"/>
        <v>0</v>
      </c>
      <c r="N37" s="68">
        <f t="shared" si="10"/>
        <v>0</v>
      </c>
      <c r="O37" s="68">
        <f t="shared" si="10"/>
        <v>0</v>
      </c>
      <c r="P37" s="68">
        <f t="shared" si="10"/>
        <v>0</v>
      </c>
      <c r="Q37" s="80">
        <f t="shared" si="10"/>
        <v>3260877.4</v>
      </c>
    </row>
    <row r="38" spans="1:25" ht="16.5" customHeight="1" x14ac:dyDescent="0.2">
      <c r="A38" s="25" t="s">
        <v>42</v>
      </c>
      <c r="B38" s="31">
        <v>7301374</v>
      </c>
      <c r="C38" s="41">
        <v>-63500</v>
      </c>
      <c r="D38" s="27">
        <f>+B38+C38</f>
        <v>7237874</v>
      </c>
      <c r="E38" s="9"/>
      <c r="F38" s="8"/>
      <c r="G38" s="8"/>
      <c r="H38" s="11"/>
      <c r="I38" s="14"/>
      <c r="J38" s="14"/>
      <c r="K38" s="12"/>
      <c r="L38" s="14"/>
      <c r="M38" s="14"/>
      <c r="N38" s="45"/>
      <c r="O38" s="48"/>
      <c r="P38" s="9"/>
      <c r="Q38" s="11">
        <f>SUM(E38:P38)</f>
        <v>0</v>
      </c>
    </row>
    <row r="39" spans="1:25" ht="25.5" customHeight="1" x14ac:dyDescent="0.2">
      <c r="A39" s="22" t="s">
        <v>43</v>
      </c>
      <c r="B39" s="31">
        <v>290960</v>
      </c>
      <c r="C39" s="41"/>
      <c r="D39" s="27">
        <f>+B39+C39</f>
        <v>290960</v>
      </c>
      <c r="E39" s="9"/>
      <c r="F39" s="8"/>
      <c r="G39" s="9"/>
      <c r="H39" s="11"/>
      <c r="I39" s="14"/>
      <c r="J39" s="14"/>
      <c r="K39" s="12"/>
      <c r="L39" s="14"/>
      <c r="M39" s="14"/>
      <c r="N39" s="45"/>
      <c r="O39" s="48"/>
      <c r="P39" s="9"/>
      <c r="Q39" s="11">
        <f>SUM(E39:P39)</f>
        <v>0</v>
      </c>
    </row>
    <row r="40" spans="1:25" ht="29.25" customHeight="1" x14ac:dyDescent="0.2">
      <c r="A40" s="22" t="s">
        <v>50</v>
      </c>
      <c r="B40" s="31">
        <v>700</v>
      </c>
      <c r="C40" s="41">
        <v>100000</v>
      </c>
      <c r="D40" s="27">
        <f t="shared" ref="D40:D45" si="11">+B40+C40</f>
        <v>100700</v>
      </c>
      <c r="E40" s="9"/>
      <c r="F40" s="8"/>
      <c r="G40" s="9"/>
      <c r="H40" s="11"/>
      <c r="I40" s="14"/>
      <c r="J40" s="14"/>
      <c r="K40" s="12"/>
      <c r="L40" s="14"/>
      <c r="M40" s="14"/>
      <c r="N40" s="45"/>
      <c r="O40" s="48"/>
      <c r="P40" s="9"/>
      <c r="Q40" s="11">
        <f t="shared" ref="Q40:Q41" si="12">SUM(E40:P40)</f>
        <v>0</v>
      </c>
    </row>
    <row r="41" spans="1:25" ht="29.25" customHeight="1" x14ac:dyDescent="0.2">
      <c r="A41" s="81" t="s">
        <v>64</v>
      </c>
      <c r="B41" s="31"/>
      <c r="C41" s="41">
        <v>2984950</v>
      </c>
      <c r="D41" s="27">
        <f t="shared" si="11"/>
        <v>2984950</v>
      </c>
      <c r="E41" s="9"/>
      <c r="F41" s="8"/>
      <c r="G41" s="9">
        <v>2980710</v>
      </c>
      <c r="H41" s="11"/>
      <c r="I41" s="14"/>
      <c r="J41" s="14"/>
      <c r="K41" s="12"/>
      <c r="L41" s="14"/>
      <c r="M41" s="14"/>
      <c r="N41" s="45"/>
      <c r="O41" s="48"/>
      <c r="P41" s="9"/>
      <c r="Q41" s="11">
        <f t="shared" si="12"/>
        <v>2980710</v>
      </c>
    </row>
    <row r="42" spans="1:25" ht="14.25" customHeight="1" x14ac:dyDescent="0.2">
      <c r="A42" s="16" t="s">
        <v>44</v>
      </c>
      <c r="B42" s="31">
        <v>661600</v>
      </c>
      <c r="C42" s="41">
        <v>403500</v>
      </c>
      <c r="D42" s="27">
        <f t="shared" si="11"/>
        <v>1065100</v>
      </c>
      <c r="E42" s="17"/>
      <c r="F42" s="5"/>
      <c r="G42" s="9">
        <v>280167.40000000002</v>
      </c>
      <c r="H42" s="6"/>
      <c r="I42" s="18"/>
      <c r="J42" s="18"/>
      <c r="K42" s="7"/>
      <c r="L42" s="14"/>
      <c r="M42" s="14"/>
      <c r="N42" s="45"/>
      <c r="O42" s="48"/>
      <c r="P42" s="9"/>
      <c r="Q42" s="11">
        <f>SUM(E42:P42)</f>
        <v>280167.40000000002</v>
      </c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">
      <c r="A43" s="81" t="s">
        <v>65</v>
      </c>
      <c r="B43" s="31"/>
      <c r="C43" s="41">
        <v>100000</v>
      </c>
      <c r="D43" s="27">
        <f t="shared" si="11"/>
        <v>100000</v>
      </c>
      <c r="E43" s="17"/>
      <c r="F43" s="5"/>
      <c r="G43" s="17"/>
      <c r="H43" s="6"/>
      <c r="I43" s="18"/>
      <c r="J43" s="18"/>
      <c r="K43" s="7"/>
      <c r="L43" s="14"/>
      <c r="M43" s="14"/>
      <c r="N43" s="45"/>
      <c r="O43" s="48"/>
      <c r="P43" s="9"/>
      <c r="Q43" s="1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">
      <c r="A44" s="81" t="s">
        <v>66</v>
      </c>
      <c r="B44" s="31"/>
      <c r="C44" s="41">
        <v>3000000</v>
      </c>
      <c r="D44" s="27">
        <f t="shared" si="11"/>
        <v>3000000</v>
      </c>
      <c r="E44" s="17"/>
      <c r="F44" s="5"/>
      <c r="G44" s="17"/>
      <c r="H44" s="6"/>
      <c r="I44" s="18"/>
      <c r="J44" s="18"/>
      <c r="K44" s="7"/>
      <c r="L44" s="14"/>
      <c r="M44" s="14"/>
      <c r="N44" s="45"/>
      <c r="O44" s="48"/>
      <c r="P44" s="9"/>
      <c r="Q44" s="11"/>
      <c r="R44" s="1"/>
      <c r="S44" s="1"/>
      <c r="T44" s="1"/>
      <c r="U44" s="1"/>
      <c r="V44" s="1"/>
      <c r="W44" s="1"/>
      <c r="X44" s="1"/>
      <c r="Y44" s="1"/>
    </row>
    <row r="45" spans="1:25" ht="14.25" customHeight="1" thickBot="1" x14ac:dyDescent="0.25">
      <c r="A45" s="19" t="s">
        <v>45</v>
      </c>
      <c r="B45" s="31">
        <v>1561006</v>
      </c>
      <c r="C45" s="76"/>
      <c r="D45" s="27">
        <f t="shared" si="11"/>
        <v>1561006</v>
      </c>
      <c r="E45" s="17"/>
      <c r="F45" s="5"/>
      <c r="G45" s="17"/>
      <c r="H45" s="6"/>
      <c r="I45" s="18"/>
      <c r="J45" s="18"/>
      <c r="K45" s="7"/>
      <c r="L45" s="18"/>
      <c r="M45" s="18"/>
      <c r="N45" s="44"/>
      <c r="O45" s="49"/>
      <c r="P45" s="9"/>
      <c r="Q45" s="11">
        <f>SUM(E45:P45)</f>
        <v>0</v>
      </c>
      <c r="R45" s="1"/>
      <c r="S45" s="1"/>
      <c r="T45" s="1"/>
      <c r="U45" s="1"/>
      <c r="V45" s="1"/>
      <c r="W45" s="1"/>
      <c r="X45" s="1"/>
      <c r="Y45" s="1"/>
    </row>
    <row r="46" spans="1:25" ht="22.5" customHeight="1" thickBot="1" x14ac:dyDescent="0.3">
      <c r="A46" s="28" t="s">
        <v>46</v>
      </c>
      <c r="B46" s="29">
        <f>+B14+B19+B29+B37</f>
        <v>258925000</v>
      </c>
      <c r="C46" s="29">
        <f t="shared" ref="C46:D46" si="13">+C14+C19+C29+C37</f>
        <v>17607264.34</v>
      </c>
      <c r="D46" s="29">
        <f t="shared" si="13"/>
        <v>276532264.34000003</v>
      </c>
      <c r="E46" s="30">
        <f>E14+E19+E29+E37</f>
        <v>12555224.24</v>
      </c>
      <c r="F46" s="30">
        <f t="shared" ref="F46:Q46" si="14">F14+F19+F29+F37</f>
        <v>11747622.83</v>
      </c>
      <c r="G46" s="30">
        <f t="shared" si="14"/>
        <v>20048533.169999998</v>
      </c>
      <c r="H46" s="30">
        <f t="shared" si="14"/>
        <v>0</v>
      </c>
      <c r="I46" s="30">
        <f t="shared" si="14"/>
        <v>0</v>
      </c>
      <c r="J46" s="30">
        <f t="shared" si="14"/>
        <v>0</v>
      </c>
      <c r="K46" s="30">
        <f t="shared" si="14"/>
        <v>0</v>
      </c>
      <c r="L46" s="30">
        <f t="shared" si="14"/>
        <v>0</v>
      </c>
      <c r="M46" s="30">
        <f t="shared" si="14"/>
        <v>0</v>
      </c>
      <c r="N46" s="30">
        <f t="shared" si="14"/>
        <v>0</v>
      </c>
      <c r="O46" s="30">
        <f t="shared" si="14"/>
        <v>0</v>
      </c>
      <c r="P46" s="30">
        <f t="shared" si="14"/>
        <v>0</v>
      </c>
      <c r="Q46" s="82">
        <f t="shared" si="14"/>
        <v>44351380.239999995</v>
      </c>
    </row>
    <row r="47" spans="1:25" ht="12.75" customHeight="1" x14ac:dyDescent="0.2">
      <c r="A47" s="50" t="s">
        <v>47</v>
      </c>
      <c r="B47" s="51"/>
      <c r="C47" s="51"/>
      <c r="D47" s="51"/>
      <c r="E47" s="37"/>
      <c r="F47" s="38"/>
      <c r="P47" s="4"/>
    </row>
    <row r="48" spans="1:25" ht="14.25" customHeight="1" x14ac:dyDescent="0.2">
      <c r="A48" s="50" t="s">
        <v>69</v>
      </c>
      <c r="B48" s="40"/>
      <c r="C48" s="40"/>
      <c r="D48" s="40"/>
      <c r="E48" s="36"/>
      <c r="F48" s="38"/>
      <c r="P48" s="4"/>
    </row>
    <row r="49" spans="1:17" ht="12.75" customHeight="1" x14ac:dyDescent="0.2">
      <c r="A49" s="50" t="s">
        <v>70</v>
      </c>
      <c r="B49" s="40"/>
      <c r="C49" s="40"/>
      <c r="D49" s="40"/>
      <c r="E49" s="36"/>
      <c r="F49" s="39"/>
      <c r="P49" s="4"/>
    </row>
    <row r="50" spans="1:17" ht="12.75" customHeight="1" x14ac:dyDescent="0.2">
      <c r="A50" s="50" t="s">
        <v>61</v>
      </c>
      <c r="B50" s="50"/>
      <c r="C50" s="52"/>
      <c r="D50" s="52"/>
      <c r="E50" s="36"/>
      <c r="F50" s="38"/>
      <c r="P50" s="4"/>
    </row>
    <row r="51" spans="1:17" ht="12.75" customHeight="1" x14ac:dyDescent="0.2">
      <c r="A51" s="50" t="s">
        <v>62</v>
      </c>
      <c r="B51" s="50"/>
      <c r="C51" s="52"/>
      <c r="D51" s="52"/>
      <c r="E51" s="36"/>
      <c r="F51" s="38"/>
      <c r="P51" s="4"/>
    </row>
    <row r="52" spans="1:17" ht="12.75" customHeight="1" x14ac:dyDescent="0.2">
      <c r="A52" s="50" t="s">
        <v>56</v>
      </c>
      <c r="B52" s="50"/>
      <c r="C52" s="52"/>
      <c r="D52" s="52"/>
      <c r="E52" s="36"/>
      <c r="F52" s="38"/>
      <c r="P52" s="4"/>
    </row>
    <row r="53" spans="1:17" ht="12.75" customHeight="1" x14ac:dyDescent="0.2">
      <c r="A53" s="53" t="s">
        <v>58</v>
      </c>
      <c r="B53" s="54"/>
      <c r="C53" s="52"/>
      <c r="D53" s="52"/>
      <c r="E53" s="36"/>
      <c r="F53" s="38"/>
    </row>
    <row r="54" spans="1:17" ht="12.75" customHeight="1" x14ac:dyDescent="0.2">
      <c r="A54" s="54" t="s">
        <v>63</v>
      </c>
      <c r="B54" s="54"/>
      <c r="C54" s="55"/>
      <c r="D54" s="55"/>
      <c r="E54" s="36"/>
      <c r="F54" s="38"/>
    </row>
    <row r="55" spans="1:17" ht="12.75" customHeight="1" x14ac:dyDescent="0.2">
      <c r="A55" s="54" t="s">
        <v>57</v>
      </c>
      <c r="B55" s="54"/>
      <c r="C55" s="52"/>
      <c r="D55" s="52"/>
      <c r="E55" s="36"/>
      <c r="F55" s="38"/>
    </row>
    <row r="56" spans="1:17" ht="12.75" customHeight="1" x14ac:dyDescent="0.25">
      <c r="A56" s="34"/>
      <c r="B56" s="34"/>
      <c r="C56" s="20"/>
    </row>
    <row r="57" spans="1:17" ht="12.75" customHeight="1" x14ac:dyDescent="0.25">
      <c r="A57" s="34"/>
      <c r="B57" s="34"/>
      <c r="C57" s="20"/>
    </row>
    <row r="58" spans="1:17" ht="12.75" customHeight="1" x14ac:dyDescent="0.25">
      <c r="B58" s="35"/>
      <c r="C58" s="20"/>
    </row>
    <row r="59" spans="1:17" ht="12.75" customHeight="1" x14ac:dyDescent="0.25">
      <c r="B59" s="35"/>
      <c r="C59" s="20"/>
    </row>
    <row r="60" spans="1:17" ht="17.25" customHeight="1" x14ac:dyDescent="0.2"/>
    <row r="62" spans="1:17" ht="17.25" customHeight="1" x14ac:dyDescent="0.2">
      <c r="A62" s="70" t="s">
        <v>48</v>
      </c>
      <c r="B62" s="70" t="s">
        <v>67</v>
      </c>
      <c r="Q62" s="71" t="s">
        <v>59</v>
      </c>
    </row>
    <row r="63" spans="1:17" ht="17.25" customHeight="1" x14ac:dyDescent="0.2">
      <c r="A63" s="70" t="s">
        <v>55</v>
      </c>
      <c r="B63" s="70" t="s">
        <v>68</v>
      </c>
      <c r="P63" s="4"/>
      <c r="Q63" s="71" t="s">
        <v>49</v>
      </c>
    </row>
    <row r="64" spans="1:17" ht="12.75" customHeight="1" x14ac:dyDescent="0.2">
      <c r="P64" s="4"/>
    </row>
    <row r="65" spans="6:16" ht="12.75" customHeight="1" x14ac:dyDescent="0.2">
      <c r="P65" s="4"/>
    </row>
    <row r="66" spans="6:16" ht="12.75" customHeight="1" x14ac:dyDescent="0.25">
      <c r="F66" s="20"/>
      <c r="G66" s="20"/>
      <c r="H66" s="21"/>
      <c r="I66" s="21"/>
      <c r="P66" s="4"/>
    </row>
    <row r="67" spans="6:16" ht="12.75" customHeight="1" x14ac:dyDescent="0.25">
      <c r="F67" s="20"/>
      <c r="G67" s="20"/>
      <c r="I67" s="20"/>
      <c r="P67" s="4"/>
    </row>
    <row r="68" spans="6:16" ht="12.75" customHeight="1" x14ac:dyDescent="0.2">
      <c r="P68" s="4"/>
    </row>
    <row r="69" spans="6:16" ht="12.75" customHeight="1" x14ac:dyDescent="0.2">
      <c r="P69" s="4"/>
    </row>
    <row r="70" spans="6:16" ht="12.75" customHeight="1" x14ac:dyDescent="0.2">
      <c r="P70" s="4"/>
    </row>
    <row r="71" spans="6:16" ht="12.75" customHeight="1" x14ac:dyDescent="0.2">
      <c r="P71" s="4"/>
    </row>
    <row r="72" spans="6:16" ht="12.75" customHeight="1" x14ac:dyDescent="0.2">
      <c r="P72" s="4"/>
    </row>
    <row r="73" spans="6:16" ht="12.75" customHeight="1" x14ac:dyDescent="0.2">
      <c r="P73" s="4"/>
    </row>
    <row r="74" spans="6:16" ht="12.75" customHeight="1" x14ac:dyDescent="0.2">
      <c r="P74" s="4"/>
    </row>
    <row r="75" spans="6:16" ht="12.75" customHeight="1" x14ac:dyDescent="0.2">
      <c r="P75" s="4"/>
    </row>
    <row r="76" spans="6:16" ht="12.75" customHeight="1" x14ac:dyDescent="0.2">
      <c r="P76" s="4"/>
    </row>
    <row r="77" spans="6:16" ht="12.75" customHeight="1" x14ac:dyDescent="0.2">
      <c r="P77" s="4"/>
    </row>
    <row r="78" spans="6:16" ht="12.75" customHeight="1" x14ac:dyDescent="0.2">
      <c r="P78" s="4"/>
    </row>
    <row r="79" spans="6:16" ht="12.75" customHeight="1" x14ac:dyDescent="0.2">
      <c r="P79" s="4"/>
    </row>
    <row r="80" spans="6:16" ht="12.75" customHeight="1" x14ac:dyDescent="0.2">
      <c r="P80" s="4"/>
    </row>
    <row r="81" spans="16:16" ht="12.75" customHeight="1" x14ac:dyDescent="0.2">
      <c r="P81" s="4"/>
    </row>
    <row r="82" spans="16:16" ht="12.75" customHeight="1" x14ac:dyDescent="0.2">
      <c r="P82" s="4"/>
    </row>
    <row r="83" spans="16:16" ht="12.75" customHeight="1" x14ac:dyDescent="0.2">
      <c r="P83" s="4"/>
    </row>
    <row r="84" spans="16:16" ht="12.75" customHeight="1" x14ac:dyDescent="0.2">
      <c r="P84" s="4"/>
    </row>
    <row r="85" spans="16:16" ht="12.75" customHeight="1" x14ac:dyDescent="0.2">
      <c r="P85" s="4"/>
    </row>
    <row r="86" spans="16:16" ht="12.75" customHeight="1" x14ac:dyDescent="0.2">
      <c r="P86" s="4"/>
    </row>
    <row r="87" spans="16:16" ht="12.75" customHeight="1" x14ac:dyDescent="0.2">
      <c r="P87" s="4"/>
    </row>
    <row r="88" spans="16:16" ht="12.75" customHeight="1" x14ac:dyDescent="0.2">
      <c r="P88" s="4"/>
    </row>
    <row r="89" spans="16:16" ht="12.75" customHeight="1" x14ac:dyDescent="0.2">
      <c r="P89" s="4"/>
    </row>
    <row r="90" spans="16:16" ht="12.75" customHeight="1" x14ac:dyDescent="0.2">
      <c r="P90" s="4"/>
    </row>
    <row r="91" spans="16:16" ht="12.75" customHeight="1" x14ac:dyDescent="0.2">
      <c r="P91" s="4"/>
    </row>
    <row r="92" spans="16:16" ht="12.75" customHeight="1" x14ac:dyDescent="0.2">
      <c r="P92" s="4"/>
    </row>
    <row r="93" spans="16:16" ht="12.75" customHeight="1" x14ac:dyDescent="0.2">
      <c r="P93" s="4"/>
    </row>
    <row r="94" spans="16:16" ht="12.75" customHeight="1" x14ac:dyDescent="0.2">
      <c r="P94" s="4"/>
    </row>
    <row r="95" spans="16:16" ht="12.75" customHeight="1" x14ac:dyDescent="0.2">
      <c r="P95" s="4"/>
    </row>
    <row r="96" spans="16:16" ht="12.75" customHeight="1" x14ac:dyDescent="0.2">
      <c r="P96" s="4"/>
    </row>
    <row r="97" spans="16:16" ht="12.75" customHeight="1" x14ac:dyDescent="0.2">
      <c r="P97" s="4"/>
    </row>
    <row r="98" spans="16:16" ht="12.75" customHeight="1" x14ac:dyDescent="0.2">
      <c r="P98" s="4"/>
    </row>
    <row r="99" spans="16:16" ht="12.75" customHeight="1" x14ac:dyDescent="0.2">
      <c r="P99" s="4"/>
    </row>
    <row r="100" spans="16:16" ht="12.75" customHeight="1" x14ac:dyDescent="0.2">
      <c r="P100" s="4"/>
    </row>
    <row r="101" spans="16:16" ht="12.75" customHeight="1" x14ac:dyDescent="0.2">
      <c r="P101" s="4"/>
    </row>
    <row r="102" spans="16:16" ht="12.75" customHeight="1" x14ac:dyDescent="0.2">
      <c r="P102" s="4"/>
    </row>
    <row r="103" spans="16:16" ht="12.75" customHeight="1" x14ac:dyDescent="0.2">
      <c r="P103" s="4"/>
    </row>
    <row r="104" spans="16:16" ht="12.75" customHeight="1" x14ac:dyDescent="0.2">
      <c r="P104" s="4"/>
    </row>
    <row r="105" spans="16:16" ht="12.75" customHeight="1" x14ac:dyDescent="0.2">
      <c r="P105" s="4"/>
    </row>
    <row r="106" spans="16:16" ht="12.75" customHeight="1" x14ac:dyDescent="0.2">
      <c r="P106" s="4"/>
    </row>
    <row r="107" spans="16:16" ht="12.75" customHeight="1" x14ac:dyDescent="0.2">
      <c r="P107" s="4"/>
    </row>
    <row r="108" spans="16:16" ht="12.75" customHeight="1" x14ac:dyDescent="0.2">
      <c r="P108" s="4"/>
    </row>
    <row r="109" spans="16:16" ht="12.75" customHeight="1" x14ac:dyDescent="0.2">
      <c r="P109" s="4"/>
    </row>
    <row r="110" spans="16:16" ht="12.75" customHeight="1" x14ac:dyDescent="0.2">
      <c r="P110" s="4"/>
    </row>
    <row r="111" spans="16:16" ht="12.75" customHeight="1" x14ac:dyDescent="0.2">
      <c r="P111" s="4"/>
    </row>
    <row r="112" spans="16:16" ht="12.75" customHeight="1" x14ac:dyDescent="0.2">
      <c r="P112" s="4"/>
    </row>
    <row r="113" spans="16:16" ht="12.75" customHeight="1" x14ac:dyDescent="0.2">
      <c r="P113" s="4"/>
    </row>
    <row r="114" spans="16:16" ht="12.75" customHeight="1" x14ac:dyDescent="0.2">
      <c r="P114" s="4"/>
    </row>
    <row r="115" spans="16:16" ht="12.75" customHeight="1" x14ac:dyDescent="0.2">
      <c r="P115" s="4"/>
    </row>
    <row r="116" spans="16:16" ht="12.75" customHeight="1" x14ac:dyDescent="0.2">
      <c r="P116" s="4"/>
    </row>
    <row r="117" spans="16:16" ht="12.75" customHeight="1" x14ac:dyDescent="0.2">
      <c r="P117" s="4"/>
    </row>
    <row r="118" spans="16:16" ht="12.75" customHeight="1" x14ac:dyDescent="0.2">
      <c r="P118" s="4"/>
    </row>
    <row r="119" spans="16:16" ht="12.75" customHeight="1" x14ac:dyDescent="0.2">
      <c r="P119" s="4"/>
    </row>
    <row r="120" spans="16:16" ht="12.75" customHeight="1" x14ac:dyDescent="0.2">
      <c r="P120" s="4"/>
    </row>
    <row r="121" spans="16:16" ht="12.75" customHeight="1" x14ac:dyDescent="0.2">
      <c r="P121" s="4"/>
    </row>
    <row r="122" spans="16:16" ht="12.75" customHeight="1" x14ac:dyDescent="0.2">
      <c r="P122" s="4"/>
    </row>
    <row r="123" spans="16:16" ht="12.75" customHeight="1" x14ac:dyDescent="0.2">
      <c r="P123" s="4"/>
    </row>
    <row r="124" spans="16:16" ht="12.75" customHeight="1" x14ac:dyDescent="0.2">
      <c r="P124" s="4"/>
    </row>
    <row r="125" spans="16:16" ht="12.75" customHeight="1" x14ac:dyDescent="0.2">
      <c r="P125" s="4"/>
    </row>
    <row r="126" spans="16:16" ht="12.75" customHeight="1" x14ac:dyDescent="0.2">
      <c r="P126" s="4"/>
    </row>
    <row r="127" spans="16:16" ht="12.75" customHeight="1" x14ac:dyDescent="0.2">
      <c r="P127" s="4"/>
    </row>
    <row r="128" spans="16:16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</sheetData>
  <mergeCells count="5">
    <mergeCell ref="A6:Q6"/>
    <mergeCell ref="A7:Q7"/>
    <mergeCell ref="A8:Q8"/>
    <mergeCell ref="A9:Q9"/>
    <mergeCell ref="A10:Q10"/>
  </mergeCells>
  <printOptions horizontalCentered="1" verticalCentered="1"/>
  <pageMargins left="0.25" right="0.25" top="0" bottom="0.5" header="0" footer="0.3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2023-04-10T13:05:24Z</cp:lastPrinted>
  <dcterms:created xsi:type="dcterms:W3CDTF">2022-02-01T16:24:37Z</dcterms:created>
  <dcterms:modified xsi:type="dcterms:W3CDTF">2023-04-10T13:14:22Z</dcterms:modified>
</cp:coreProperties>
</file>