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2024/Transparencias 2024/"/>
    </mc:Choice>
  </mc:AlternateContent>
  <xr:revisionPtr revIDLastSave="314" documentId="8_{5A64FDB0-139F-42C2-A1D8-6330F4AD6276}" xr6:coauthVersionLast="47" xr6:coauthVersionMax="47" xr10:uidLastSave="{DE346848-281D-4A91-AA3B-51B8BEA58918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Fijo!$A$4:$O$187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Fijo!$D$199</definedName>
    <definedName name="_xlnm.Extract" localSheetId="1">'Fijo 2'!$D$114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8" l="1"/>
  <c r="N21" i="8"/>
  <c r="L21" i="8"/>
  <c r="K21" i="8"/>
  <c r="J21" i="8"/>
  <c r="I21" i="8"/>
  <c r="G21" i="8"/>
  <c r="M187" i="2"/>
  <c r="G12" i="8" l="1"/>
  <c r="L12" i="8"/>
  <c r="K12" i="8"/>
  <c r="J12" i="8"/>
  <c r="I12" i="8"/>
  <c r="G187" i="2" l="1"/>
  <c r="L187" i="2" l="1"/>
  <c r="N13" i="4"/>
  <c r="L103" i="1" l="1"/>
  <c r="J103" i="1"/>
  <c r="K103" i="1"/>
  <c r="N174" i="2"/>
  <c r="O174" i="2" s="1"/>
  <c r="N173" i="2"/>
  <c r="O173" i="2" s="1"/>
  <c r="N172" i="2"/>
  <c r="O172" i="2" s="1"/>
  <c r="N6" i="4" l="1"/>
  <c r="N7" i="4"/>
  <c r="N8" i="4"/>
  <c r="N9" i="4"/>
  <c r="N10" i="4"/>
  <c r="N11" i="4"/>
  <c r="N12" i="4"/>
  <c r="O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5" i="4"/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5" i="2"/>
  <c r="N187" i="2" l="1"/>
  <c r="O26" i="2"/>
  <c r="O68" i="2"/>
  <c r="O72" i="1"/>
  <c r="O80" i="1"/>
  <c r="O85" i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N81" i="1"/>
  <c r="O81" i="1" s="1"/>
  <c r="N82" i="1"/>
  <c r="O82" i="1" s="1"/>
  <c r="N83" i="1"/>
  <c r="O83" i="1" s="1"/>
  <c r="N84" i="1"/>
  <c r="O84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46" i="4"/>
  <c r="M46" i="4"/>
  <c r="K46" i="4"/>
  <c r="G103" i="1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5" i="2"/>
  <c r="L46" i="4" l="1"/>
  <c r="N11" i="8"/>
  <c r="O11" i="8" s="1"/>
  <c r="I21" i="6"/>
  <c r="I92" i="2"/>
  <c r="I187" i="2" s="1"/>
  <c r="N9" i="8"/>
  <c r="O20" i="6"/>
  <c r="L21" i="6"/>
  <c r="K21" i="6"/>
  <c r="J21" i="6"/>
  <c r="G21" i="6"/>
  <c r="O9" i="8" l="1"/>
  <c r="O12" i="8" s="1"/>
  <c r="N12" i="8"/>
  <c r="O92" i="2"/>
  <c r="O187" i="2" s="1"/>
  <c r="J46" i="4"/>
  <c r="N17" i="8"/>
  <c r="I17" i="8"/>
  <c r="G46" i="4"/>
  <c r="O19" i="6" l="1"/>
  <c r="O17" i="8"/>
  <c r="I7" i="4"/>
  <c r="O7" i="4" s="1"/>
  <c r="I8" i="4"/>
  <c r="O8" i="4" s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H103" i="1"/>
  <c r="I103" i="1" l="1"/>
  <c r="I44" i="4"/>
  <c r="O44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O21" i="6" s="1"/>
  <c r="N18" i="6"/>
  <c r="O18" i="6" s="1"/>
  <c r="N4" i="6"/>
  <c r="I4" i="6"/>
  <c r="I5" i="3"/>
  <c r="O5" i="3" s="1"/>
  <c r="I4" i="3"/>
  <c r="O4" i="3" s="1"/>
  <c r="B6" i="3"/>
  <c r="I6" i="4"/>
  <c r="O6" i="4" s="1"/>
  <c r="I9" i="4"/>
  <c r="O9" i="4" s="1"/>
  <c r="I10" i="4"/>
  <c r="O10" i="4" s="1"/>
  <c r="I11" i="4"/>
  <c r="O11" i="4" s="1"/>
  <c r="I12" i="4"/>
  <c r="O12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5" i="4"/>
  <c r="O45" i="4" s="1"/>
  <c r="I5" i="4"/>
  <c r="O5" i="4" s="1"/>
  <c r="O46" i="4" l="1"/>
  <c r="N21" i="6"/>
  <c r="O4" i="6"/>
  <c r="O6" i="3" l="1"/>
  <c r="N6" i="3"/>
  <c r="M6" i="3"/>
  <c r="L6" i="3"/>
  <c r="K6" i="3"/>
  <c r="J6" i="3"/>
  <c r="I6" i="3"/>
  <c r="H6" i="3"/>
  <c r="G6" i="3"/>
  <c r="H46" i="4" l="1"/>
  <c r="I46" i="4"/>
  <c r="N5" i="1"/>
  <c r="O5" i="1" s="1"/>
</calcChain>
</file>

<file path=xl/sharedStrings.xml><?xml version="1.0" encoding="utf-8"?>
<sst xmlns="http://schemas.openxmlformats.org/spreadsheetml/2006/main" count="1895" uniqueCount="533">
  <si>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</si>
  <si>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</si>
  <si>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</si>
  <si>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</si>
  <si>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</si>
  <si>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</si>
  <si>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</si>
  <si>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</si>
  <si>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</si>
  <si>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</si>
  <si>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</si>
  <si>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</si>
  <si>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</si>
  <si>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</si>
  <si>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</si>
  <si>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</si>
  <si>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</si>
  <si>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</si>
  <si>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</si>
  <si>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</si>
  <si>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</si>
  <si>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</si>
  <si>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</si>
  <si>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</si>
  <si>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</si>
  <si>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</si>
  <si>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</si>
  <si>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</si>
  <si>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</si>
  <si>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</si>
  <si>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</si>
  <si>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</si>
  <si>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</si>
  <si>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</si>
  <si>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</si>
  <si>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</si>
  <si>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</si>
  <si>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</si>
  <si>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</si>
  <si>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</si>
  <si>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</si>
  <si>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</si>
  <si>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</si>
  <si>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</si>
  <si>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</si>
  <si>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</si>
  <si>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</si>
  <si>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</si>
  <si>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</si>
  <si>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</si>
  <si>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</si>
  <si>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</si>
  <si>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</si>
  <si>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</si>
  <si>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</si>
  <si>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</si>
  <si>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</si>
  <si>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</si>
  <si>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</si>
  <si>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</si>
  <si>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</si>
  <si>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</si>
  <si>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</si>
  <si>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</si>
  <si>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</si>
  <si>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</si>
  <si>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</si>
  <si>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</si>
  <si>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</si>
  <si>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</si>
  <si>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</si>
  <si>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</si>
  <si>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</si>
  <si>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</si>
  <si>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</si>
  <si>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</si>
  <si>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</si>
  <si>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</si>
  <si>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</si>
  <si>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</si>
  <si>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</si>
  <si>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</si>
  <si>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</si>
  <si>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</si>
  <si>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</si>
  <si>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</si>
  <si>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</si>
  <si>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</si>
  <si>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</si>
  <si>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</si>
  <si>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</si>
  <si>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</si>
  <si>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</si>
  <si>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</si>
  <si>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</si>
  <si>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</si>
  <si>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</si>
  <si>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</si>
  <si>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</si>
  <si>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</si>
  <si>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</si>
  <si>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</si>
  <si>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</si>
  <si>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</si>
  <si>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</si>
  <si>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</si>
  <si>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</si>
  <si>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</si>
  <si>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</si>
  <si>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</si>
  <si>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</si>
  <si>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</si>
  <si>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</si>
  <si>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</si>
  <si>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</si>
  <si>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</si>
  <si>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</si>
  <si>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</si>
  <si>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</si>
  <si>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</si>
  <si>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</si>
  <si>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</si>
  <si>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</si>
  <si>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</si>
  <si>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</si>
  <si>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</si>
  <si>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</si>
  <si>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</si>
  <si>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</si>
  <si>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</si>
  <si>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</si>
  <si>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</si>
  <si>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</si>
  <si>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</si>
  <si>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</si>
  <si>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</si>
  <si>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</si>
  <si>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</si>
  <si>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</si>
  <si>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</si>
  <si>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</si>
  <si>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</si>
  <si>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</si>
  <si>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</si>
  <si>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</si>
  <si>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</si>
  <si>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</si>
  <si>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</si>
  <si>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</si>
  <si>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</si>
  <si>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</si>
  <si>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</si>
  <si>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</si>
  <si>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</si>
  <si>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</si>
  <si>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</si>
  <si>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</si>
  <si>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</si>
  <si>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</si>
  <si>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</si>
  <si>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</si>
  <si>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</si>
  <si>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</si>
  <si>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</si>
  <si>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</si>
  <si>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</si>
  <si>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</si>
  <si>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</si>
  <si>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</si>
  <si>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</si>
  <si>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</si>
  <si>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</si>
  <si>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</si>
  <si>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</si>
  <si>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</si>
  <si>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</si>
  <si>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</si>
  <si>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</si>
  <si>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</si>
  <si>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</si>
  <si>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</si>
  <si>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</si>
  <si>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</si>
  <si>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</si>
  <si>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</si>
  <si>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</si>
  <si>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</si>
  <si>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</si>
  <si>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</si>
  <si>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</si>
  <si>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</si>
  <si>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</si>
  <si>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</si>
  <si>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</si>
  <si>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</si>
  <si>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</si>
  <si>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</si>
  <si>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</si>
  <si>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</si>
  <si>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</si>
  <si>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</si>
  <si>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</si>
  <si>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</si>
  <si>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</si>
  <si>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</si>
  <si>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</si>
  <si>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</si>
  <si>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</si>
  <si>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</si>
  <si>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</si>
  <si>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</si>
  <si>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</si>
  <si>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</si>
  <si>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</si>
  <si>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</si>
  <si>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</si>
  <si>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</si>
  <si>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</si>
  <si>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</si>
  <si>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</si>
  <si>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</si>
  <si>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</si>
  <si>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</si>
  <si>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</si>
  <si>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</si>
  <si>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</si>
  <si>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</si>
  <si>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</si>
  <si>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</si>
  <si>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</si>
  <si>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</si>
  <si>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</si>
  <si>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</si>
  <si>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</si>
  <si>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</si>
  <si>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</si>
  <si>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</si>
  <si>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</si>
  <si>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</si>
  <si>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</si>
  <si>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</si>
  <si>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</si>
  <si>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</si>
  <si>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</si>
  <si>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</si>
  <si>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</si>
  <si>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</si>
  <si>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</si>
  <si>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</si>
  <si>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</si>
  <si>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</si>
  <si>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</si>
  <si>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</si>
  <si>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</si>
  <si>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</si>
  <si>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</si>
  <si>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</si>
  <si>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</si>
  <si>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</si>
  <si>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</si>
  <si>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</si>
  <si>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</si>
  <si>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</si>
  <si>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</si>
  <si>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</si>
  <si>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</si>
  <si>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</si>
  <si>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</si>
  <si>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</si>
  <si>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</si>
  <si>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</si>
  <si>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</si>
  <si>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</si>
  <si>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</si>
  <si>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</si>
  <si>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</si>
  <si>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</si>
  <si>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</si>
  <si>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</si>
  <si>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</si>
  <si>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</si>
  <si>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</si>
  <si>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</si>
  <si>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</si>
  <si>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</si>
  <si>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</si>
  <si>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</si>
  <si>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</si>
  <si>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</si>
  <si>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</si>
  <si>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</si>
  <si>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</si>
  <si>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</si>
  <si>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</si>
  <si>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</si>
  <si>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</si>
  <si>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</si>
  <si>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</si>
  <si>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</si>
  <si>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</si>
  <si>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</si>
  <si>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</si>
  <si>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</si>
  <si>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</si>
  <si>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</si>
  <si>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</si>
  <si>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</si>
  <si>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</si>
  <si>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</si>
  <si>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</si>
  <si>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</si>
  <si>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</si>
  <si>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</si>
  <si>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</si>
  <si>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</si>
  <si>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</si>
  <si>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</si>
  <si>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</si>
  <si>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</si>
  <si>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</si>
  <si>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</si>
  <si>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</si>
  <si>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</si>
  <si>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</si>
  <si>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</si>
  <si>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</si>
  <si>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</si>
  <si>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</si>
  <si>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</si>
  <si>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</si>
  <si>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</si>
  <si>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</si>
  <si>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</si>
  <si>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</si>
  <si>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</si>
  <si>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</si>
  <si>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</si>
  <si>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</si>
  <si>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</si>
  <si>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</si>
  <si>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</si>
  <si>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</si>
  <si>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</si>
  <si>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</si>
  <si>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</si>
  <si>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</si>
  <si>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</si>
  <si>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</si>
  <si>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</si>
  <si>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</si>
  <si>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</si>
  <si>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</si>
  <si>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</si>
  <si>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</si>
  <si>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</si>
  <si>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</si>
  <si>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</si>
  <si>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</si>
  <si>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</si>
  <si>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</si>
  <si>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</si>
  <si>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</si>
  <si>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</si>
  <si>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</si>
  <si>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</si>
  <si>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</si>
  <si>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</si>
  <si>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</si>
  <si>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</si>
  <si>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</si>
  <si>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</si>
  <si>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</si>
  <si>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</si>
  <si>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</si>
  <si>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</si>
  <si>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</si>
  <si>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</si>
  <si>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</si>
  <si>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</si>
  <si>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</si>
  <si>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</si>
  <si>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</si>
  <si>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</si>
  <si>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</si>
  <si>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</si>
  <si>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</si>
  <si>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</si>
  <si>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</si>
  <si>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</si>
  <si>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</si>
  <si>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</si>
  <si>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</si>
  <si>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</si>
  <si>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</si>
  <si>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</si>
  <si>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</si>
  <si>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</si>
  <si>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</si>
  <si>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</si>
  <si>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</si>
  <si>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</si>
  <si>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</si>
  <si>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</si>
  <si>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</si>
  <si>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</si>
  <si>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</si>
  <si>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</si>
  <si>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</si>
  <si>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</si>
  <si>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</si>
  <si>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</si>
  <si>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</si>
  <si>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</si>
  <si>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</si>
  <si>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</si>
  <si>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</si>
  <si>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</si>
  <si>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</si>
  <si>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</si>
  <si>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</si>
  <si>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</si>
  <si>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</si>
  <si>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</si>
  <si>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</si>
  <si>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</si>
  <si>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</si>
  <si>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</si>
  <si>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</si>
  <si>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</si>
  <si>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</si>
  <si>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</si>
  <si>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</si>
  <si>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</si>
  <si>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</si>
  <si>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</si>
  <si>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</si>
  <si>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</si>
  <si>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</si>
  <si>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</si>
  <si>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</si>
  <si>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</si>
  <si>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</si>
  <si>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</si>
  <si>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</si>
  <si>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</si>
  <si>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</si>
  <si>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</si>
  <si>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</si>
  <si>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</si>
  <si>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</si>
  <si>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</si>
  <si>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</si>
  <si>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</si>
  <si>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</si>
  <si>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</si>
  <si>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</si>
  <si>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</si>
  <si>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</si>
  <si>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</si>
  <si>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</si>
  <si>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</si>
  <si>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</si>
  <si>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</si>
  <si>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</si>
  <si>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</si>
  <si>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</si>
  <si>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</si>
  <si>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</si>
  <si>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</si>
  <si>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</si>
  <si>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</si>
  <si>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</si>
  <si>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</si>
  <si>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</si>
  <si>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</si>
  <si>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</si>
  <si>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</si>
  <si>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</si>
  <si>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</si>
  <si>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</si>
  <si>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</si>
  <si>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</si>
  <si>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</si>
  <si>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</si>
  <si>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</si>
  <si>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</si>
  <si>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</si>
  <si>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</si>
  <si>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</si>
  <si>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</si>
  <si>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</si>
  <si>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</si>
  <si>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</si>
  <si>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</si>
  <si>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</si>
  <si>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</si>
  <si>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</si>
  <si>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</si>
  <si>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>JACQUELINE DÍAZ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</si>
  <si>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</si>
  <si>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</si>
  <si>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</si>
  <si>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</si>
  <si>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</si>
  <si>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ESTACIÓN BARAHONA</t>
  </si>
  <si>
    <t>JOSE FRANCISCO RAMOS DÍAZ</t>
  </si>
  <si>
    <t>ESTACIÓN SAN PEDRO</t>
  </si>
  <si>
    <t xml:space="preserve">EDDY MANUEL FRANQUIZ CUEVAS </t>
  </si>
  <si>
    <t xml:space="preserve">NIUSBERTY GLORISEL MEJIA CASTRO </t>
  </si>
  <si>
    <t xml:space="preserve">AUXILIAR ADMINISTRATIVO </t>
  </si>
  <si>
    <t xml:space="preserve">DEPARTAMENTO DE RECURSOS HUMANOS </t>
  </si>
  <si>
    <t xml:space="preserve">MARCOS AMPARO FERMÍN </t>
  </si>
  <si>
    <t>ESTACIÓN SAMANÁ</t>
  </si>
  <si>
    <t>LUIS ALFREDO DÍAZ</t>
  </si>
  <si>
    <t>ESTACIÓN DE SERVICIOS GENERALES</t>
  </si>
  <si>
    <t xml:space="preserve">LUDOVINO RODRIGUEZ MUÑOZ </t>
  </si>
  <si>
    <t xml:space="preserve">ESTACIÓN SANTO DOMINGO </t>
  </si>
  <si>
    <t xml:space="preserve">ANGEL MIGUEL RODRIGUEZ ACEVEDO </t>
  </si>
  <si>
    <t xml:space="preserve">ESTACIÓN SAMANA </t>
  </si>
  <si>
    <t xml:space="preserve">ANDRES BATISTA CABA </t>
  </si>
  <si>
    <t xml:space="preserve">ESTACIÓN SANTIAGO </t>
  </si>
  <si>
    <t xml:space="preserve">RENE DE JESUS RODRIGUEZ RODRIGUEZ </t>
  </si>
  <si>
    <t>ESTACIÓN SANTIAGO</t>
  </si>
  <si>
    <t>JULIO CESAR ANTONIO ARIAS DE LA ROSA</t>
  </si>
  <si>
    <t>ESTACIÓN HIGUEY</t>
  </si>
  <si>
    <t xml:space="preserve">YANIBEL LANTIGUA SANTANA </t>
  </si>
  <si>
    <t>NÓMINA PERSONAL TRAMITE EN PENSIÓN CORRESPONDIENTE AL MES DE MAYO 2024</t>
  </si>
  <si>
    <t>NÓMINA PERSONAL TEMPORALES CORRESPONDIENTE AL MES DE MAYO  2024</t>
  </si>
  <si>
    <t>NÓMINA PERSONAL FIJO 2 CORRESPONDIENTE AL MES DE MAYO 2024</t>
  </si>
  <si>
    <t>NÓMINA PERSONAL FIJO CORRESPONDIENTE AL MES DE MAYO 2024</t>
  </si>
  <si>
    <t>NÓMINA PERSONAL DE VIGILANCIA CORRESPONDIENTE AL MES DE MAYO 2024</t>
  </si>
  <si>
    <t>NÓMINA PERSONAL DE INTERINATO FONDO 9998  CORRESPONDIENTE AL MES DE MAYO 2024</t>
  </si>
  <si>
    <t>NÓMINA PERSONAL DE INTERINATO 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</si>
</sst>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3" fontId="23" fillId="0" borderId="10" xfId="0" applyNumberFormat="1" applyFont="1" applyBorder="1"/>
    <xf numFmtId="2" fontId="28" fillId="0" borderId="11" xfId="0" applyNumberFormat="1" applyFont="1" applyBorder="1" applyAlignment="1">
      <alignment horizontal="righ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16" fontId="28" fillId="0" borderId="10" xfId="0" applyNumberFormat="1" applyFont="1" applyBorder="1" applyAlignment="1">
      <alignment horizontal="right"/>
    </xf>
    <xf numFmtId="16" fontId="23" fillId="0" borderId="10" xfId="0" applyNumberFormat="1" applyFont="1" applyBorder="1" applyAlignment="1">
      <alignment horizontal="right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4" fontId="22" fillId="0" borderId="11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98"/>
  <sheetViews>
    <sheetView zoomScale="142" zoomScaleNormal="142" workbookViewId="0">
      <selection activeCell="B187" sqref="B187"/>
    </sheetView>
  </sheetViews>
  <sheetFormatPr baseColWidth="10" defaultColWidth="11.42578125" defaultRowHeight="15" x14ac:dyDescent="0.25"/>
  <cols>
    <col min="1" max="1" width="28.14062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10" customWidth="1"/>
    <col min="10" max="10" width="9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529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443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45390.080000000002</v>
      </c>
      <c r="L5" s="21">
        <v>5883.16</v>
      </c>
      <c r="M5" s="23">
        <v>25</v>
      </c>
      <c r="N5" s="21">
        <f>J5+K5+L5+M5</f>
        <v>58186.240000000005</v>
      </c>
      <c r="O5" s="21">
        <f>I5-N5</f>
        <v>181813.76000000001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8" si="0">J6+K6+L6+M6</f>
        <v>23926.87</v>
      </c>
      <c r="O6" s="21">
        <f t="shared" ref="O6:O70" si="1">I6-N6</f>
        <v>96073.13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482</v>
      </c>
      <c r="B12" s="18" t="s">
        <v>16</v>
      </c>
      <c r="C12" s="17" t="s">
        <v>29</v>
      </c>
      <c r="D12" s="17" t="s">
        <v>22</v>
      </c>
      <c r="E12" s="19" t="s">
        <v>30</v>
      </c>
      <c r="F12" s="20">
        <v>45200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25</v>
      </c>
      <c r="N12" s="21">
        <f t="shared" si="0"/>
        <v>1798</v>
      </c>
      <c r="O12" s="21">
        <f t="shared" si="1"/>
        <v>28202</v>
      </c>
      <c r="Q12" s="27"/>
    </row>
    <row r="13" spans="1:18" ht="11.25" customHeight="1" x14ac:dyDescent="0.25">
      <c r="A13" s="17" t="s">
        <v>34</v>
      </c>
      <c r="B13" s="18" t="s">
        <v>16</v>
      </c>
      <c r="C13" s="17" t="s">
        <v>35</v>
      </c>
      <c r="D13" s="17" t="s">
        <v>36</v>
      </c>
      <c r="E13" s="19" t="s">
        <v>30</v>
      </c>
      <c r="F13" s="20">
        <v>44044</v>
      </c>
      <c r="G13" s="21">
        <v>130000</v>
      </c>
      <c r="H13" s="22">
        <v>0</v>
      </c>
      <c r="I13" s="21">
        <v>130000</v>
      </c>
      <c r="J13" s="21">
        <v>3731</v>
      </c>
      <c r="K13" s="21">
        <v>19162.12</v>
      </c>
      <c r="L13" s="21">
        <v>3952</v>
      </c>
      <c r="M13" s="23">
        <v>25</v>
      </c>
      <c r="N13" s="21">
        <f t="shared" si="0"/>
        <v>26870.12</v>
      </c>
      <c r="O13" s="21">
        <f t="shared" si="1"/>
        <v>103129.88</v>
      </c>
      <c r="Q13" s="27"/>
    </row>
    <row r="14" spans="1:18" ht="11.25" customHeight="1" x14ac:dyDescent="0.25">
      <c r="A14" s="17" t="s">
        <v>37</v>
      </c>
      <c r="B14" s="18" t="s">
        <v>16</v>
      </c>
      <c r="C14" s="17" t="s">
        <v>29</v>
      </c>
      <c r="D14" s="17" t="s">
        <v>36</v>
      </c>
      <c r="E14" s="19" t="s">
        <v>30</v>
      </c>
      <c r="F14" s="20">
        <v>44075</v>
      </c>
      <c r="G14" s="21">
        <v>30000</v>
      </c>
      <c r="H14" s="22">
        <v>0</v>
      </c>
      <c r="I14" s="21">
        <v>30000</v>
      </c>
      <c r="J14" s="21">
        <v>861</v>
      </c>
      <c r="K14" s="21">
        <v>0</v>
      </c>
      <c r="L14" s="21">
        <v>912</v>
      </c>
      <c r="M14" s="23">
        <v>25</v>
      </c>
      <c r="N14" s="21">
        <f t="shared" si="0"/>
        <v>1798</v>
      </c>
      <c r="O14" s="21">
        <f t="shared" si="1"/>
        <v>28202</v>
      </c>
      <c r="Q14" s="27"/>
    </row>
    <row r="15" spans="1:18" ht="11.25" customHeight="1" x14ac:dyDescent="0.25">
      <c r="A15" s="17" t="s">
        <v>38</v>
      </c>
      <c r="B15" s="18" t="s">
        <v>28</v>
      </c>
      <c r="C15" s="17" t="s">
        <v>29</v>
      </c>
      <c r="D15" s="17" t="s">
        <v>36</v>
      </c>
      <c r="E15" s="19" t="s">
        <v>30</v>
      </c>
      <c r="F15" s="20">
        <v>44166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39</v>
      </c>
      <c r="B16" s="18" t="s">
        <v>16</v>
      </c>
      <c r="C16" s="17" t="s">
        <v>90</v>
      </c>
      <c r="D16" s="17" t="s">
        <v>36</v>
      </c>
      <c r="E16" s="19" t="s">
        <v>30</v>
      </c>
      <c r="F16" s="20">
        <v>44531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40</v>
      </c>
      <c r="B17" s="18" t="s">
        <v>28</v>
      </c>
      <c r="C17" s="17" t="s">
        <v>474</v>
      </c>
      <c r="D17" s="17" t="s">
        <v>41</v>
      </c>
      <c r="E17" s="19" t="s">
        <v>42</v>
      </c>
      <c r="F17" s="20">
        <v>39448</v>
      </c>
      <c r="G17" s="21">
        <v>44000</v>
      </c>
      <c r="H17" s="22">
        <v>0</v>
      </c>
      <c r="I17" s="21">
        <v>44000</v>
      </c>
      <c r="J17" s="21">
        <v>1262.8</v>
      </c>
      <c r="K17" s="21">
        <v>1007.19</v>
      </c>
      <c r="L17" s="21">
        <v>1337.6</v>
      </c>
      <c r="M17" s="23">
        <v>225</v>
      </c>
      <c r="N17" s="21">
        <f t="shared" si="0"/>
        <v>3832.5899999999997</v>
      </c>
      <c r="O17" s="21">
        <f t="shared" si="1"/>
        <v>40167.410000000003</v>
      </c>
      <c r="Q17" s="27"/>
    </row>
    <row r="18" spans="1:17" ht="11.25" customHeight="1" x14ac:dyDescent="0.25">
      <c r="A18" s="17" t="s">
        <v>43</v>
      </c>
      <c r="B18" s="18" t="s">
        <v>16</v>
      </c>
      <c r="C18" s="17" t="s">
        <v>44</v>
      </c>
      <c r="D18" s="17" t="s">
        <v>45</v>
      </c>
      <c r="E18" s="19" t="s">
        <v>30</v>
      </c>
      <c r="F18" s="20">
        <v>44075</v>
      </c>
      <c r="G18" s="21">
        <v>110000</v>
      </c>
      <c r="H18" s="22">
        <v>0</v>
      </c>
      <c r="I18" s="21">
        <v>110000</v>
      </c>
      <c r="J18" s="21">
        <v>3157</v>
      </c>
      <c r="K18" s="21">
        <v>14457.62</v>
      </c>
      <c r="L18" s="21">
        <v>3344</v>
      </c>
      <c r="M18" s="23">
        <v>25</v>
      </c>
      <c r="N18" s="21">
        <f t="shared" si="0"/>
        <v>20983.620000000003</v>
      </c>
      <c r="O18" s="21">
        <f t="shared" si="1"/>
        <v>89016.38</v>
      </c>
      <c r="Q18" s="27"/>
    </row>
    <row r="19" spans="1:17" ht="11.25" customHeight="1" x14ac:dyDescent="0.25">
      <c r="A19" s="17" t="s">
        <v>46</v>
      </c>
      <c r="B19" s="18" t="s">
        <v>16</v>
      </c>
      <c r="C19" s="17" t="s">
        <v>47</v>
      </c>
      <c r="D19" s="17" t="s">
        <v>48</v>
      </c>
      <c r="E19" s="19" t="s">
        <v>30</v>
      </c>
      <c r="F19" s="20">
        <v>44075</v>
      </c>
      <c r="G19" s="21">
        <v>35000</v>
      </c>
      <c r="H19" s="22">
        <v>0</v>
      </c>
      <c r="I19" s="21">
        <v>35000</v>
      </c>
      <c r="J19" s="21">
        <v>1004.5</v>
      </c>
      <c r="K19" s="21">
        <v>0</v>
      </c>
      <c r="L19" s="21">
        <v>1064</v>
      </c>
      <c r="M19" s="23">
        <v>25</v>
      </c>
      <c r="N19" s="21">
        <f t="shared" si="0"/>
        <v>2093.5</v>
      </c>
      <c r="O19" s="21">
        <f t="shared" si="1"/>
        <v>32906.5</v>
      </c>
      <c r="Q19" s="27"/>
    </row>
    <row r="20" spans="1:17" ht="11.25" customHeight="1" x14ac:dyDescent="0.25">
      <c r="A20" s="17" t="s">
        <v>49</v>
      </c>
      <c r="B20" s="18" t="s">
        <v>28</v>
      </c>
      <c r="C20" s="17" t="s">
        <v>50</v>
      </c>
      <c r="D20" s="17" t="s">
        <v>48</v>
      </c>
      <c r="E20" s="19" t="s">
        <v>30</v>
      </c>
      <c r="F20" s="20">
        <v>44105</v>
      </c>
      <c r="G20" s="21">
        <v>45000</v>
      </c>
      <c r="H20" s="22">
        <v>0</v>
      </c>
      <c r="I20" s="21">
        <v>45000</v>
      </c>
      <c r="J20" s="21">
        <v>1291.5</v>
      </c>
      <c r="K20" s="21">
        <v>1148.33</v>
      </c>
      <c r="L20" s="21">
        <v>1368</v>
      </c>
      <c r="M20" s="23">
        <v>25</v>
      </c>
      <c r="N20" s="21">
        <f t="shared" si="0"/>
        <v>3832.83</v>
      </c>
      <c r="O20" s="21">
        <f t="shared" si="1"/>
        <v>41167.17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460</v>
      </c>
      <c r="D21" s="17" t="s">
        <v>48</v>
      </c>
      <c r="E21" s="19" t="s">
        <v>30</v>
      </c>
      <c r="F21" s="20">
        <v>44044</v>
      </c>
      <c r="G21" s="21">
        <v>35000</v>
      </c>
      <c r="H21" s="22">
        <v>0</v>
      </c>
      <c r="I21" s="21">
        <v>35000</v>
      </c>
      <c r="J21" s="21">
        <v>1004.5</v>
      </c>
      <c r="K21" s="21">
        <v>0</v>
      </c>
      <c r="L21" s="21">
        <v>1064</v>
      </c>
      <c r="M21" s="23">
        <v>25</v>
      </c>
      <c r="N21" s="21">
        <f t="shared" si="0"/>
        <v>2093.5</v>
      </c>
      <c r="O21" s="21">
        <f t="shared" si="1"/>
        <v>32906.5</v>
      </c>
      <c r="Q21" s="27"/>
    </row>
    <row r="22" spans="1:17" ht="11.25" customHeight="1" x14ac:dyDescent="0.25">
      <c r="A22" s="17" t="s">
        <v>52</v>
      </c>
      <c r="B22" s="18" t="s">
        <v>28</v>
      </c>
      <c r="C22" s="17" t="s">
        <v>53</v>
      </c>
      <c r="D22" s="17" t="s">
        <v>54</v>
      </c>
      <c r="E22" s="19" t="s">
        <v>30</v>
      </c>
      <c r="F22" s="20">
        <v>44075</v>
      </c>
      <c r="G22" s="21">
        <v>110000</v>
      </c>
      <c r="H22" s="22">
        <v>0</v>
      </c>
      <c r="I22" s="21">
        <v>110000</v>
      </c>
      <c r="J22" s="21">
        <v>3157</v>
      </c>
      <c r="K22" s="21">
        <v>14457.62</v>
      </c>
      <c r="L22" s="21">
        <v>3344</v>
      </c>
      <c r="M22" s="23">
        <v>25</v>
      </c>
      <c r="N22" s="21">
        <f t="shared" si="0"/>
        <v>20983.620000000003</v>
      </c>
      <c r="O22" s="21">
        <f t="shared" si="1"/>
        <v>89016.38</v>
      </c>
      <c r="Q22" s="27"/>
    </row>
    <row r="23" spans="1:17" ht="11.25" customHeight="1" x14ac:dyDescent="0.25">
      <c r="A23" s="17" t="s">
        <v>55</v>
      </c>
      <c r="B23" s="18" t="s">
        <v>28</v>
      </c>
      <c r="C23" s="17" t="s">
        <v>56</v>
      </c>
      <c r="D23" s="17" t="s">
        <v>54</v>
      </c>
      <c r="E23" s="19" t="s">
        <v>30</v>
      </c>
      <c r="F23" s="20">
        <v>44075</v>
      </c>
      <c r="G23" s="21">
        <v>55000</v>
      </c>
      <c r="H23" s="22">
        <v>0</v>
      </c>
      <c r="I23" s="21">
        <v>55000</v>
      </c>
      <c r="J23" s="21">
        <v>1578.5</v>
      </c>
      <c r="K23" s="21">
        <v>2302.36</v>
      </c>
      <c r="L23" s="21">
        <v>1672</v>
      </c>
      <c r="M23" s="23">
        <v>1840.46</v>
      </c>
      <c r="N23" s="21">
        <f t="shared" si="0"/>
        <v>7393.3200000000006</v>
      </c>
      <c r="O23" s="21">
        <f t="shared" si="1"/>
        <v>47606.68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29</v>
      </c>
      <c r="D24" s="17" t="s">
        <v>54</v>
      </c>
      <c r="E24" s="19" t="s">
        <v>30</v>
      </c>
      <c r="F24" s="20">
        <v>40940</v>
      </c>
      <c r="G24" s="21">
        <v>30000</v>
      </c>
      <c r="H24" s="22">
        <v>0</v>
      </c>
      <c r="I24" s="21">
        <v>30000</v>
      </c>
      <c r="J24" s="21">
        <v>861</v>
      </c>
      <c r="K24" s="21">
        <v>0</v>
      </c>
      <c r="L24" s="21">
        <v>912</v>
      </c>
      <c r="M24" s="23">
        <v>4613.17</v>
      </c>
      <c r="N24" s="21">
        <f t="shared" si="0"/>
        <v>6386.17</v>
      </c>
      <c r="O24" s="21">
        <f t="shared" si="1"/>
        <v>23613.83</v>
      </c>
      <c r="Q24" s="27"/>
    </row>
    <row r="25" spans="1:17" ht="11.25" customHeight="1" x14ac:dyDescent="0.25">
      <c r="A25" s="17" t="s">
        <v>58</v>
      </c>
      <c r="B25" s="18" t="s">
        <v>16</v>
      </c>
      <c r="C25" s="17" t="s">
        <v>29</v>
      </c>
      <c r="D25" s="17" t="s">
        <v>54</v>
      </c>
      <c r="E25" s="19" t="s">
        <v>30</v>
      </c>
      <c r="F25" s="20">
        <v>44743</v>
      </c>
      <c r="G25" s="21">
        <v>22000</v>
      </c>
      <c r="H25" s="22">
        <v>0</v>
      </c>
      <c r="I25" s="21">
        <v>22000</v>
      </c>
      <c r="J25" s="21">
        <v>631.4</v>
      </c>
      <c r="K25" s="21">
        <v>0</v>
      </c>
      <c r="L25" s="21">
        <v>668.8</v>
      </c>
      <c r="M25" s="23">
        <v>25</v>
      </c>
      <c r="N25" s="21">
        <f t="shared" si="0"/>
        <v>1325.1999999999998</v>
      </c>
      <c r="O25" s="21">
        <f t="shared" si="1"/>
        <v>20674.8</v>
      </c>
      <c r="Q25" s="27"/>
    </row>
    <row r="26" spans="1:17" ht="11.25" customHeight="1" x14ac:dyDescent="0.25">
      <c r="A26" s="17" t="s">
        <v>495</v>
      </c>
      <c r="B26" s="18" t="s">
        <v>28</v>
      </c>
      <c r="C26" s="17" t="s">
        <v>29</v>
      </c>
      <c r="D26" s="17" t="s">
        <v>54</v>
      </c>
      <c r="E26" s="19" t="s">
        <v>30</v>
      </c>
      <c r="F26" s="20">
        <v>45323</v>
      </c>
      <c r="G26" s="21">
        <v>33000</v>
      </c>
      <c r="H26" s="22">
        <v>0</v>
      </c>
      <c r="I26" s="21">
        <v>33000</v>
      </c>
      <c r="J26" s="21">
        <v>947.1</v>
      </c>
      <c r="K26" s="21">
        <v>0</v>
      </c>
      <c r="L26" s="21">
        <v>1003.2</v>
      </c>
      <c r="M26" s="23">
        <v>25</v>
      </c>
      <c r="N26" s="21">
        <f t="shared" si="0"/>
        <v>1975.3000000000002</v>
      </c>
      <c r="O26" s="21">
        <f t="shared" si="1"/>
        <v>31024.7</v>
      </c>
      <c r="Q26" s="27"/>
    </row>
    <row r="27" spans="1:17" ht="11.25" customHeight="1" x14ac:dyDescent="0.25">
      <c r="A27" s="17" t="s">
        <v>59</v>
      </c>
      <c r="B27" s="18" t="s">
        <v>28</v>
      </c>
      <c r="C27" s="17" t="s">
        <v>60</v>
      </c>
      <c r="D27" s="17" t="s">
        <v>61</v>
      </c>
      <c r="E27" s="19" t="s">
        <v>42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62</v>
      </c>
      <c r="B28" s="18" t="s">
        <v>28</v>
      </c>
      <c r="C28" s="17" t="s">
        <v>33</v>
      </c>
      <c r="D28" s="17" t="s">
        <v>61</v>
      </c>
      <c r="E28" s="19" t="s">
        <v>42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1840.46</v>
      </c>
      <c r="N28" s="21">
        <f t="shared" si="0"/>
        <v>3391.84</v>
      </c>
      <c r="O28" s="21">
        <f t="shared" si="1"/>
        <v>22858.16</v>
      </c>
      <c r="Q28" s="27"/>
    </row>
    <row r="29" spans="1:17" ht="11.25" customHeight="1" x14ac:dyDescent="0.25">
      <c r="A29" s="17" t="s">
        <v>63</v>
      </c>
      <c r="B29" s="18" t="s">
        <v>16</v>
      </c>
      <c r="C29" s="17" t="s">
        <v>64</v>
      </c>
      <c r="D29" s="17" t="s">
        <v>61</v>
      </c>
      <c r="E29" s="19" t="s">
        <v>42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3725</v>
      </c>
      <c r="N29" s="21">
        <f t="shared" si="0"/>
        <v>7332.59</v>
      </c>
      <c r="O29" s="21">
        <f t="shared" si="1"/>
        <v>36667.410000000003</v>
      </c>
      <c r="Q29" s="27"/>
    </row>
    <row r="30" spans="1:17" ht="11.25" customHeight="1" x14ac:dyDescent="0.25">
      <c r="A30" s="17" t="s">
        <v>65</v>
      </c>
      <c r="B30" s="18" t="s">
        <v>16</v>
      </c>
      <c r="C30" s="17" t="s">
        <v>64</v>
      </c>
      <c r="D30" s="17" t="s">
        <v>61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f t="shared" si="0"/>
        <v>8619.24</v>
      </c>
      <c r="O30" s="21">
        <f t="shared" si="1"/>
        <v>35380.76</v>
      </c>
      <c r="Q30" s="27"/>
    </row>
    <row r="31" spans="1:17" ht="11.25" customHeight="1" x14ac:dyDescent="0.25">
      <c r="A31" s="17" t="s">
        <v>66</v>
      </c>
      <c r="B31" s="18" t="s">
        <v>16</v>
      </c>
      <c r="C31" s="17" t="s">
        <v>64</v>
      </c>
      <c r="D31" s="17" t="s">
        <v>61</v>
      </c>
      <c r="E31" s="19" t="s">
        <v>42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67</v>
      </c>
      <c r="B32" s="18" t="s">
        <v>16</v>
      </c>
      <c r="C32" s="17" t="s">
        <v>68</v>
      </c>
      <c r="D32" s="17" t="s">
        <v>69</v>
      </c>
      <c r="E32" s="19" t="s">
        <v>42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70</v>
      </c>
      <c r="B33" s="18" t="s">
        <v>28</v>
      </c>
      <c r="C33" s="17" t="s">
        <v>33</v>
      </c>
      <c r="D33" s="17" t="s">
        <v>69</v>
      </c>
      <c r="E33" s="19" t="s">
        <v>42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1980.46</v>
      </c>
      <c r="N33" s="21">
        <f t="shared" si="0"/>
        <v>3531.84</v>
      </c>
      <c r="O33" s="21">
        <f t="shared" si="1"/>
        <v>22718.16</v>
      </c>
      <c r="Q33" s="27"/>
    </row>
    <row r="34" spans="1:17" ht="11.25" customHeight="1" x14ac:dyDescent="0.25">
      <c r="A34" s="17" t="s">
        <v>71</v>
      </c>
      <c r="B34" s="18" t="s">
        <v>28</v>
      </c>
      <c r="C34" s="17" t="s">
        <v>33</v>
      </c>
      <c r="D34" s="17" t="s">
        <v>69</v>
      </c>
      <c r="E34" s="19" t="s">
        <v>42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1840.46</v>
      </c>
      <c r="N34" s="21">
        <f t="shared" si="0"/>
        <v>3317.96</v>
      </c>
      <c r="O34" s="21">
        <f t="shared" si="1"/>
        <v>21682.04</v>
      </c>
      <c r="Q34" s="27"/>
    </row>
    <row r="35" spans="1:17" ht="11.25" customHeight="1" x14ac:dyDescent="0.25">
      <c r="A35" s="17" t="s">
        <v>72</v>
      </c>
      <c r="B35" s="18" t="s">
        <v>28</v>
      </c>
      <c r="C35" s="17" t="s">
        <v>73</v>
      </c>
      <c r="D35" s="17" t="s">
        <v>69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69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74</v>
      </c>
      <c r="B36" s="18" t="s">
        <v>28</v>
      </c>
      <c r="C36" s="17" t="s">
        <v>64</v>
      </c>
      <c r="D36" s="17" t="s">
        <v>69</v>
      </c>
      <c r="E36" s="19" t="s">
        <v>42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4925.92</v>
      </c>
      <c r="N36" s="21">
        <f t="shared" si="0"/>
        <v>7289.92</v>
      </c>
      <c r="O36" s="21">
        <f t="shared" si="1"/>
        <v>32710.080000000002</v>
      </c>
      <c r="Q36" s="27"/>
    </row>
    <row r="37" spans="1:17" ht="11.25" customHeight="1" x14ac:dyDescent="0.25">
      <c r="A37" s="17" t="s">
        <v>75</v>
      </c>
      <c r="B37" s="18" t="s">
        <v>28</v>
      </c>
      <c r="C37" s="17" t="s">
        <v>64</v>
      </c>
      <c r="D37" s="17" t="s">
        <v>69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76</v>
      </c>
      <c r="B38" s="18" t="s">
        <v>16</v>
      </c>
      <c r="C38" s="17" t="s">
        <v>64</v>
      </c>
      <c r="D38" s="17" t="s">
        <v>77</v>
      </c>
      <c r="E38" s="19" t="s">
        <v>42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749.87</v>
      </c>
      <c r="L38" s="21">
        <v>1337.6</v>
      </c>
      <c r="M38" s="21">
        <v>2240.46</v>
      </c>
      <c r="N38" s="21">
        <f t="shared" si="0"/>
        <v>5590.73</v>
      </c>
      <c r="O38" s="21">
        <f t="shared" si="1"/>
        <v>38409.270000000004</v>
      </c>
      <c r="Q38" s="27"/>
    </row>
    <row r="39" spans="1:17" ht="11.25" customHeight="1" x14ac:dyDescent="0.25">
      <c r="A39" s="17" t="s">
        <v>78</v>
      </c>
      <c r="B39" s="18" t="s">
        <v>16</v>
      </c>
      <c r="C39" s="17" t="s">
        <v>64</v>
      </c>
      <c r="D39" s="17" t="s">
        <v>77</v>
      </c>
      <c r="E39" s="19" t="s">
        <v>42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79</v>
      </c>
      <c r="B40" s="18" t="s">
        <v>16</v>
      </c>
      <c r="C40" s="17" t="s">
        <v>64</v>
      </c>
      <c r="D40" s="17" t="s">
        <v>77</v>
      </c>
      <c r="E40" s="19" t="s">
        <v>42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80</v>
      </c>
      <c r="B41" s="18" t="s">
        <v>28</v>
      </c>
      <c r="C41" s="17" t="s">
        <v>81</v>
      </c>
      <c r="D41" s="17" t="s">
        <v>77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82</v>
      </c>
      <c r="B42" s="18" t="s">
        <v>28</v>
      </c>
      <c r="C42" s="17" t="s">
        <v>29</v>
      </c>
      <c r="D42" s="17" t="s">
        <v>77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83</v>
      </c>
      <c r="B43" s="18" t="s">
        <v>28</v>
      </c>
      <c r="C43" s="17" t="s">
        <v>84</v>
      </c>
      <c r="D43" s="17" t="s">
        <v>85</v>
      </c>
      <c r="E43" s="19" t="s">
        <v>42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1940.46</v>
      </c>
      <c r="N43" s="21">
        <f t="shared" si="0"/>
        <v>4008.96</v>
      </c>
      <c r="O43" s="21">
        <f t="shared" si="1"/>
        <v>30991.040000000001</v>
      </c>
      <c r="Q43" s="27"/>
    </row>
    <row r="44" spans="1:17" ht="11.25" customHeight="1" x14ac:dyDescent="0.25">
      <c r="A44" s="17" t="s">
        <v>86</v>
      </c>
      <c r="B44" s="18" t="s">
        <v>28</v>
      </c>
      <c r="C44" s="17" t="s">
        <v>87</v>
      </c>
      <c r="D44" s="17" t="s">
        <v>85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185.33</v>
      </c>
      <c r="L44" s="21">
        <v>1216</v>
      </c>
      <c r="M44" s="21">
        <v>1740.46</v>
      </c>
      <c r="N44" s="21">
        <f t="shared" si="0"/>
        <v>4289.79</v>
      </c>
      <c r="O44" s="21">
        <f t="shared" si="1"/>
        <v>35710.21</v>
      </c>
      <c r="Q44" s="27"/>
    </row>
    <row r="45" spans="1:17" ht="11.25" customHeight="1" x14ac:dyDescent="0.25">
      <c r="A45" s="17" t="s">
        <v>88</v>
      </c>
      <c r="B45" s="18" t="s">
        <v>16</v>
      </c>
      <c r="C45" s="17" t="s">
        <v>60</v>
      </c>
      <c r="D45" s="17" t="s">
        <v>85</v>
      </c>
      <c r="E45" s="19" t="s">
        <v>42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89</v>
      </c>
      <c r="B46" s="18" t="s">
        <v>16</v>
      </c>
      <c r="C46" s="17" t="s">
        <v>90</v>
      </c>
      <c r="D46" s="17" t="s">
        <v>85</v>
      </c>
      <c r="E46" s="19" t="s">
        <v>42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91</v>
      </c>
      <c r="B47" s="18" t="s">
        <v>16</v>
      </c>
      <c r="C47" s="17" t="s">
        <v>92</v>
      </c>
      <c r="D47" s="17" t="s">
        <v>93</v>
      </c>
      <c r="E47" s="19" t="s">
        <v>42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4952.3</v>
      </c>
      <c r="L47" s="21">
        <v>2584</v>
      </c>
      <c r="M47" s="21">
        <v>1740.46</v>
      </c>
      <c r="N47" s="21">
        <f t="shared" si="0"/>
        <v>11716.259999999998</v>
      </c>
      <c r="O47" s="21">
        <f t="shared" si="1"/>
        <v>73283.740000000005</v>
      </c>
      <c r="Q47" s="27"/>
    </row>
    <row r="48" spans="1:17" ht="11.25" customHeight="1" x14ac:dyDescent="0.25">
      <c r="A48" s="17" t="s">
        <v>95</v>
      </c>
      <c r="B48" s="18" t="s">
        <v>16</v>
      </c>
      <c r="C48" s="17" t="s">
        <v>96</v>
      </c>
      <c r="D48" s="17" t="s">
        <v>97</v>
      </c>
      <c r="E48" s="19" t="s">
        <v>42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4084.48</v>
      </c>
      <c r="L48" s="21">
        <v>1976</v>
      </c>
      <c r="M48" s="21">
        <v>1740.46</v>
      </c>
      <c r="N48" s="21">
        <f t="shared" si="0"/>
        <v>9666.4399999999987</v>
      </c>
      <c r="O48" s="21">
        <f t="shared" si="1"/>
        <v>55333.56</v>
      </c>
      <c r="P48" s="39"/>
      <c r="Q48" s="27"/>
    </row>
    <row r="49" spans="1:17" ht="11.25" customHeight="1" x14ac:dyDescent="0.25">
      <c r="A49" s="17" t="s">
        <v>98</v>
      </c>
      <c r="B49" s="18" t="s">
        <v>16</v>
      </c>
      <c r="C49" s="17" t="s">
        <v>99</v>
      </c>
      <c r="D49" s="17" t="s">
        <v>100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466</v>
      </c>
      <c r="B50" s="18" t="s">
        <v>28</v>
      </c>
      <c r="C50" s="17" t="s">
        <v>467</v>
      </c>
      <c r="D50" s="17" t="s">
        <v>468</v>
      </c>
      <c r="E50" s="68" t="s">
        <v>30</v>
      </c>
      <c r="F50" s="20">
        <v>45139</v>
      </c>
      <c r="G50" s="21">
        <v>25000</v>
      </c>
      <c r="H50" s="22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 t="shared" si="0"/>
        <v>1502.5</v>
      </c>
      <c r="O50" s="21">
        <f t="shared" si="1"/>
        <v>23497.5</v>
      </c>
    </row>
    <row r="51" spans="1:17" ht="11.25" customHeight="1" x14ac:dyDescent="0.25">
      <c r="A51" s="17" t="s">
        <v>101</v>
      </c>
      <c r="B51" s="18" t="s">
        <v>16</v>
      </c>
      <c r="C51" s="17" t="s">
        <v>102</v>
      </c>
      <c r="D51" s="17" t="s">
        <v>103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0</v>
      </c>
      <c r="L51" s="21">
        <v>2128</v>
      </c>
      <c r="M51" s="21">
        <v>1840.46</v>
      </c>
      <c r="N51" s="21">
        <f t="shared" si="0"/>
        <v>5977.46</v>
      </c>
      <c r="O51" s="21">
        <f t="shared" si="1"/>
        <v>64022.54</v>
      </c>
      <c r="Q51" s="27"/>
    </row>
    <row r="52" spans="1:17" ht="11.25" customHeight="1" x14ac:dyDescent="0.25">
      <c r="A52" s="17" t="s">
        <v>104</v>
      </c>
      <c r="B52" s="18" t="s">
        <v>16</v>
      </c>
      <c r="C52" s="17" t="s">
        <v>105</v>
      </c>
      <c r="D52" s="17" t="s">
        <v>103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106</v>
      </c>
      <c r="B53" s="18" t="s">
        <v>16</v>
      </c>
      <c r="C53" s="17" t="s">
        <v>107</v>
      </c>
      <c r="D53" s="17" t="s">
        <v>103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f t="shared" si="0"/>
        <v>3132.4</v>
      </c>
      <c r="O53" s="21">
        <f t="shared" si="1"/>
        <v>16867.599999999999</v>
      </c>
      <c r="Q53" s="27"/>
    </row>
    <row r="54" spans="1:17" ht="11.25" customHeight="1" x14ac:dyDescent="0.25">
      <c r="A54" s="17" t="s">
        <v>108</v>
      </c>
      <c r="B54" s="18" t="s">
        <v>16</v>
      </c>
      <c r="C54" s="17" t="s">
        <v>109</v>
      </c>
      <c r="D54" s="17" t="s">
        <v>103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110</v>
      </c>
      <c r="B55" s="18" t="s">
        <v>16</v>
      </c>
      <c r="C55" s="17" t="s">
        <v>111</v>
      </c>
      <c r="D55" s="17" t="s">
        <v>103</v>
      </c>
      <c r="E55" s="19" t="s">
        <v>30</v>
      </c>
      <c r="F55" s="20">
        <v>44075</v>
      </c>
      <c r="G55" s="21">
        <v>22500</v>
      </c>
      <c r="H55" s="22">
        <v>0</v>
      </c>
      <c r="I55" s="21">
        <v>22500</v>
      </c>
      <c r="J55" s="21">
        <v>645.75</v>
      </c>
      <c r="K55" s="21">
        <v>0</v>
      </c>
      <c r="L55" s="21">
        <v>684</v>
      </c>
      <c r="M55" s="23">
        <v>25</v>
      </c>
      <c r="N55" s="21">
        <f t="shared" si="0"/>
        <v>1354.75</v>
      </c>
      <c r="O55" s="21">
        <f t="shared" si="1"/>
        <v>21145.25</v>
      </c>
      <c r="Q55" s="27"/>
    </row>
    <row r="56" spans="1:17" ht="11.25" customHeight="1" x14ac:dyDescent="0.25">
      <c r="A56" s="17" t="s">
        <v>112</v>
      </c>
      <c r="B56" s="18" t="s">
        <v>16</v>
      </c>
      <c r="C56" s="17" t="s">
        <v>111</v>
      </c>
      <c r="D56" s="17" t="s">
        <v>103</v>
      </c>
      <c r="E56" s="19" t="s">
        <v>30</v>
      </c>
      <c r="F56" s="20">
        <v>44501</v>
      </c>
      <c r="G56" s="21">
        <v>22500</v>
      </c>
      <c r="H56" s="22">
        <v>0</v>
      </c>
      <c r="I56" s="21">
        <v>22500</v>
      </c>
      <c r="J56" s="21">
        <v>645.75</v>
      </c>
      <c r="K56" s="21">
        <v>0</v>
      </c>
      <c r="L56" s="21">
        <v>684</v>
      </c>
      <c r="M56" s="23">
        <v>4401.83</v>
      </c>
      <c r="N56" s="21">
        <f t="shared" si="0"/>
        <v>5731.58</v>
      </c>
      <c r="O56" s="21">
        <f t="shared" si="1"/>
        <v>16768.419999999998</v>
      </c>
      <c r="Q56" s="27"/>
    </row>
    <row r="57" spans="1:17" ht="11.25" customHeight="1" x14ac:dyDescent="0.25">
      <c r="A57" s="17" t="s">
        <v>113</v>
      </c>
      <c r="B57" s="18" t="s">
        <v>16</v>
      </c>
      <c r="C57" s="17" t="s">
        <v>461</v>
      </c>
      <c r="D57" s="17" t="s">
        <v>103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114</v>
      </c>
      <c r="B58" s="18" t="s">
        <v>28</v>
      </c>
      <c r="C58" s="17" t="s">
        <v>115</v>
      </c>
      <c r="D58" s="17" t="s">
        <v>103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116</v>
      </c>
      <c r="B59" s="18" t="s">
        <v>28</v>
      </c>
      <c r="C59" s="17" t="s">
        <v>115</v>
      </c>
      <c r="D59" s="17" t="s">
        <v>103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117</v>
      </c>
      <c r="B60" s="18" t="s">
        <v>28</v>
      </c>
      <c r="C60" s="17" t="s">
        <v>115</v>
      </c>
      <c r="D60" s="17" t="s">
        <v>103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f t="shared" si="0"/>
        <v>616</v>
      </c>
      <c r="O60" s="21">
        <f t="shared" si="1"/>
        <v>9384</v>
      </c>
      <c r="Q60" s="27"/>
    </row>
    <row r="61" spans="1:17" ht="11.25" customHeight="1" x14ac:dyDescent="0.25">
      <c r="A61" s="17" t="s">
        <v>118</v>
      </c>
      <c r="B61" s="18" t="s">
        <v>28</v>
      </c>
      <c r="C61" s="17" t="s">
        <v>115</v>
      </c>
      <c r="D61" s="17" t="s">
        <v>103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119</v>
      </c>
      <c r="B62" s="18" t="s">
        <v>28</v>
      </c>
      <c r="C62" s="17" t="s">
        <v>115</v>
      </c>
      <c r="D62" s="17" t="s">
        <v>103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120</v>
      </c>
      <c r="B63" s="18" t="s">
        <v>16</v>
      </c>
      <c r="C63" s="17" t="s">
        <v>121</v>
      </c>
      <c r="D63" s="17" t="s">
        <v>103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122</v>
      </c>
      <c r="B64" s="18" t="s">
        <v>28</v>
      </c>
      <c r="C64" s="17" t="s">
        <v>123</v>
      </c>
      <c r="D64" s="17" t="s">
        <v>103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125</v>
      </c>
      <c r="B65" s="18" t="s">
        <v>16</v>
      </c>
      <c r="C65" s="17" t="s">
        <v>124</v>
      </c>
      <c r="D65" s="17" t="s">
        <v>103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470</v>
      </c>
      <c r="B66" s="18" t="s">
        <v>16</v>
      </c>
      <c r="C66" s="17" t="s">
        <v>107</v>
      </c>
      <c r="D66" s="17" t="s">
        <v>469</v>
      </c>
      <c r="E66" s="68" t="s">
        <v>30</v>
      </c>
      <c r="F66" s="20">
        <v>45139</v>
      </c>
      <c r="G66" s="21">
        <v>20000</v>
      </c>
      <c r="H66" s="22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 t="shared" si="0"/>
        <v>1207</v>
      </c>
      <c r="O66" s="21">
        <f t="shared" si="1"/>
        <v>18793</v>
      </c>
      <c r="Q66" s="27"/>
    </row>
    <row r="67" spans="1:17" ht="11.25" customHeight="1" x14ac:dyDescent="0.25">
      <c r="A67" s="17" t="s">
        <v>483</v>
      </c>
      <c r="B67" s="18" t="s">
        <v>28</v>
      </c>
      <c r="C67" s="17" t="s">
        <v>115</v>
      </c>
      <c r="D67" s="17" t="s">
        <v>469</v>
      </c>
      <c r="E67" s="68" t="s">
        <v>30</v>
      </c>
      <c r="F67" s="20">
        <v>45200</v>
      </c>
      <c r="G67" s="21">
        <v>15000</v>
      </c>
      <c r="H67" s="22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25</v>
      </c>
      <c r="N67" s="21">
        <f t="shared" si="0"/>
        <v>911.5</v>
      </c>
      <c r="O67" s="21">
        <f t="shared" si="1"/>
        <v>14088.5</v>
      </c>
      <c r="Q67" s="27"/>
    </row>
    <row r="68" spans="1:17" ht="11.25" customHeight="1" x14ac:dyDescent="0.25">
      <c r="A68" s="67" t="s">
        <v>494</v>
      </c>
      <c r="B68" s="18" t="s">
        <v>16</v>
      </c>
      <c r="C68" s="17" t="s">
        <v>111</v>
      </c>
      <c r="D68" s="17" t="s">
        <v>469</v>
      </c>
      <c r="E68" s="68" t="s">
        <v>30</v>
      </c>
      <c r="F68" s="77">
        <v>45323</v>
      </c>
      <c r="G68" s="21">
        <v>22500</v>
      </c>
      <c r="H68" s="22">
        <v>0</v>
      </c>
      <c r="I68" s="21">
        <v>22500</v>
      </c>
      <c r="J68" s="21">
        <v>645.75</v>
      </c>
      <c r="K68" s="21">
        <v>0</v>
      </c>
      <c r="L68" s="21">
        <v>684</v>
      </c>
      <c r="M68" s="23">
        <v>25</v>
      </c>
      <c r="N68" s="21">
        <f t="shared" si="0"/>
        <v>1354.75</v>
      </c>
      <c r="O68" s="21">
        <f t="shared" si="1"/>
        <v>21145.25</v>
      </c>
      <c r="Q68" s="27"/>
    </row>
    <row r="69" spans="1:17" ht="11.25" customHeight="1" x14ac:dyDescent="0.25">
      <c r="A69" s="17" t="s">
        <v>127</v>
      </c>
      <c r="B69" s="18" t="s">
        <v>28</v>
      </c>
      <c r="C69" s="17" t="s">
        <v>115</v>
      </c>
      <c r="D69" s="17" t="s">
        <v>128</v>
      </c>
      <c r="E69" s="19" t="s">
        <v>30</v>
      </c>
      <c r="F69" s="20">
        <v>44652</v>
      </c>
      <c r="G69" s="21">
        <v>13500</v>
      </c>
      <c r="H69" s="22">
        <v>0</v>
      </c>
      <c r="I69" s="21">
        <v>13500</v>
      </c>
      <c r="J69" s="21">
        <v>387.45</v>
      </c>
      <c r="K69" s="21">
        <v>0</v>
      </c>
      <c r="L69" s="21">
        <v>410.4</v>
      </c>
      <c r="M69" s="23">
        <v>25</v>
      </c>
      <c r="N69" s="21">
        <f t="shared" ref="N69:N130" si="2">J69+K69+L69+M69</f>
        <v>822.84999999999991</v>
      </c>
      <c r="O69" s="21">
        <f t="shared" si="1"/>
        <v>12677.15</v>
      </c>
      <c r="Q69" s="27"/>
    </row>
    <row r="70" spans="1:17" ht="11.25" customHeight="1" x14ac:dyDescent="0.25">
      <c r="A70" s="17" t="s">
        <v>129</v>
      </c>
      <c r="B70" s="18" t="s">
        <v>16</v>
      </c>
      <c r="C70" s="17" t="s">
        <v>130</v>
      </c>
      <c r="D70" s="17" t="s">
        <v>128</v>
      </c>
      <c r="E70" s="19" t="s">
        <v>42</v>
      </c>
      <c r="F70" s="20">
        <v>39448</v>
      </c>
      <c r="G70" s="21">
        <v>44000</v>
      </c>
      <c r="H70" s="22">
        <v>0</v>
      </c>
      <c r="I70" s="21">
        <v>44000</v>
      </c>
      <c r="J70" s="21">
        <v>1262.8</v>
      </c>
      <c r="K70" s="17">
        <v>492.55</v>
      </c>
      <c r="L70" s="21">
        <v>1337.6</v>
      </c>
      <c r="M70" s="21">
        <v>30848.61</v>
      </c>
      <c r="N70" s="21">
        <f t="shared" si="2"/>
        <v>33941.56</v>
      </c>
      <c r="O70" s="21">
        <f t="shared" si="1"/>
        <v>10058.440000000002</v>
      </c>
      <c r="Q70" s="27"/>
    </row>
    <row r="71" spans="1:17" ht="11.25" customHeight="1" x14ac:dyDescent="0.25">
      <c r="A71" s="17" t="s">
        <v>131</v>
      </c>
      <c r="B71" s="18" t="s">
        <v>16</v>
      </c>
      <c r="C71" s="17" t="s">
        <v>132</v>
      </c>
      <c r="D71" s="17" t="s">
        <v>128</v>
      </c>
      <c r="E71" s="19" t="s">
        <v>42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125</v>
      </c>
      <c r="N71" s="21">
        <f t="shared" si="2"/>
        <v>1011.5</v>
      </c>
      <c r="O71" s="21">
        <f t="shared" ref="O71:O132" si="3">I71-N71</f>
        <v>13988.5</v>
      </c>
      <c r="Q71" s="27"/>
    </row>
    <row r="72" spans="1:17" ht="11.25" customHeight="1" x14ac:dyDescent="0.25">
      <c r="A72" s="17" t="s">
        <v>133</v>
      </c>
      <c r="B72" s="18" t="s">
        <v>16</v>
      </c>
      <c r="C72" s="17" t="s">
        <v>132</v>
      </c>
      <c r="D72" s="17" t="s">
        <v>128</v>
      </c>
      <c r="E72" s="19" t="s">
        <v>42</v>
      </c>
      <c r="F72" s="20">
        <v>39569</v>
      </c>
      <c r="G72" s="21">
        <v>15000</v>
      </c>
      <c r="H72" s="22">
        <v>0</v>
      </c>
      <c r="I72" s="21">
        <v>15000</v>
      </c>
      <c r="J72" s="17">
        <v>430.5</v>
      </c>
      <c r="K72" s="21">
        <v>0</v>
      </c>
      <c r="L72" s="21">
        <v>456</v>
      </c>
      <c r="M72" s="21">
        <v>10025</v>
      </c>
      <c r="N72" s="21">
        <f t="shared" si="2"/>
        <v>10911.5</v>
      </c>
      <c r="O72" s="21">
        <f t="shared" si="3"/>
        <v>4088.5</v>
      </c>
      <c r="Q72" s="27"/>
    </row>
    <row r="73" spans="1:17" ht="11.25" customHeight="1" x14ac:dyDescent="0.25">
      <c r="A73" s="17" t="s">
        <v>134</v>
      </c>
      <c r="B73" s="18" t="s">
        <v>16</v>
      </c>
      <c r="C73" s="17" t="s">
        <v>132</v>
      </c>
      <c r="D73" s="17" t="s">
        <v>128</v>
      </c>
      <c r="E73" s="19" t="s">
        <v>42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135</v>
      </c>
      <c r="B74" s="18" t="s">
        <v>16</v>
      </c>
      <c r="C74" s="17" t="s">
        <v>465</v>
      </c>
      <c r="D74" s="17" t="s">
        <v>128</v>
      </c>
      <c r="E74" s="19" t="s">
        <v>42</v>
      </c>
      <c r="F74" s="20">
        <v>39448</v>
      </c>
      <c r="G74" s="21">
        <v>25000</v>
      </c>
      <c r="H74" s="22">
        <v>0</v>
      </c>
      <c r="I74" s="21">
        <v>25000</v>
      </c>
      <c r="J74" s="21">
        <v>717.5</v>
      </c>
      <c r="K74" s="21">
        <v>0</v>
      </c>
      <c r="L74" s="21">
        <v>760</v>
      </c>
      <c r="M74" s="23">
        <v>125</v>
      </c>
      <c r="N74" s="21">
        <f t="shared" si="2"/>
        <v>1602.5</v>
      </c>
      <c r="O74" s="21">
        <f t="shared" si="3"/>
        <v>23397.5</v>
      </c>
      <c r="Q74" s="27"/>
    </row>
    <row r="75" spans="1:17" ht="11.25" customHeight="1" x14ac:dyDescent="0.25">
      <c r="A75" s="17" t="s">
        <v>136</v>
      </c>
      <c r="B75" s="18" t="s">
        <v>16</v>
      </c>
      <c r="C75" s="17" t="s">
        <v>132</v>
      </c>
      <c r="D75" s="17" t="s">
        <v>128</v>
      </c>
      <c r="E75" s="19" t="s">
        <v>42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1840.46</v>
      </c>
      <c r="N75" s="21">
        <f t="shared" si="2"/>
        <v>2726.96</v>
      </c>
      <c r="O75" s="21">
        <f t="shared" si="3"/>
        <v>12273.04</v>
      </c>
      <c r="Q75" s="27"/>
    </row>
    <row r="76" spans="1:17" ht="11.25" customHeight="1" x14ac:dyDescent="0.25">
      <c r="A76" s="17" t="s">
        <v>137</v>
      </c>
      <c r="B76" s="18" t="s">
        <v>16</v>
      </c>
      <c r="C76" s="17" t="s">
        <v>132</v>
      </c>
      <c r="D76" s="17" t="s">
        <v>128</v>
      </c>
      <c r="E76" s="19" t="s">
        <v>42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138</v>
      </c>
      <c r="B77" s="18" t="s">
        <v>16</v>
      </c>
      <c r="C77" s="17" t="s">
        <v>132</v>
      </c>
      <c r="D77" s="17" t="s">
        <v>128</v>
      </c>
      <c r="E77" s="19" t="s">
        <v>42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  <c r="Q77" s="27"/>
    </row>
    <row r="78" spans="1:17" ht="11.25" customHeight="1" x14ac:dyDescent="0.25">
      <c r="A78" s="17" t="s">
        <v>139</v>
      </c>
      <c r="B78" s="18" t="s">
        <v>16</v>
      </c>
      <c r="C78" s="17" t="s">
        <v>132</v>
      </c>
      <c r="D78" s="17" t="s">
        <v>128</v>
      </c>
      <c r="E78" s="19" t="s">
        <v>42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1840.46</v>
      </c>
      <c r="N78" s="21">
        <f t="shared" si="2"/>
        <v>2726.96</v>
      </c>
      <c r="O78" s="21">
        <f t="shared" si="3"/>
        <v>12273.04</v>
      </c>
      <c r="Q78" s="27"/>
    </row>
    <row r="79" spans="1:17" ht="11.25" customHeight="1" x14ac:dyDescent="0.25">
      <c r="A79" s="17" t="s">
        <v>140</v>
      </c>
      <c r="B79" s="18" t="s">
        <v>28</v>
      </c>
      <c r="C79" s="17" t="s">
        <v>132</v>
      </c>
      <c r="D79" s="17" t="s">
        <v>128</v>
      </c>
      <c r="E79" s="19" t="s">
        <v>42</v>
      </c>
      <c r="F79" s="20">
        <v>40360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125</v>
      </c>
      <c r="N79" s="21">
        <f t="shared" si="2"/>
        <v>1011.5</v>
      </c>
      <c r="O79" s="21">
        <f t="shared" si="3"/>
        <v>13988.5</v>
      </c>
      <c r="Q79" s="27"/>
    </row>
    <row r="80" spans="1:17" ht="11.25" customHeight="1" x14ac:dyDescent="0.25">
      <c r="A80" s="17" t="s">
        <v>141</v>
      </c>
      <c r="B80" s="18" t="s">
        <v>16</v>
      </c>
      <c r="C80" s="17" t="s">
        <v>465</v>
      </c>
      <c r="D80" s="17" t="s">
        <v>128</v>
      </c>
      <c r="E80" s="19" t="s">
        <v>42</v>
      </c>
      <c r="F80" s="20">
        <v>40878</v>
      </c>
      <c r="G80" s="21">
        <v>25000</v>
      </c>
      <c r="H80" s="22">
        <v>0</v>
      </c>
      <c r="I80" s="21">
        <v>25000</v>
      </c>
      <c r="J80" s="21">
        <v>717.5</v>
      </c>
      <c r="K80" s="21">
        <v>0</v>
      </c>
      <c r="L80" s="21">
        <v>760</v>
      </c>
      <c r="M80" s="23">
        <v>125</v>
      </c>
      <c r="N80" s="21">
        <f t="shared" si="2"/>
        <v>1602.5</v>
      </c>
      <c r="O80" s="21">
        <f t="shared" si="3"/>
        <v>23397.5</v>
      </c>
      <c r="Q80" s="27"/>
    </row>
    <row r="81" spans="1:17" ht="11.25" customHeight="1" x14ac:dyDescent="0.25">
      <c r="A81" s="17" t="s">
        <v>142</v>
      </c>
      <c r="B81" s="18" t="s">
        <v>16</v>
      </c>
      <c r="C81" s="17" t="s">
        <v>132</v>
      </c>
      <c r="D81" s="17" t="s">
        <v>128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1740.46</v>
      </c>
      <c r="N81" s="21">
        <f t="shared" si="2"/>
        <v>2626.96</v>
      </c>
      <c r="O81" s="21">
        <f t="shared" si="3"/>
        <v>12373.04</v>
      </c>
      <c r="Q81" s="27"/>
    </row>
    <row r="82" spans="1:17" ht="11.25" customHeight="1" x14ac:dyDescent="0.25">
      <c r="A82" s="17" t="s">
        <v>143</v>
      </c>
      <c r="B82" s="18" t="s">
        <v>16</v>
      </c>
      <c r="C82" s="17" t="s">
        <v>132</v>
      </c>
      <c r="D82" s="17" t="s">
        <v>128</v>
      </c>
      <c r="E82" s="19" t="s">
        <v>30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125</v>
      </c>
      <c r="N82" s="21">
        <f t="shared" si="2"/>
        <v>1011.5</v>
      </c>
      <c r="O82" s="21">
        <f t="shared" si="3"/>
        <v>13988.5</v>
      </c>
      <c r="Q82" s="27"/>
    </row>
    <row r="83" spans="1:17" ht="11.25" customHeight="1" x14ac:dyDescent="0.25">
      <c r="A83" s="17" t="s">
        <v>144</v>
      </c>
      <c r="B83" s="18" t="s">
        <v>16</v>
      </c>
      <c r="C83" s="17" t="s">
        <v>465</v>
      </c>
      <c r="D83" s="17" t="s">
        <v>128</v>
      </c>
      <c r="E83" s="19" t="s">
        <v>42</v>
      </c>
      <c r="F83" s="20">
        <v>39448</v>
      </c>
      <c r="G83" s="21">
        <v>35000</v>
      </c>
      <c r="H83" s="22">
        <v>0</v>
      </c>
      <c r="I83" s="21">
        <v>35000</v>
      </c>
      <c r="J83" s="21">
        <v>1004.5</v>
      </c>
      <c r="K83" s="21">
        <v>0</v>
      </c>
      <c r="L83" s="21">
        <v>1064</v>
      </c>
      <c r="M83" s="23">
        <v>12021.94</v>
      </c>
      <c r="N83" s="21">
        <f t="shared" si="2"/>
        <v>14090.44</v>
      </c>
      <c r="O83" s="21">
        <f t="shared" si="3"/>
        <v>20909.559999999998</v>
      </c>
      <c r="Q83" s="27"/>
    </row>
    <row r="84" spans="1:17" ht="11.25" customHeight="1" x14ac:dyDescent="0.25">
      <c r="A84" s="17" t="s">
        <v>145</v>
      </c>
      <c r="B84" s="18" t="s">
        <v>16</v>
      </c>
      <c r="C84" s="17" t="s">
        <v>132</v>
      </c>
      <c r="D84" s="17" t="s">
        <v>128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146</v>
      </c>
      <c r="B85" s="18" t="s">
        <v>16</v>
      </c>
      <c r="C85" s="17" t="s">
        <v>132</v>
      </c>
      <c r="D85" s="17" t="s">
        <v>128</v>
      </c>
      <c r="E85" s="19" t="s">
        <v>30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147</v>
      </c>
      <c r="B86" s="18" t="s">
        <v>16</v>
      </c>
      <c r="C86" s="17" t="s">
        <v>132</v>
      </c>
      <c r="D86" s="17" t="s">
        <v>128</v>
      </c>
      <c r="E86" s="19" t="s">
        <v>30</v>
      </c>
      <c r="F86" s="20">
        <v>44409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  <c r="Q86" s="27"/>
    </row>
    <row r="87" spans="1:17" ht="11.25" customHeight="1" x14ac:dyDescent="0.25">
      <c r="A87" s="17" t="s">
        <v>148</v>
      </c>
      <c r="B87" s="18" t="s">
        <v>16</v>
      </c>
      <c r="C87" s="17" t="s">
        <v>90</v>
      </c>
      <c r="D87" s="17" t="s">
        <v>128</v>
      </c>
      <c r="E87" s="19" t="s">
        <v>42</v>
      </c>
      <c r="F87" s="20">
        <v>39448</v>
      </c>
      <c r="G87" s="21">
        <v>25000</v>
      </c>
      <c r="H87" s="22">
        <v>0</v>
      </c>
      <c r="I87" s="21">
        <v>25000</v>
      </c>
      <c r="J87" s="21">
        <v>717.5</v>
      </c>
      <c r="K87" s="21">
        <v>0</v>
      </c>
      <c r="L87" s="21">
        <v>760</v>
      </c>
      <c r="M87" s="23">
        <v>4518.95</v>
      </c>
      <c r="N87" s="21">
        <f t="shared" si="2"/>
        <v>5996.45</v>
      </c>
      <c r="O87" s="21">
        <f t="shared" si="3"/>
        <v>19003.55</v>
      </c>
      <c r="Q87" s="27"/>
    </row>
    <row r="88" spans="1:17" ht="11.25" customHeight="1" x14ac:dyDescent="0.25">
      <c r="A88" s="17" t="s">
        <v>149</v>
      </c>
      <c r="B88" s="18" t="s">
        <v>28</v>
      </c>
      <c r="C88" s="17" t="s">
        <v>90</v>
      </c>
      <c r="D88" s="17" t="s">
        <v>128</v>
      </c>
      <c r="E88" s="19" t="s">
        <v>42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475</v>
      </c>
      <c r="N88" s="21">
        <f t="shared" si="2"/>
        <v>2543.5</v>
      </c>
      <c r="O88" s="21">
        <f t="shared" si="3"/>
        <v>32456.5</v>
      </c>
      <c r="Q88" s="27"/>
    </row>
    <row r="89" spans="1:17" ht="11.25" customHeight="1" x14ac:dyDescent="0.25">
      <c r="A89" s="17" t="s">
        <v>150</v>
      </c>
      <c r="B89" s="18" t="s">
        <v>16</v>
      </c>
      <c r="C89" s="17" t="s">
        <v>90</v>
      </c>
      <c r="D89" s="17" t="s">
        <v>128</v>
      </c>
      <c r="E89" s="19" t="s">
        <v>42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9301.44</v>
      </c>
      <c r="N89" s="21">
        <f t="shared" si="2"/>
        <v>11369.94</v>
      </c>
      <c r="O89" s="21">
        <f t="shared" si="3"/>
        <v>23630.059999999998</v>
      </c>
      <c r="Q89" s="27"/>
    </row>
    <row r="90" spans="1:17" ht="11.25" customHeight="1" x14ac:dyDescent="0.25">
      <c r="A90" s="17" t="s">
        <v>151</v>
      </c>
      <c r="B90" s="18" t="s">
        <v>16</v>
      </c>
      <c r="C90" s="17" t="s">
        <v>90</v>
      </c>
      <c r="D90" s="17" t="s">
        <v>128</v>
      </c>
      <c r="E90" s="19" t="s">
        <v>42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1">
        <v>17304.740000000002</v>
      </c>
      <c r="N90" s="21">
        <f t="shared" si="2"/>
        <v>19373.240000000002</v>
      </c>
      <c r="O90" s="21">
        <f t="shared" si="3"/>
        <v>15626.759999999998</v>
      </c>
      <c r="Q90" s="27"/>
    </row>
    <row r="91" spans="1:17" ht="11.25" customHeight="1" x14ac:dyDescent="0.25">
      <c r="A91" s="17" t="s">
        <v>152</v>
      </c>
      <c r="B91" s="18" t="s">
        <v>16</v>
      </c>
      <c r="C91" s="17" t="s">
        <v>64</v>
      </c>
      <c r="D91" s="17" t="s">
        <v>128</v>
      </c>
      <c r="E91" s="19" t="s">
        <v>42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2175</v>
      </c>
      <c r="N91" s="21">
        <f t="shared" si="2"/>
        <v>4243.5</v>
      </c>
      <c r="O91" s="21">
        <f t="shared" si="3"/>
        <v>30756.5</v>
      </c>
      <c r="Q91" s="27"/>
    </row>
    <row r="92" spans="1:17" ht="11.25" customHeight="1" x14ac:dyDescent="0.25">
      <c r="A92" s="17" t="s">
        <v>419</v>
      </c>
      <c r="B92" s="18" t="s">
        <v>16</v>
      </c>
      <c r="C92" s="17" t="s">
        <v>132</v>
      </c>
      <c r="D92" s="17" t="s">
        <v>128</v>
      </c>
      <c r="E92" s="19" t="s">
        <v>30</v>
      </c>
      <c r="F92" s="20">
        <v>39448</v>
      </c>
      <c r="G92" s="21">
        <v>15000</v>
      </c>
      <c r="H92" s="22">
        <v>0</v>
      </c>
      <c r="I92" s="21">
        <f t="shared" ref="I92" si="4">G92+H92</f>
        <v>15000</v>
      </c>
      <c r="J92" s="17">
        <v>430.5</v>
      </c>
      <c r="K92" s="21">
        <v>0</v>
      </c>
      <c r="L92" s="21">
        <v>456</v>
      </c>
      <c r="M92" s="21">
        <v>125</v>
      </c>
      <c r="N92" s="21">
        <f t="shared" si="2"/>
        <v>1011.5</v>
      </c>
      <c r="O92" s="21">
        <f t="shared" si="3"/>
        <v>13988.5</v>
      </c>
      <c r="Q92" s="27"/>
    </row>
    <row r="93" spans="1:17" ht="11.25" customHeight="1" x14ac:dyDescent="0.25">
      <c r="A93" s="17" t="s">
        <v>153</v>
      </c>
      <c r="B93" s="18" t="s">
        <v>28</v>
      </c>
      <c r="C93" s="17" t="s">
        <v>60</v>
      </c>
      <c r="D93" s="17" t="s">
        <v>154</v>
      </c>
      <c r="E93" s="19" t="s">
        <v>42</v>
      </c>
      <c r="F93" s="20">
        <v>40087</v>
      </c>
      <c r="G93" s="21">
        <v>44000</v>
      </c>
      <c r="H93" s="22">
        <v>0</v>
      </c>
      <c r="I93" s="21">
        <v>44000</v>
      </c>
      <c r="J93" s="21">
        <v>1262.8</v>
      </c>
      <c r="K93" s="17">
        <v>749.87</v>
      </c>
      <c r="L93" s="21">
        <v>1337.6</v>
      </c>
      <c r="M93" s="21">
        <v>6683.63</v>
      </c>
      <c r="N93" s="21">
        <f t="shared" si="2"/>
        <v>10033.9</v>
      </c>
      <c r="O93" s="21">
        <f t="shared" si="3"/>
        <v>33966.1</v>
      </c>
      <c r="Q93" s="27"/>
    </row>
    <row r="94" spans="1:17" ht="11.25" customHeight="1" x14ac:dyDescent="0.25">
      <c r="A94" s="17" t="s">
        <v>155</v>
      </c>
      <c r="B94" s="18" t="s">
        <v>16</v>
      </c>
      <c r="C94" s="17" t="s">
        <v>90</v>
      </c>
      <c r="D94" s="17" t="s">
        <v>154</v>
      </c>
      <c r="E94" s="19" t="s">
        <v>42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  <c r="Q94" s="27"/>
    </row>
    <row r="95" spans="1:17" ht="11.25" customHeight="1" x14ac:dyDescent="0.25">
      <c r="A95" s="17" t="s">
        <v>156</v>
      </c>
      <c r="B95" s="18" t="s">
        <v>16</v>
      </c>
      <c r="C95" s="17" t="s">
        <v>90</v>
      </c>
      <c r="D95" s="17" t="s">
        <v>154</v>
      </c>
      <c r="E95" s="19" t="s">
        <v>30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  <c r="Q95" s="27"/>
    </row>
    <row r="96" spans="1:17" ht="11.25" customHeight="1" x14ac:dyDescent="0.25">
      <c r="A96" s="17" t="s">
        <v>157</v>
      </c>
      <c r="B96" s="18" t="s">
        <v>16</v>
      </c>
      <c r="C96" s="17" t="s">
        <v>90</v>
      </c>
      <c r="D96" s="17" t="s">
        <v>154</v>
      </c>
      <c r="E96" s="19" t="s">
        <v>30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  <c r="Q96" s="27"/>
    </row>
    <row r="97" spans="1:17" ht="11.25" customHeight="1" x14ac:dyDescent="0.25">
      <c r="A97" s="17" t="s">
        <v>158</v>
      </c>
      <c r="B97" s="18" t="s">
        <v>28</v>
      </c>
      <c r="C97" s="17" t="s">
        <v>33</v>
      </c>
      <c r="D97" s="17" t="s">
        <v>154</v>
      </c>
      <c r="E97" s="19" t="s">
        <v>42</v>
      </c>
      <c r="F97" s="20">
        <v>39448</v>
      </c>
      <c r="G97" s="21">
        <v>21000</v>
      </c>
      <c r="H97" s="22">
        <v>0</v>
      </c>
      <c r="I97" s="21">
        <v>21000</v>
      </c>
      <c r="J97" s="17">
        <v>602.70000000000005</v>
      </c>
      <c r="K97" s="21">
        <v>0</v>
      </c>
      <c r="L97" s="17">
        <v>638.4</v>
      </c>
      <c r="M97" s="21">
        <v>1355</v>
      </c>
      <c r="N97" s="21">
        <f t="shared" si="2"/>
        <v>2596.1</v>
      </c>
      <c r="O97" s="21">
        <f t="shared" si="3"/>
        <v>18403.900000000001</v>
      </c>
      <c r="Q97" s="27"/>
    </row>
    <row r="98" spans="1:17" ht="11.25" customHeight="1" x14ac:dyDescent="0.25">
      <c r="A98" s="17" t="s">
        <v>159</v>
      </c>
      <c r="B98" s="18" t="s">
        <v>28</v>
      </c>
      <c r="C98" s="17" t="s">
        <v>33</v>
      </c>
      <c r="D98" s="17" t="s">
        <v>154</v>
      </c>
      <c r="E98" s="19" t="s">
        <v>42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3579.72</v>
      </c>
      <c r="N98" s="21">
        <f t="shared" si="2"/>
        <v>4820.82</v>
      </c>
      <c r="O98" s="21">
        <f t="shared" si="3"/>
        <v>16179.18</v>
      </c>
      <c r="Q98" s="27"/>
    </row>
    <row r="99" spans="1:17" ht="11.25" customHeight="1" x14ac:dyDescent="0.25">
      <c r="A99" s="17" t="s">
        <v>160</v>
      </c>
      <c r="B99" s="18" t="s">
        <v>16</v>
      </c>
      <c r="C99" s="17" t="s">
        <v>132</v>
      </c>
      <c r="D99" s="17" t="s">
        <v>154</v>
      </c>
      <c r="E99" s="19" t="s">
        <v>30</v>
      </c>
      <c r="F99" s="20">
        <v>39569</v>
      </c>
      <c r="G99" s="21">
        <v>15000</v>
      </c>
      <c r="H99" s="22">
        <v>0</v>
      </c>
      <c r="I99" s="21">
        <v>15000</v>
      </c>
      <c r="J99" s="17">
        <v>430.5</v>
      </c>
      <c r="K99" s="21">
        <v>0</v>
      </c>
      <c r="L99" s="21">
        <v>456</v>
      </c>
      <c r="M99" s="17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161</v>
      </c>
      <c r="B100" s="18" t="s">
        <v>16</v>
      </c>
      <c r="C100" s="17" t="s">
        <v>132</v>
      </c>
      <c r="D100" s="17" t="s">
        <v>154</v>
      </c>
      <c r="E100" s="19" t="s">
        <v>42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162</v>
      </c>
      <c r="B101" s="18" t="s">
        <v>16</v>
      </c>
      <c r="C101" s="17" t="s">
        <v>90</v>
      </c>
      <c r="D101" s="17" t="s">
        <v>154</v>
      </c>
      <c r="E101" s="19" t="s">
        <v>42</v>
      </c>
      <c r="F101" s="20">
        <v>39448</v>
      </c>
      <c r="G101" s="21">
        <v>25000</v>
      </c>
      <c r="H101" s="22">
        <v>0</v>
      </c>
      <c r="I101" s="21">
        <v>25000</v>
      </c>
      <c r="J101" s="17">
        <v>717.5</v>
      </c>
      <c r="K101" s="21">
        <v>0</v>
      </c>
      <c r="L101" s="21">
        <v>760</v>
      </c>
      <c r="M101" s="21">
        <v>7288</v>
      </c>
      <c r="N101" s="21">
        <f t="shared" si="2"/>
        <v>8765.5</v>
      </c>
      <c r="O101" s="21">
        <f t="shared" si="3"/>
        <v>16234.5</v>
      </c>
      <c r="Q101" s="27"/>
    </row>
    <row r="102" spans="1:17" ht="11.25" customHeight="1" x14ac:dyDescent="0.25">
      <c r="A102" s="17" t="s">
        <v>163</v>
      </c>
      <c r="B102" s="18" t="s">
        <v>16</v>
      </c>
      <c r="C102" s="17" t="s">
        <v>132</v>
      </c>
      <c r="D102" s="17" t="s">
        <v>154</v>
      </c>
      <c r="E102" s="19" t="s">
        <v>42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  <c r="Q102" s="27"/>
    </row>
    <row r="103" spans="1:17" ht="11.25" customHeight="1" x14ac:dyDescent="0.25">
      <c r="A103" s="17" t="s">
        <v>164</v>
      </c>
      <c r="B103" s="18" t="s">
        <v>16</v>
      </c>
      <c r="C103" s="17" t="s">
        <v>132</v>
      </c>
      <c r="D103" s="17" t="s">
        <v>154</v>
      </c>
      <c r="E103" s="19" t="s">
        <v>42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  <c r="Q103" s="27"/>
    </row>
    <row r="104" spans="1:17" ht="11.25" customHeight="1" x14ac:dyDescent="0.25">
      <c r="A104" s="17" t="s">
        <v>165</v>
      </c>
      <c r="B104" s="18" t="s">
        <v>16</v>
      </c>
      <c r="C104" s="17" t="s">
        <v>132</v>
      </c>
      <c r="D104" s="17" t="s">
        <v>154</v>
      </c>
      <c r="E104" s="19" t="s">
        <v>42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1940.46</v>
      </c>
      <c r="N104" s="21">
        <f t="shared" si="2"/>
        <v>2826.96</v>
      </c>
      <c r="O104" s="21">
        <f t="shared" si="3"/>
        <v>12173.04</v>
      </c>
      <c r="Q104" s="27"/>
    </row>
    <row r="105" spans="1:17" ht="11.25" customHeight="1" x14ac:dyDescent="0.25">
      <c r="A105" s="17" t="s">
        <v>166</v>
      </c>
      <c r="B105" s="18" t="s">
        <v>16</v>
      </c>
      <c r="C105" s="17" t="s">
        <v>132</v>
      </c>
      <c r="D105" s="17" t="s">
        <v>154</v>
      </c>
      <c r="E105" s="19" t="s">
        <v>30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1940.46</v>
      </c>
      <c r="N105" s="21">
        <f t="shared" si="2"/>
        <v>2826.96</v>
      </c>
      <c r="O105" s="21">
        <f t="shared" si="3"/>
        <v>12173.04</v>
      </c>
      <c r="Q105" s="27"/>
    </row>
    <row r="106" spans="1:17" ht="11.25" customHeight="1" x14ac:dyDescent="0.25">
      <c r="A106" s="17" t="s">
        <v>167</v>
      </c>
      <c r="B106" s="18" t="s">
        <v>16</v>
      </c>
      <c r="C106" s="17" t="s">
        <v>132</v>
      </c>
      <c r="D106" s="17" t="s">
        <v>154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5727.8</v>
      </c>
      <c r="N106" s="21">
        <f t="shared" si="2"/>
        <v>6614.3</v>
      </c>
      <c r="O106" s="21">
        <f t="shared" si="3"/>
        <v>8385.7000000000007</v>
      </c>
      <c r="Q106" s="27"/>
    </row>
    <row r="107" spans="1:17" ht="11.25" customHeight="1" x14ac:dyDescent="0.25">
      <c r="A107" s="17" t="s">
        <v>168</v>
      </c>
      <c r="B107" s="18" t="s">
        <v>16</v>
      </c>
      <c r="C107" s="17" t="s">
        <v>132</v>
      </c>
      <c r="D107" s="17" t="s">
        <v>154</v>
      </c>
      <c r="E107" s="19" t="s">
        <v>30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  <c r="Q107" s="27"/>
    </row>
    <row r="108" spans="1:17" ht="11.25" customHeight="1" x14ac:dyDescent="0.25">
      <c r="A108" s="17" t="s">
        <v>169</v>
      </c>
      <c r="B108" s="18" t="s">
        <v>16</v>
      </c>
      <c r="C108" s="17" t="s">
        <v>132</v>
      </c>
      <c r="D108" s="17" t="s">
        <v>154</v>
      </c>
      <c r="E108" s="19" t="s">
        <v>42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  <c r="Q108" s="27"/>
    </row>
    <row r="109" spans="1:17" ht="11.25" customHeight="1" x14ac:dyDescent="0.25">
      <c r="A109" s="17" t="s">
        <v>235</v>
      </c>
      <c r="B109" s="18" t="s">
        <v>16</v>
      </c>
      <c r="C109" s="17" t="s">
        <v>126</v>
      </c>
      <c r="D109" s="17" t="s">
        <v>154</v>
      </c>
      <c r="E109" s="19" t="s">
        <v>30</v>
      </c>
      <c r="F109" s="20">
        <v>44866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25</v>
      </c>
      <c r="N109" s="21">
        <f t="shared" si="2"/>
        <v>822.84999999999991</v>
      </c>
      <c r="O109" s="21">
        <f t="shared" si="3"/>
        <v>12677.15</v>
      </c>
      <c r="Q109" s="27"/>
    </row>
    <row r="110" spans="1:17" ht="11.25" customHeight="1" x14ac:dyDescent="0.25">
      <c r="A110" s="17" t="s">
        <v>170</v>
      </c>
      <c r="B110" s="18" t="s">
        <v>16</v>
      </c>
      <c r="C110" s="17" t="s">
        <v>126</v>
      </c>
      <c r="D110" s="17" t="s">
        <v>154</v>
      </c>
      <c r="E110" s="19" t="s">
        <v>30</v>
      </c>
      <c r="F110" s="20">
        <v>39448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9020.4599999999991</v>
      </c>
      <c r="N110" s="21">
        <f t="shared" si="2"/>
        <v>9818.31</v>
      </c>
      <c r="O110" s="21">
        <f t="shared" si="3"/>
        <v>3681.6900000000005</v>
      </c>
      <c r="Q110" s="27"/>
    </row>
    <row r="111" spans="1:17" ht="11.25" customHeight="1" x14ac:dyDescent="0.25">
      <c r="A111" s="17" t="s">
        <v>172</v>
      </c>
      <c r="B111" s="18" t="s">
        <v>16</v>
      </c>
      <c r="C111" s="17" t="s">
        <v>90</v>
      </c>
      <c r="D111" s="17" t="s">
        <v>171</v>
      </c>
      <c r="E111" s="19" t="s">
        <v>30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  <c r="Q111" s="27"/>
    </row>
    <row r="112" spans="1:17" ht="11.25" customHeight="1" x14ac:dyDescent="0.25">
      <c r="A112" s="17" t="s">
        <v>173</v>
      </c>
      <c r="B112" s="18" t="s">
        <v>16</v>
      </c>
      <c r="C112" s="17" t="s">
        <v>132</v>
      </c>
      <c r="D112" s="17" t="s">
        <v>171</v>
      </c>
      <c r="E112" s="19" t="s">
        <v>42</v>
      </c>
      <c r="F112" s="20">
        <v>44166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1840.46</v>
      </c>
      <c r="N112" s="21">
        <f t="shared" si="2"/>
        <v>2726.96</v>
      </c>
      <c r="O112" s="21">
        <f t="shared" si="3"/>
        <v>12273.04</v>
      </c>
      <c r="Q112" s="27"/>
    </row>
    <row r="113" spans="1:17" ht="11.25" customHeight="1" x14ac:dyDescent="0.25">
      <c r="A113" s="17" t="s">
        <v>174</v>
      </c>
      <c r="B113" s="18" t="s">
        <v>28</v>
      </c>
      <c r="C113" s="17" t="s">
        <v>132</v>
      </c>
      <c r="D113" s="17" t="s">
        <v>171</v>
      </c>
      <c r="E113" s="19" t="s">
        <v>30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175</v>
      </c>
      <c r="B114" s="18" t="s">
        <v>16</v>
      </c>
      <c r="C114" s="17" t="s">
        <v>132</v>
      </c>
      <c r="D114" s="17" t="s">
        <v>171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176</v>
      </c>
      <c r="B115" s="18" t="s">
        <v>16</v>
      </c>
      <c r="C115" s="17" t="s">
        <v>132</v>
      </c>
      <c r="D115" s="17" t="s">
        <v>171</v>
      </c>
      <c r="E115" s="19" t="s">
        <v>30</v>
      </c>
      <c r="F115" s="20">
        <v>44531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177</v>
      </c>
      <c r="B116" s="18" t="s">
        <v>16</v>
      </c>
      <c r="C116" s="17" t="s">
        <v>64</v>
      </c>
      <c r="D116" s="17" t="s">
        <v>178</v>
      </c>
      <c r="E116" s="19" t="s">
        <v>30</v>
      </c>
      <c r="F116" s="20">
        <v>39448</v>
      </c>
      <c r="G116" s="21">
        <v>35000</v>
      </c>
      <c r="H116" s="22">
        <v>0</v>
      </c>
      <c r="I116" s="21">
        <v>35000</v>
      </c>
      <c r="J116" s="21">
        <v>1004.5</v>
      </c>
      <c r="K116" s="21">
        <v>0</v>
      </c>
      <c r="L116" s="21">
        <v>1064</v>
      </c>
      <c r="M116" s="23">
        <v>15327.63</v>
      </c>
      <c r="N116" s="21">
        <f t="shared" si="2"/>
        <v>17396.129999999997</v>
      </c>
      <c r="O116" s="21">
        <f t="shared" si="3"/>
        <v>17603.870000000003</v>
      </c>
      <c r="Q116" s="27"/>
    </row>
    <row r="117" spans="1:17" ht="11.25" customHeight="1" x14ac:dyDescent="0.25">
      <c r="A117" s="17" t="s">
        <v>179</v>
      </c>
      <c r="B117" s="18" t="s">
        <v>16</v>
      </c>
      <c r="C117" s="17" t="s">
        <v>132</v>
      </c>
      <c r="D117" s="17" t="s">
        <v>178</v>
      </c>
      <c r="E117" s="19" t="s">
        <v>42</v>
      </c>
      <c r="F117" s="20">
        <v>39448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1740.46</v>
      </c>
      <c r="N117" s="21">
        <f t="shared" si="2"/>
        <v>2626.96</v>
      </c>
      <c r="O117" s="21">
        <f t="shared" si="3"/>
        <v>12373.04</v>
      </c>
      <c r="Q117" s="27"/>
    </row>
    <row r="118" spans="1:17" ht="11.25" customHeight="1" x14ac:dyDescent="0.25">
      <c r="A118" s="17" t="s">
        <v>455</v>
      </c>
      <c r="B118" s="18" t="s">
        <v>28</v>
      </c>
      <c r="C118" s="17" t="s">
        <v>33</v>
      </c>
      <c r="D118" s="17" t="s">
        <v>456</v>
      </c>
      <c r="E118" s="19" t="s">
        <v>30</v>
      </c>
      <c r="F118" s="20">
        <v>37043</v>
      </c>
      <c r="G118" s="21">
        <v>21000</v>
      </c>
      <c r="H118" s="22">
        <v>0</v>
      </c>
      <c r="I118" s="21">
        <v>21000</v>
      </c>
      <c r="J118" s="21">
        <v>602.70000000000005</v>
      </c>
      <c r="K118" s="21">
        <v>0</v>
      </c>
      <c r="L118" s="21">
        <v>638.4</v>
      </c>
      <c r="M118" s="23">
        <v>25</v>
      </c>
      <c r="N118" s="21">
        <f t="shared" si="2"/>
        <v>1266.0999999999999</v>
      </c>
      <c r="O118" s="21">
        <f t="shared" si="3"/>
        <v>19733.900000000001</v>
      </c>
      <c r="Q118" s="27"/>
    </row>
    <row r="119" spans="1:17" ht="11.25" customHeight="1" x14ac:dyDescent="0.25">
      <c r="A119" s="17" t="s">
        <v>180</v>
      </c>
      <c r="B119" s="18" t="s">
        <v>16</v>
      </c>
      <c r="C119" s="17" t="s">
        <v>90</v>
      </c>
      <c r="D119" s="17" t="s">
        <v>181</v>
      </c>
      <c r="E119" s="19" t="s">
        <v>30</v>
      </c>
      <c r="F119" s="20">
        <v>44531</v>
      </c>
      <c r="G119" s="21">
        <v>25000</v>
      </c>
      <c r="H119" s="22">
        <v>0</v>
      </c>
      <c r="I119" s="21">
        <v>25000</v>
      </c>
      <c r="J119" s="21">
        <v>717.5</v>
      </c>
      <c r="K119" s="21">
        <v>0</v>
      </c>
      <c r="L119" s="21">
        <v>760</v>
      </c>
      <c r="M119" s="23">
        <v>25</v>
      </c>
      <c r="N119" s="21">
        <f t="shared" si="2"/>
        <v>1502.5</v>
      </c>
      <c r="O119" s="21">
        <f t="shared" si="3"/>
        <v>23497.5</v>
      </c>
      <c r="Q119" s="27"/>
    </row>
    <row r="120" spans="1:17" ht="11.25" customHeight="1" x14ac:dyDescent="0.25">
      <c r="A120" s="17" t="s">
        <v>182</v>
      </c>
      <c r="B120" s="18" t="s">
        <v>16</v>
      </c>
      <c r="C120" s="17" t="s">
        <v>132</v>
      </c>
      <c r="D120" s="17" t="s">
        <v>181</v>
      </c>
      <c r="E120" s="19" t="s">
        <v>42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17" t="s">
        <v>183</v>
      </c>
      <c r="B121" s="18" t="s">
        <v>16</v>
      </c>
      <c r="C121" s="17" t="s">
        <v>132</v>
      </c>
      <c r="D121" s="17" t="s">
        <v>181</v>
      </c>
      <c r="E121" s="19" t="s">
        <v>30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67" t="s">
        <v>184</v>
      </c>
      <c r="B122" s="18" t="s">
        <v>16</v>
      </c>
      <c r="C122" s="17" t="s">
        <v>132</v>
      </c>
      <c r="D122" s="17" t="s">
        <v>181</v>
      </c>
      <c r="E122" s="19" t="s">
        <v>30</v>
      </c>
      <c r="F122" s="20">
        <v>44682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17" t="s">
        <v>185</v>
      </c>
      <c r="B123" s="18" t="s">
        <v>28</v>
      </c>
      <c r="C123" s="17" t="s">
        <v>90</v>
      </c>
      <c r="D123" s="17" t="s">
        <v>186</v>
      </c>
      <c r="E123" s="19" t="s">
        <v>42</v>
      </c>
      <c r="F123" s="20">
        <v>39448</v>
      </c>
      <c r="G123" s="21">
        <v>31106.25</v>
      </c>
      <c r="H123" s="22">
        <v>0</v>
      </c>
      <c r="I123" s="21">
        <v>31106.25</v>
      </c>
      <c r="J123" s="21">
        <v>892.75</v>
      </c>
      <c r="K123" s="21">
        <v>0</v>
      </c>
      <c r="L123" s="21">
        <v>945.63</v>
      </c>
      <c r="M123" s="23">
        <v>1740.46</v>
      </c>
      <c r="N123" s="21">
        <f t="shared" si="2"/>
        <v>3578.84</v>
      </c>
      <c r="O123" s="21">
        <f t="shared" si="3"/>
        <v>27527.41</v>
      </c>
      <c r="Q123" s="27"/>
    </row>
    <row r="124" spans="1:17" ht="11.25" customHeight="1" x14ac:dyDescent="0.25">
      <c r="A124" s="17" t="s">
        <v>187</v>
      </c>
      <c r="B124" s="18" t="s">
        <v>16</v>
      </c>
      <c r="C124" s="17" t="s">
        <v>90</v>
      </c>
      <c r="D124" s="17" t="s">
        <v>186</v>
      </c>
      <c r="E124" s="19" t="s">
        <v>42</v>
      </c>
      <c r="F124" s="20">
        <v>39448</v>
      </c>
      <c r="G124" s="21">
        <v>35000</v>
      </c>
      <c r="H124" s="22">
        <v>0</v>
      </c>
      <c r="I124" s="21">
        <v>35000</v>
      </c>
      <c r="J124" s="21">
        <v>1004.5</v>
      </c>
      <c r="K124" s="21">
        <v>0</v>
      </c>
      <c r="L124" s="21">
        <v>1064</v>
      </c>
      <c r="M124" s="21">
        <v>19136.439999999999</v>
      </c>
      <c r="N124" s="21">
        <f t="shared" si="2"/>
        <v>21204.94</v>
      </c>
      <c r="O124" s="21">
        <f t="shared" si="3"/>
        <v>13795.060000000001</v>
      </c>
    </row>
    <row r="125" spans="1:17" ht="11.25" customHeight="1" x14ac:dyDescent="0.25">
      <c r="A125" s="17" t="s">
        <v>188</v>
      </c>
      <c r="B125" s="18" t="s">
        <v>16</v>
      </c>
      <c r="C125" s="17" t="s">
        <v>90</v>
      </c>
      <c r="D125" s="17" t="s">
        <v>186</v>
      </c>
      <c r="E125" s="19" t="s">
        <v>30</v>
      </c>
      <c r="F125" s="20">
        <v>44105</v>
      </c>
      <c r="G125" s="21">
        <v>25000</v>
      </c>
      <c r="H125" s="22">
        <v>0</v>
      </c>
      <c r="I125" s="21">
        <v>25000</v>
      </c>
      <c r="J125" s="21">
        <v>717.5</v>
      </c>
      <c r="K125" s="21">
        <v>0</v>
      </c>
      <c r="L125" s="21">
        <v>760</v>
      </c>
      <c r="M125" s="23">
        <v>25</v>
      </c>
      <c r="N125" s="21">
        <f t="shared" si="2"/>
        <v>1502.5</v>
      </c>
      <c r="O125" s="21">
        <f t="shared" si="3"/>
        <v>23497.5</v>
      </c>
    </row>
    <row r="126" spans="1:17" ht="11.25" customHeight="1" x14ac:dyDescent="0.25">
      <c r="A126" s="17" t="s">
        <v>189</v>
      </c>
      <c r="B126" s="18" t="s">
        <v>16</v>
      </c>
      <c r="C126" s="17" t="s">
        <v>90</v>
      </c>
      <c r="D126" s="17" t="s">
        <v>186</v>
      </c>
      <c r="E126" s="19" t="s">
        <v>30</v>
      </c>
      <c r="F126" s="20">
        <v>44409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190</v>
      </c>
      <c r="B127" s="18" t="s">
        <v>16</v>
      </c>
      <c r="C127" s="17" t="s">
        <v>132</v>
      </c>
      <c r="D127" s="17" t="s">
        <v>186</v>
      </c>
      <c r="E127" s="19" t="s">
        <v>42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1740.46</v>
      </c>
      <c r="N127" s="21">
        <f t="shared" si="2"/>
        <v>2626.96</v>
      </c>
      <c r="O127" s="21">
        <f t="shared" si="3"/>
        <v>12373.04</v>
      </c>
    </row>
    <row r="128" spans="1:17" ht="11.25" customHeight="1" x14ac:dyDescent="0.25">
      <c r="A128" s="17" t="s">
        <v>191</v>
      </c>
      <c r="B128" s="18" t="s">
        <v>28</v>
      </c>
      <c r="C128" s="17" t="s">
        <v>132</v>
      </c>
      <c r="D128" s="17" t="s">
        <v>186</v>
      </c>
      <c r="E128" s="19" t="s">
        <v>42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1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192</v>
      </c>
      <c r="B129" s="18" t="s">
        <v>16</v>
      </c>
      <c r="C129" s="17" t="s">
        <v>132</v>
      </c>
      <c r="D129" s="17" t="s">
        <v>186</v>
      </c>
      <c r="E129" s="19" t="s">
        <v>42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193</v>
      </c>
      <c r="B130" s="18" t="s">
        <v>16</v>
      </c>
      <c r="C130" s="17" t="s">
        <v>132</v>
      </c>
      <c r="D130" s="17" t="s">
        <v>186</v>
      </c>
      <c r="E130" s="19" t="s">
        <v>42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194</v>
      </c>
      <c r="B131" s="18" t="s">
        <v>16</v>
      </c>
      <c r="C131" s="17" t="s">
        <v>459</v>
      </c>
      <c r="D131" s="17" t="s">
        <v>186</v>
      </c>
      <c r="E131" s="19" t="s">
        <v>42</v>
      </c>
      <c r="F131" s="20">
        <v>39448</v>
      </c>
      <c r="G131" s="21">
        <v>35000</v>
      </c>
      <c r="H131" s="22">
        <v>0</v>
      </c>
      <c r="I131" s="21">
        <v>35000</v>
      </c>
      <c r="J131" s="21">
        <v>1004.5</v>
      </c>
      <c r="K131" s="21">
        <v>0</v>
      </c>
      <c r="L131" s="21">
        <v>1064</v>
      </c>
      <c r="M131" s="23">
        <v>1740.46</v>
      </c>
      <c r="N131" s="21">
        <f t="shared" ref="N131:N172" si="5">J131+K131+L131+M131</f>
        <v>3808.96</v>
      </c>
      <c r="O131" s="21">
        <f t="shared" si="3"/>
        <v>31191.040000000001</v>
      </c>
    </row>
    <row r="132" spans="1:15" ht="11.25" customHeight="1" x14ac:dyDescent="0.25">
      <c r="A132" s="17" t="s">
        <v>195</v>
      </c>
      <c r="B132" s="18" t="s">
        <v>16</v>
      </c>
      <c r="C132" s="17" t="s">
        <v>132</v>
      </c>
      <c r="D132" s="17" t="s">
        <v>186</v>
      </c>
      <c r="E132" s="19" t="s">
        <v>42</v>
      </c>
      <c r="F132" s="20">
        <v>39600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25</v>
      </c>
      <c r="N132" s="21">
        <f t="shared" si="5"/>
        <v>2093.5</v>
      </c>
      <c r="O132" s="21">
        <f t="shared" si="3"/>
        <v>32906.5</v>
      </c>
    </row>
    <row r="133" spans="1:15" ht="11.25" customHeight="1" x14ac:dyDescent="0.25">
      <c r="A133" s="17" t="s">
        <v>196</v>
      </c>
      <c r="B133" s="18" t="s">
        <v>16</v>
      </c>
      <c r="C133" s="17" t="s">
        <v>132</v>
      </c>
      <c r="D133" s="17" t="s">
        <v>186</v>
      </c>
      <c r="E133" s="19" t="s">
        <v>30</v>
      </c>
      <c r="F133" s="20">
        <v>44105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1740.46</v>
      </c>
      <c r="N133" s="21">
        <f t="shared" si="5"/>
        <v>2626.96</v>
      </c>
      <c r="O133" s="21">
        <f t="shared" ref="O133:O172" si="6">I133-N133</f>
        <v>12373.04</v>
      </c>
    </row>
    <row r="134" spans="1:15" ht="11.25" customHeight="1" x14ac:dyDescent="0.25">
      <c r="A134" s="17" t="s">
        <v>197</v>
      </c>
      <c r="B134" s="18" t="s">
        <v>16</v>
      </c>
      <c r="C134" s="17" t="s">
        <v>132</v>
      </c>
      <c r="D134" s="17" t="s">
        <v>186</v>
      </c>
      <c r="E134" s="19" t="s">
        <v>30</v>
      </c>
      <c r="F134" s="20">
        <v>43497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5"/>
        <v>911.5</v>
      </c>
      <c r="O134" s="21">
        <f t="shared" si="6"/>
        <v>14088.5</v>
      </c>
    </row>
    <row r="135" spans="1:15" ht="11.25" customHeight="1" x14ac:dyDescent="0.25">
      <c r="A135" s="17" t="s">
        <v>198</v>
      </c>
      <c r="B135" s="18" t="s">
        <v>16</v>
      </c>
      <c r="C135" s="17" t="s">
        <v>132</v>
      </c>
      <c r="D135" s="17" t="s">
        <v>186</v>
      </c>
      <c r="E135" s="19" t="s">
        <v>30</v>
      </c>
      <c r="F135" s="20">
        <v>44105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199</v>
      </c>
      <c r="B136" s="18" t="s">
        <v>16</v>
      </c>
      <c r="C136" s="17" t="s">
        <v>132</v>
      </c>
      <c r="D136" s="17" t="s">
        <v>186</v>
      </c>
      <c r="E136" s="19" t="s">
        <v>30</v>
      </c>
      <c r="F136" s="20">
        <v>44409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200</v>
      </c>
      <c r="B137" s="18" t="s">
        <v>16</v>
      </c>
      <c r="C137" s="17" t="s">
        <v>132</v>
      </c>
      <c r="D137" s="17" t="s">
        <v>186</v>
      </c>
      <c r="E137" s="19" t="s">
        <v>30</v>
      </c>
      <c r="F137" s="20">
        <v>44197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201</v>
      </c>
      <c r="B138" s="18" t="s">
        <v>28</v>
      </c>
      <c r="C138" s="17" t="s">
        <v>132</v>
      </c>
      <c r="D138" s="17" t="s">
        <v>186</v>
      </c>
      <c r="E138" s="19" t="s">
        <v>30</v>
      </c>
      <c r="F138" s="20">
        <v>44743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202</v>
      </c>
      <c r="B139" s="18" t="s">
        <v>16</v>
      </c>
      <c r="C139" s="17" t="s">
        <v>90</v>
      </c>
      <c r="D139" s="17" t="s">
        <v>203</v>
      </c>
      <c r="E139" s="19" t="s">
        <v>30</v>
      </c>
      <c r="F139" s="20">
        <v>44075</v>
      </c>
      <c r="G139" s="21">
        <v>25000</v>
      </c>
      <c r="H139" s="22">
        <v>0</v>
      </c>
      <c r="I139" s="21">
        <v>25000</v>
      </c>
      <c r="J139" s="21">
        <v>717.5</v>
      </c>
      <c r="K139" s="21">
        <v>0</v>
      </c>
      <c r="L139" s="21">
        <v>760</v>
      </c>
      <c r="M139" s="23">
        <v>25</v>
      </c>
      <c r="N139" s="21">
        <f t="shared" si="5"/>
        <v>1502.5</v>
      </c>
      <c r="O139" s="21">
        <f t="shared" si="6"/>
        <v>23497.5</v>
      </c>
    </row>
    <row r="140" spans="1:15" ht="11.25" customHeight="1" x14ac:dyDescent="0.25">
      <c r="A140" s="17" t="s">
        <v>204</v>
      </c>
      <c r="B140" s="18" t="s">
        <v>16</v>
      </c>
      <c r="C140" s="17" t="s">
        <v>90</v>
      </c>
      <c r="D140" s="17" t="s">
        <v>203</v>
      </c>
      <c r="E140" s="19" t="s">
        <v>30</v>
      </c>
      <c r="F140" s="20">
        <v>44105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205</v>
      </c>
      <c r="B141" s="18" t="s">
        <v>28</v>
      </c>
      <c r="C141" s="17" t="s">
        <v>33</v>
      </c>
      <c r="D141" s="17" t="s">
        <v>203</v>
      </c>
      <c r="E141" s="19" t="s">
        <v>30</v>
      </c>
      <c r="F141" s="20">
        <v>44470</v>
      </c>
      <c r="G141" s="21">
        <v>21000</v>
      </c>
      <c r="H141" s="22">
        <v>0</v>
      </c>
      <c r="I141" s="21">
        <v>21000</v>
      </c>
      <c r="J141" s="21">
        <v>602.70000000000005</v>
      </c>
      <c r="K141" s="21">
        <v>0</v>
      </c>
      <c r="L141" s="21">
        <v>638.4</v>
      </c>
      <c r="M141" s="23">
        <v>25</v>
      </c>
      <c r="N141" s="21">
        <f t="shared" si="5"/>
        <v>1266.0999999999999</v>
      </c>
      <c r="O141" s="21">
        <f t="shared" si="6"/>
        <v>19733.900000000001</v>
      </c>
    </row>
    <row r="142" spans="1:15" ht="11.25" customHeight="1" x14ac:dyDescent="0.25">
      <c r="A142" s="17" t="s">
        <v>206</v>
      </c>
      <c r="B142" s="18" t="s">
        <v>16</v>
      </c>
      <c r="C142" s="17" t="s">
        <v>132</v>
      </c>
      <c r="D142" s="17" t="s">
        <v>203</v>
      </c>
      <c r="E142" s="19" t="s">
        <v>30</v>
      </c>
      <c r="F142" s="20">
        <v>39479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5"/>
        <v>911.5</v>
      </c>
      <c r="O142" s="21">
        <f t="shared" si="6"/>
        <v>14088.5</v>
      </c>
    </row>
    <row r="143" spans="1:15" ht="11.25" customHeight="1" x14ac:dyDescent="0.25">
      <c r="A143" s="17" t="s">
        <v>207</v>
      </c>
      <c r="B143" s="18" t="s">
        <v>16</v>
      </c>
      <c r="C143" s="17" t="s">
        <v>132</v>
      </c>
      <c r="D143" s="17" t="s">
        <v>203</v>
      </c>
      <c r="E143" s="19" t="s">
        <v>42</v>
      </c>
      <c r="F143" s="20">
        <v>44197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208</v>
      </c>
      <c r="B144" s="18" t="s">
        <v>16</v>
      </c>
      <c r="C144" s="17" t="s">
        <v>459</v>
      </c>
      <c r="D144" s="17" t="s">
        <v>203</v>
      </c>
      <c r="E144" s="19" t="s">
        <v>30</v>
      </c>
      <c r="F144" s="20">
        <v>44197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5"/>
        <v>1502.5</v>
      </c>
      <c r="O144" s="21">
        <f t="shared" si="6"/>
        <v>23497.5</v>
      </c>
    </row>
    <row r="145" spans="1:15" ht="11.25" customHeight="1" x14ac:dyDescent="0.25">
      <c r="A145" s="17" t="s">
        <v>209</v>
      </c>
      <c r="B145" s="18" t="s">
        <v>16</v>
      </c>
      <c r="C145" s="17" t="s">
        <v>90</v>
      </c>
      <c r="D145" s="17" t="s">
        <v>210</v>
      </c>
      <c r="E145" s="19" t="s">
        <v>30</v>
      </c>
      <c r="F145" s="20">
        <v>39448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211</v>
      </c>
      <c r="B146" s="18" t="s">
        <v>16</v>
      </c>
      <c r="C146" s="17" t="s">
        <v>132</v>
      </c>
      <c r="D146" s="17" t="s">
        <v>210</v>
      </c>
      <c r="E146" s="19" t="s">
        <v>30</v>
      </c>
      <c r="F146" s="20">
        <v>41640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212</v>
      </c>
      <c r="B147" s="18" t="s">
        <v>16</v>
      </c>
      <c r="C147" s="17" t="s">
        <v>132</v>
      </c>
      <c r="D147" s="17" t="s">
        <v>210</v>
      </c>
      <c r="E147" s="19" t="s">
        <v>30</v>
      </c>
      <c r="F147" s="20">
        <v>44531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5"/>
        <v>911.5</v>
      </c>
      <c r="O147" s="21">
        <f t="shared" si="6"/>
        <v>14088.5</v>
      </c>
    </row>
    <row r="148" spans="1:15" ht="11.25" customHeight="1" x14ac:dyDescent="0.25">
      <c r="A148" s="17" t="s">
        <v>213</v>
      </c>
      <c r="B148" s="18" t="s">
        <v>16</v>
      </c>
      <c r="C148" s="17" t="s">
        <v>132</v>
      </c>
      <c r="D148" s="17" t="s">
        <v>210</v>
      </c>
      <c r="E148" s="19" t="s">
        <v>30</v>
      </c>
      <c r="F148" s="20">
        <v>44531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477</v>
      </c>
      <c r="B149" s="18" t="s">
        <v>28</v>
      </c>
      <c r="C149" s="17" t="s">
        <v>33</v>
      </c>
      <c r="D149" s="17" t="s">
        <v>210</v>
      </c>
      <c r="E149" s="19" t="s">
        <v>30</v>
      </c>
      <c r="F149" s="20">
        <v>45170</v>
      </c>
      <c r="G149" s="21">
        <v>21000</v>
      </c>
      <c r="H149" s="22">
        <v>0</v>
      </c>
      <c r="I149" s="21">
        <v>21000</v>
      </c>
      <c r="J149" s="21">
        <v>602.70000000000005</v>
      </c>
      <c r="K149" s="21">
        <v>0</v>
      </c>
      <c r="L149" s="21">
        <v>638.4</v>
      </c>
      <c r="M149" s="23">
        <v>25</v>
      </c>
      <c r="N149" s="21">
        <f t="shared" si="5"/>
        <v>1266.0999999999999</v>
      </c>
      <c r="O149" s="21">
        <f t="shared" si="6"/>
        <v>19733.900000000001</v>
      </c>
    </row>
    <row r="150" spans="1:15" ht="11.25" customHeight="1" x14ac:dyDescent="0.25">
      <c r="A150" s="17" t="s">
        <v>214</v>
      </c>
      <c r="B150" s="18" t="s">
        <v>28</v>
      </c>
      <c r="C150" s="17" t="s">
        <v>33</v>
      </c>
      <c r="D150" s="17" t="s">
        <v>215</v>
      </c>
      <c r="E150" s="19" t="s">
        <v>42</v>
      </c>
      <c r="F150" s="20">
        <v>39448</v>
      </c>
      <c r="G150" s="21">
        <v>21000</v>
      </c>
      <c r="H150" s="22">
        <v>0</v>
      </c>
      <c r="I150" s="21">
        <v>21000</v>
      </c>
      <c r="J150" s="21">
        <v>602.70000000000005</v>
      </c>
      <c r="K150" s="21">
        <v>0</v>
      </c>
      <c r="L150" s="21">
        <v>638.4</v>
      </c>
      <c r="M150" s="23">
        <v>125</v>
      </c>
      <c r="N150" s="21">
        <f t="shared" si="5"/>
        <v>1366.1</v>
      </c>
      <c r="O150" s="21">
        <f t="shared" si="6"/>
        <v>19633.900000000001</v>
      </c>
    </row>
    <row r="151" spans="1:15" ht="11.25" customHeight="1" x14ac:dyDescent="0.25">
      <c r="A151" s="17" t="s">
        <v>216</v>
      </c>
      <c r="B151" s="18" t="s">
        <v>16</v>
      </c>
      <c r="C151" s="17" t="s">
        <v>132</v>
      </c>
      <c r="D151" s="17" t="s">
        <v>215</v>
      </c>
      <c r="E151" s="19" t="s">
        <v>42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5"/>
        <v>1011.5</v>
      </c>
      <c r="O151" s="21">
        <f t="shared" si="6"/>
        <v>13988.5</v>
      </c>
    </row>
    <row r="152" spans="1:15" ht="11.25" customHeight="1" x14ac:dyDescent="0.25">
      <c r="A152" s="17" t="s">
        <v>217</v>
      </c>
      <c r="B152" s="18" t="s">
        <v>28</v>
      </c>
      <c r="C152" s="17" t="s">
        <v>132</v>
      </c>
      <c r="D152" s="17" t="s">
        <v>215</v>
      </c>
      <c r="E152" s="19" t="s">
        <v>42</v>
      </c>
      <c r="F152" s="20">
        <v>39448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125</v>
      </c>
      <c r="N152" s="21">
        <f t="shared" si="5"/>
        <v>1011.5</v>
      </c>
      <c r="O152" s="21">
        <f t="shared" si="6"/>
        <v>13988.5</v>
      </c>
    </row>
    <row r="153" spans="1:15" ht="11.25" customHeight="1" x14ac:dyDescent="0.25">
      <c r="A153" s="17" t="s">
        <v>218</v>
      </c>
      <c r="B153" s="18" t="s">
        <v>16</v>
      </c>
      <c r="C153" s="17" t="s">
        <v>132</v>
      </c>
      <c r="D153" s="17" t="s">
        <v>215</v>
      </c>
      <c r="E153" s="19" t="s">
        <v>42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219</v>
      </c>
      <c r="B154" s="18" t="s">
        <v>16</v>
      </c>
      <c r="C154" s="17" t="s">
        <v>132</v>
      </c>
      <c r="D154" s="17" t="s">
        <v>215</v>
      </c>
      <c r="E154" s="19" t="s">
        <v>30</v>
      </c>
      <c r="F154" s="20">
        <v>41640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1740.46</v>
      </c>
      <c r="N154" s="21">
        <f t="shared" si="5"/>
        <v>2626.96</v>
      </c>
      <c r="O154" s="21">
        <f t="shared" si="6"/>
        <v>12373.04</v>
      </c>
    </row>
    <row r="155" spans="1:15" ht="11.25" customHeight="1" x14ac:dyDescent="0.25">
      <c r="A155" s="17" t="s">
        <v>220</v>
      </c>
      <c r="B155" s="18" t="s">
        <v>16</v>
      </c>
      <c r="C155" s="17" t="s">
        <v>132</v>
      </c>
      <c r="D155" s="17" t="s">
        <v>215</v>
      </c>
      <c r="E155" s="19" t="s">
        <v>30</v>
      </c>
      <c r="F155" s="20">
        <v>44197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25</v>
      </c>
      <c r="N155" s="21">
        <f t="shared" si="5"/>
        <v>911.5</v>
      </c>
      <c r="O155" s="21">
        <f t="shared" si="6"/>
        <v>14088.5</v>
      </c>
    </row>
    <row r="156" spans="1:15" ht="11.25" customHeight="1" x14ac:dyDescent="0.25">
      <c r="A156" s="17" t="s">
        <v>221</v>
      </c>
      <c r="B156" s="18" t="s">
        <v>16</v>
      </c>
      <c r="C156" s="17" t="s">
        <v>64</v>
      </c>
      <c r="D156" s="17" t="s">
        <v>222</v>
      </c>
      <c r="E156" s="19" t="s">
        <v>42</v>
      </c>
      <c r="F156" s="20">
        <v>39448</v>
      </c>
      <c r="G156" s="21">
        <v>35000</v>
      </c>
      <c r="H156" s="22">
        <v>0</v>
      </c>
      <c r="I156" s="21">
        <v>35000</v>
      </c>
      <c r="J156" s="21">
        <v>1004.5</v>
      </c>
      <c r="K156" s="21">
        <v>0</v>
      </c>
      <c r="L156" s="21">
        <v>1064</v>
      </c>
      <c r="M156" s="23">
        <v>29909.71</v>
      </c>
      <c r="N156" s="21">
        <f t="shared" si="5"/>
        <v>31978.21</v>
      </c>
      <c r="O156" s="21">
        <f t="shared" si="6"/>
        <v>3021.7900000000009</v>
      </c>
    </row>
    <row r="157" spans="1:15" ht="11.25" customHeight="1" x14ac:dyDescent="0.25">
      <c r="A157" s="17" t="s">
        <v>223</v>
      </c>
      <c r="B157" s="18" t="s">
        <v>16</v>
      </c>
      <c r="C157" s="17" t="s">
        <v>90</v>
      </c>
      <c r="D157" s="17" t="s">
        <v>222</v>
      </c>
      <c r="E157" s="19" t="s">
        <v>42</v>
      </c>
      <c r="F157" s="20">
        <v>42125</v>
      </c>
      <c r="G157" s="21">
        <v>25000</v>
      </c>
      <c r="H157" s="22">
        <v>0</v>
      </c>
      <c r="I157" s="21">
        <v>25000</v>
      </c>
      <c r="J157" s="21">
        <v>717.5</v>
      </c>
      <c r="K157" s="21">
        <v>0</v>
      </c>
      <c r="L157" s="21">
        <v>760</v>
      </c>
      <c r="M157" s="23">
        <v>25</v>
      </c>
      <c r="N157" s="21">
        <f t="shared" si="5"/>
        <v>1502.5</v>
      </c>
      <c r="O157" s="21">
        <f t="shared" si="6"/>
        <v>23497.5</v>
      </c>
    </row>
    <row r="158" spans="1:15" ht="11.25" customHeight="1" x14ac:dyDescent="0.25">
      <c r="A158" s="17" t="s">
        <v>224</v>
      </c>
      <c r="B158" s="18" t="s">
        <v>28</v>
      </c>
      <c r="C158" s="17" t="s">
        <v>452</v>
      </c>
      <c r="D158" s="17" t="s">
        <v>222</v>
      </c>
      <c r="E158" s="19" t="s">
        <v>42</v>
      </c>
      <c r="F158" s="20">
        <v>40940</v>
      </c>
      <c r="G158" s="21">
        <v>40000</v>
      </c>
      <c r="H158" s="22">
        <v>0</v>
      </c>
      <c r="I158" s="21">
        <v>40000</v>
      </c>
      <c r="J158" s="21">
        <v>1148</v>
      </c>
      <c r="K158" s="21">
        <v>185.33</v>
      </c>
      <c r="L158" s="21">
        <v>1216</v>
      </c>
      <c r="M158" s="23">
        <v>1740.46</v>
      </c>
      <c r="N158" s="21">
        <f t="shared" si="5"/>
        <v>4289.79</v>
      </c>
      <c r="O158" s="21">
        <f t="shared" si="6"/>
        <v>35710.21</v>
      </c>
    </row>
    <row r="159" spans="1:15" ht="11.25" customHeight="1" x14ac:dyDescent="0.25">
      <c r="A159" s="17" t="s">
        <v>225</v>
      </c>
      <c r="B159" s="18" t="s">
        <v>16</v>
      </c>
      <c r="C159" s="17" t="s">
        <v>132</v>
      </c>
      <c r="D159" s="17" t="s">
        <v>222</v>
      </c>
      <c r="E159" s="19" t="s">
        <v>42</v>
      </c>
      <c r="F159" s="20">
        <v>39448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1740.46</v>
      </c>
      <c r="N159" s="21">
        <f t="shared" si="5"/>
        <v>2626.96</v>
      </c>
      <c r="O159" s="21">
        <f t="shared" si="6"/>
        <v>12373.04</v>
      </c>
    </row>
    <row r="160" spans="1:15" ht="11.25" customHeight="1" x14ac:dyDescent="0.25">
      <c r="A160" s="17" t="s">
        <v>226</v>
      </c>
      <c r="B160" s="18" t="s">
        <v>28</v>
      </c>
      <c r="C160" s="17" t="s">
        <v>132</v>
      </c>
      <c r="D160" s="17" t="s">
        <v>222</v>
      </c>
      <c r="E160" s="19" t="s">
        <v>30</v>
      </c>
      <c r="F160" s="20">
        <v>39448</v>
      </c>
      <c r="G160" s="21">
        <v>15000</v>
      </c>
      <c r="H160" s="22">
        <v>0</v>
      </c>
      <c r="I160" s="21">
        <v>15000</v>
      </c>
      <c r="J160" s="21">
        <v>430.5</v>
      </c>
      <c r="K160" s="21">
        <v>0</v>
      </c>
      <c r="L160" s="21">
        <v>456</v>
      </c>
      <c r="M160" s="23">
        <v>25</v>
      </c>
      <c r="N160" s="21">
        <f t="shared" si="5"/>
        <v>911.5</v>
      </c>
      <c r="O160" s="21">
        <f t="shared" si="6"/>
        <v>14088.5</v>
      </c>
    </row>
    <row r="161" spans="1:15" ht="11.25" customHeight="1" x14ac:dyDescent="0.25">
      <c r="A161" s="17" t="s">
        <v>227</v>
      </c>
      <c r="B161" s="18" t="s">
        <v>16</v>
      </c>
      <c r="C161" s="17" t="s">
        <v>132</v>
      </c>
      <c r="D161" s="17" t="s">
        <v>222</v>
      </c>
      <c r="E161" s="19" t="s">
        <v>30</v>
      </c>
      <c r="F161" s="20">
        <v>44409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25</v>
      </c>
      <c r="N161" s="21">
        <f t="shared" si="5"/>
        <v>911.5</v>
      </c>
      <c r="O161" s="21">
        <f t="shared" si="6"/>
        <v>14088.5</v>
      </c>
    </row>
    <row r="162" spans="1:15" ht="11.25" customHeight="1" x14ac:dyDescent="0.25">
      <c r="A162" s="54" t="s">
        <v>447</v>
      </c>
      <c r="B162" s="18" t="s">
        <v>16</v>
      </c>
      <c r="C162" s="17" t="s">
        <v>132</v>
      </c>
      <c r="D162" s="17" t="s">
        <v>222</v>
      </c>
      <c r="E162" s="19" t="s">
        <v>30</v>
      </c>
      <c r="F162" s="20">
        <v>39630</v>
      </c>
      <c r="G162" s="21">
        <v>15000</v>
      </c>
      <c r="H162" s="22">
        <v>0</v>
      </c>
      <c r="I162" s="21">
        <v>15000</v>
      </c>
      <c r="J162" s="17">
        <v>430.5</v>
      </c>
      <c r="K162" s="21">
        <v>0</v>
      </c>
      <c r="L162" s="21">
        <v>456</v>
      </c>
      <c r="M162" s="21">
        <v>3537.13</v>
      </c>
      <c r="N162" s="21">
        <f t="shared" si="5"/>
        <v>4423.63</v>
      </c>
      <c r="O162" s="21">
        <f t="shared" si="6"/>
        <v>10576.369999999999</v>
      </c>
    </row>
    <row r="163" spans="1:15" ht="11.25" customHeight="1" x14ac:dyDescent="0.25">
      <c r="A163" s="17" t="s">
        <v>228</v>
      </c>
      <c r="B163" s="18" t="s">
        <v>28</v>
      </c>
      <c r="C163" s="17" t="s">
        <v>115</v>
      </c>
      <c r="D163" s="17" t="s">
        <v>222</v>
      </c>
      <c r="E163" s="19" t="s">
        <v>30</v>
      </c>
      <c r="F163" s="20">
        <v>44743</v>
      </c>
      <c r="G163" s="21">
        <v>13500</v>
      </c>
      <c r="H163" s="22">
        <v>0</v>
      </c>
      <c r="I163" s="21">
        <v>13500</v>
      </c>
      <c r="J163" s="21">
        <v>387.45</v>
      </c>
      <c r="K163" s="21">
        <v>0</v>
      </c>
      <c r="L163" s="21">
        <v>410.4</v>
      </c>
      <c r="M163" s="23">
        <v>25</v>
      </c>
      <c r="N163" s="21">
        <f t="shared" si="5"/>
        <v>822.84999999999991</v>
      </c>
      <c r="O163" s="21">
        <f t="shared" si="6"/>
        <v>12677.15</v>
      </c>
    </row>
    <row r="164" spans="1:15" ht="11.25" customHeight="1" x14ac:dyDescent="0.25">
      <c r="A164" s="17" t="s">
        <v>229</v>
      </c>
      <c r="B164" s="18" t="s">
        <v>16</v>
      </c>
      <c r="C164" s="76" t="s">
        <v>493</v>
      </c>
      <c r="D164" s="17" t="s">
        <v>230</v>
      </c>
      <c r="E164" s="19" t="s">
        <v>42</v>
      </c>
      <c r="F164" s="20">
        <v>39448</v>
      </c>
      <c r="G164" s="21">
        <v>25000</v>
      </c>
      <c r="H164" s="22">
        <v>0</v>
      </c>
      <c r="I164" s="21">
        <v>25000</v>
      </c>
      <c r="J164" s="21">
        <v>717.5</v>
      </c>
      <c r="K164" s="21">
        <v>0</v>
      </c>
      <c r="L164" s="21">
        <v>760</v>
      </c>
      <c r="M164" s="23">
        <v>125</v>
      </c>
      <c r="N164" s="21">
        <f t="shared" si="5"/>
        <v>1602.5</v>
      </c>
      <c r="O164" s="21">
        <f t="shared" si="6"/>
        <v>23397.5</v>
      </c>
    </row>
    <row r="165" spans="1:15" ht="11.25" customHeight="1" x14ac:dyDescent="0.25">
      <c r="A165" s="17" t="s">
        <v>231</v>
      </c>
      <c r="B165" s="18" t="s">
        <v>28</v>
      </c>
      <c r="C165" s="17" t="s">
        <v>132</v>
      </c>
      <c r="D165" s="17" t="s">
        <v>230</v>
      </c>
      <c r="E165" s="19" t="s">
        <v>42</v>
      </c>
      <c r="F165" s="20">
        <v>39448</v>
      </c>
      <c r="G165" s="21">
        <v>15000</v>
      </c>
      <c r="H165" s="22">
        <v>0</v>
      </c>
      <c r="I165" s="21">
        <v>15000</v>
      </c>
      <c r="J165" s="17">
        <v>430.5</v>
      </c>
      <c r="K165" s="21">
        <v>0</v>
      </c>
      <c r="L165" s="21">
        <v>456</v>
      </c>
      <c r="M165" s="21">
        <v>1525</v>
      </c>
      <c r="N165" s="21">
        <f t="shared" si="5"/>
        <v>2411.5</v>
      </c>
      <c r="O165" s="21">
        <f t="shared" si="6"/>
        <v>12588.5</v>
      </c>
    </row>
    <row r="166" spans="1:15" ht="11.25" customHeight="1" x14ac:dyDescent="0.25">
      <c r="A166" s="17" t="s">
        <v>232</v>
      </c>
      <c r="B166" s="18" t="s">
        <v>16</v>
      </c>
      <c r="C166" s="17" t="s">
        <v>132</v>
      </c>
      <c r="D166" s="17" t="s">
        <v>230</v>
      </c>
      <c r="E166" s="19" t="s">
        <v>30</v>
      </c>
      <c r="F166" s="20">
        <v>44470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5"/>
        <v>911.5</v>
      </c>
      <c r="O166" s="21">
        <f t="shared" si="6"/>
        <v>14088.5</v>
      </c>
    </row>
    <row r="167" spans="1:15" ht="11.25" customHeight="1" x14ac:dyDescent="0.25">
      <c r="A167" s="17" t="s">
        <v>233</v>
      </c>
      <c r="B167" s="18" t="s">
        <v>16</v>
      </c>
      <c r="C167" s="17" t="s">
        <v>132</v>
      </c>
      <c r="D167" s="17" t="s">
        <v>230</v>
      </c>
      <c r="E167" s="19" t="s">
        <v>30</v>
      </c>
      <c r="F167" s="20">
        <v>44774</v>
      </c>
      <c r="G167" s="21">
        <v>15000</v>
      </c>
      <c r="H167" s="22">
        <v>0</v>
      </c>
      <c r="I167" s="21">
        <v>15000</v>
      </c>
      <c r="J167" s="21">
        <v>430.5</v>
      </c>
      <c r="K167" s="21">
        <v>0</v>
      </c>
      <c r="L167" s="21">
        <v>456</v>
      </c>
      <c r="M167" s="23">
        <v>25</v>
      </c>
      <c r="N167" s="21">
        <f t="shared" si="5"/>
        <v>911.5</v>
      </c>
      <c r="O167" s="21">
        <f t="shared" si="6"/>
        <v>14088.5</v>
      </c>
    </row>
    <row r="168" spans="1:15" ht="11.25" customHeight="1" x14ac:dyDescent="0.25">
      <c r="A168" s="17" t="s">
        <v>475</v>
      </c>
      <c r="B168" s="18" t="s">
        <v>16</v>
      </c>
      <c r="C168" s="17" t="s">
        <v>476</v>
      </c>
      <c r="D168" s="17" t="s">
        <v>230</v>
      </c>
      <c r="E168" s="19" t="s">
        <v>30</v>
      </c>
      <c r="F168" s="20">
        <v>45170</v>
      </c>
      <c r="G168" s="21">
        <v>26250</v>
      </c>
      <c r="H168" s="22">
        <v>0</v>
      </c>
      <c r="I168" s="21">
        <v>26250</v>
      </c>
      <c r="J168" s="21">
        <v>753.38</v>
      </c>
      <c r="K168" s="21">
        <v>0</v>
      </c>
      <c r="L168" s="21">
        <v>798</v>
      </c>
      <c r="M168" s="23">
        <v>4429.3999999999996</v>
      </c>
      <c r="N168" s="21">
        <f t="shared" si="5"/>
        <v>5980.78</v>
      </c>
      <c r="O168" s="21">
        <f t="shared" si="6"/>
        <v>20269.22</v>
      </c>
    </row>
    <row r="169" spans="1:15" ht="11.25" customHeight="1" x14ac:dyDescent="0.25">
      <c r="A169" s="17" t="s">
        <v>234</v>
      </c>
      <c r="B169" s="18" t="s">
        <v>16</v>
      </c>
      <c r="C169" s="17" t="s">
        <v>132</v>
      </c>
      <c r="D169" s="17" t="s">
        <v>222</v>
      </c>
      <c r="E169" s="19" t="s">
        <v>30</v>
      </c>
      <c r="F169" s="20">
        <v>44805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525</v>
      </c>
      <c r="B170" s="18" t="s">
        <v>28</v>
      </c>
      <c r="C170" s="17" t="s">
        <v>454</v>
      </c>
      <c r="D170" s="17" t="s">
        <v>457</v>
      </c>
      <c r="E170" s="68" t="s">
        <v>30</v>
      </c>
      <c r="F170" s="20">
        <v>45078</v>
      </c>
      <c r="G170" s="21">
        <v>21000</v>
      </c>
      <c r="H170" s="22">
        <v>0</v>
      </c>
      <c r="I170" s="21">
        <v>21000</v>
      </c>
      <c r="J170" s="21">
        <v>602.70000000000005</v>
      </c>
      <c r="K170" s="21">
        <v>0</v>
      </c>
      <c r="L170" s="21">
        <v>638.4</v>
      </c>
      <c r="M170" s="23">
        <v>1775</v>
      </c>
      <c r="N170" s="21">
        <f t="shared" si="5"/>
        <v>3016.1</v>
      </c>
      <c r="O170" s="21">
        <f t="shared" si="6"/>
        <v>17983.900000000001</v>
      </c>
    </row>
    <row r="171" spans="1:15" ht="11.25" customHeight="1" x14ac:dyDescent="0.25">
      <c r="A171" s="17" t="s">
        <v>481</v>
      </c>
      <c r="B171" s="72" t="s">
        <v>16</v>
      </c>
      <c r="C171" s="71" t="s">
        <v>132</v>
      </c>
      <c r="D171" s="17" t="s">
        <v>484</v>
      </c>
      <c r="E171" s="68" t="s">
        <v>30</v>
      </c>
      <c r="F171" s="20">
        <v>45200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496</v>
      </c>
      <c r="B172" s="18" t="s">
        <v>28</v>
      </c>
      <c r="C172" s="17" t="s">
        <v>500</v>
      </c>
      <c r="D172" s="17" t="s">
        <v>103</v>
      </c>
      <c r="E172" s="68" t="s">
        <v>30</v>
      </c>
      <c r="F172" s="20">
        <v>45352</v>
      </c>
      <c r="G172" s="21">
        <v>15000</v>
      </c>
      <c r="H172" s="22">
        <v>0</v>
      </c>
      <c r="I172" s="21">
        <v>15000</v>
      </c>
      <c r="J172" s="21">
        <v>430.5</v>
      </c>
      <c r="K172" s="21">
        <v>0</v>
      </c>
      <c r="L172" s="21">
        <v>456</v>
      </c>
      <c r="M172" s="23">
        <v>25</v>
      </c>
      <c r="N172" s="21">
        <f t="shared" si="5"/>
        <v>911.5</v>
      </c>
      <c r="O172" s="21">
        <f t="shared" si="6"/>
        <v>14088.5</v>
      </c>
    </row>
    <row r="173" spans="1:15" ht="11.25" customHeight="1" x14ac:dyDescent="0.25">
      <c r="A173" s="17" t="s">
        <v>498</v>
      </c>
      <c r="B173" s="18" t="s">
        <v>28</v>
      </c>
      <c r="C173" s="17" t="s">
        <v>115</v>
      </c>
      <c r="D173" s="17" t="s">
        <v>103</v>
      </c>
      <c r="E173" s="68" t="s">
        <v>30</v>
      </c>
      <c r="F173" s="20">
        <v>45352</v>
      </c>
      <c r="G173" s="21">
        <v>15000</v>
      </c>
      <c r="H173" s="22">
        <v>0</v>
      </c>
      <c r="I173" s="21">
        <v>15000</v>
      </c>
      <c r="J173" s="21">
        <v>430.5</v>
      </c>
      <c r="K173" s="21">
        <v>0</v>
      </c>
      <c r="L173" s="21">
        <v>456</v>
      </c>
      <c r="M173" s="23">
        <v>25</v>
      </c>
      <c r="N173" s="21">
        <f t="shared" ref="N173:N174" si="7">J173+K173+L173+M173</f>
        <v>911.5</v>
      </c>
      <c r="O173" s="21">
        <f t="shared" ref="O173:O174" si="8">I173-N173</f>
        <v>14088.5</v>
      </c>
    </row>
    <row r="174" spans="1:15" ht="11.25" customHeight="1" x14ac:dyDescent="0.25">
      <c r="A174" s="17" t="s">
        <v>497</v>
      </c>
      <c r="B174" s="18" t="s">
        <v>16</v>
      </c>
      <c r="C174" s="17" t="s">
        <v>501</v>
      </c>
      <c r="D174" s="17" t="s">
        <v>103</v>
      </c>
      <c r="E174" s="68" t="s">
        <v>30</v>
      </c>
      <c r="F174" s="20">
        <v>45352</v>
      </c>
      <c r="G174" s="21">
        <v>15000</v>
      </c>
      <c r="H174" s="22">
        <v>0</v>
      </c>
      <c r="I174" s="21">
        <v>15000</v>
      </c>
      <c r="J174" s="21">
        <v>430.5</v>
      </c>
      <c r="K174" s="21">
        <v>0</v>
      </c>
      <c r="L174" s="21">
        <v>456</v>
      </c>
      <c r="M174" s="23">
        <v>25</v>
      </c>
      <c r="N174" s="21">
        <f t="shared" si="7"/>
        <v>911.5</v>
      </c>
      <c r="O174" s="21">
        <f t="shared" si="8"/>
        <v>14088.5</v>
      </c>
    </row>
    <row r="175" spans="1:15" ht="11.25" customHeight="1" x14ac:dyDescent="0.25">
      <c r="A175" s="17" t="s">
        <v>499</v>
      </c>
      <c r="B175" s="18" t="s">
        <v>16</v>
      </c>
      <c r="C175" s="78" t="s">
        <v>493</v>
      </c>
      <c r="D175" s="17" t="s">
        <v>230</v>
      </c>
      <c r="E175" s="68" t="s">
        <v>30</v>
      </c>
      <c r="F175" s="20">
        <v>45352</v>
      </c>
      <c r="G175" s="21">
        <v>25000</v>
      </c>
      <c r="H175" s="22">
        <v>0</v>
      </c>
      <c r="I175" s="21">
        <v>25000</v>
      </c>
      <c r="J175" s="21">
        <v>717.5</v>
      </c>
      <c r="K175" s="21">
        <v>0</v>
      </c>
      <c r="L175" s="21">
        <v>760</v>
      </c>
      <c r="M175" s="23">
        <v>25</v>
      </c>
      <c r="N175" s="21">
        <v>1502.5</v>
      </c>
      <c r="O175" s="21">
        <v>23497.5</v>
      </c>
    </row>
    <row r="176" spans="1:15" ht="11.25" customHeight="1" x14ac:dyDescent="0.25">
      <c r="A176" s="17" t="s">
        <v>502</v>
      </c>
      <c r="B176" s="82" t="s">
        <v>16</v>
      </c>
      <c r="C176" s="78" t="s">
        <v>503</v>
      </c>
      <c r="D176" s="81" t="s">
        <v>504</v>
      </c>
      <c r="E176" s="19" t="s">
        <v>30</v>
      </c>
      <c r="F176" s="83">
        <v>45383</v>
      </c>
      <c r="G176" s="80">
        <v>15000</v>
      </c>
      <c r="H176" s="22">
        <v>0</v>
      </c>
      <c r="I176" s="80">
        <v>15000</v>
      </c>
      <c r="J176" s="21">
        <v>430.5</v>
      </c>
      <c r="K176" s="21">
        <v>0</v>
      </c>
      <c r="L176" s="21">
        <v>456</v>
      </c>
      <c r="M176" s="23">
        <v>25</v>
      </c>
      <c r="N176" s="21">
        <v>911.5</v>
      </c>
      <c r="O176" s="21">
        <v>14088.5</v>
      </c>
    </row>
    <row r="177" spans="1:15" ht="11.25" customHeight="1" x14ac:dyDescent="0.25">
      <c r="A177" s="17" t="s">
        <v>505</v>
      </c>
      <c r="B177" s="82" t="s">
        <v>16</v>
      </c>
      <c r="C177" s="78" t="s">
        <v>493</v>
      </c>
      <c r="D177" s="81" t="s">
        <v>506</v>
      </c>
      <c r="E177" s="19" t="s">
        <v>30</v>
      </c>
      <c r="F177" s="20">
        <v>45383</v>
      </c>
      <c r="G177" s="80">
        <v>25000</v>
      </c>
      <c r="H177" s="22">
        <v>0</v>
      </c>
      <c r="I177" s="80">
        <v>25000</v>
      </c>
      <c r="J177" s="21">
        <v>717.5</v>
      </c>
      <c r="K177" s="21">
        <v>0</v>
      </c>
      <c r="L177" s="21">
        <v>760</v>
      </c>
      <c r="M177" s="23">
        <v>25</v>
      </c>
      <c r="N177" s="21">
        <v>1502.5</v>
      </c>
      <c r="O177" s="21">
        <v>23497.5</v>
      </c>
    </row>
    <row r="178" spans="1:15" ht="11.25" customHeight="1" x14ac:dyDescent="0.25">
      <c r="A178" s="17" t="s">
        <v>507</v>
      </c>
      <c r="B178" s="82" t="s">
        <v>16</v>
      </c>
      <c r="C178" s="78" t="s">
        <v>503</v>
      </c>
      <c r="D178" s="81" t="s">
        <v>504</v>
      </c>
      <c r="E178" s="19" t="s">
        <v>30</v>
      </c>
      <c r="F178" s="20">
        <v>45383</v>
      </c>
      <c r="G178" s="80">
        <v>15000</v>
      </c>
      <c r="H178" s="22">
        <v>0</v>
      </c>
      <c r="I178" s="80">
        <v>15000</v>
      </c>
      <c r="J178" s="21">
        <v>430.5</v>
      </c>
      <c r="K178" s="21">
        <v>0</v>
      </c>
      <c r="L178" s="21">
        <v>456</v>
      </c>
      <c r="M178" s="23">
        <v>25</v>
      </c>
      <c r="N178" s="21">
        <v>911.5</v>
      </c>
      <c r="O178" s="21">
        <v>14088.5</v>
      </c>
    </row>
    <row r="179" spans="1:15" ht="11.25" customHeight="1" x14ac:dyDescent="0.25">
      <c r="A179" s="17" t="s">
        <v>508</v>
      </c>
      <c r="B179" s="82" t="s">
        <v>28</v>
      </c>
      <c r="C179" s="78" t="s">
        <v>509</v>
      </c>
      <c r="D179" s="81" t="s">
        <v>510</v>
      </c>
      <c r="E179" s="19" t="s">
        <v>30</v>
      </c>
      <c r="F179" s="20">
        <v>45383</v>
      </c>
      <c r="G179" s="80">
        <v>30000</v>
      </c>
      <c r="H179" s="22">
        <v>0</v>
      </c>
      <c r="I179" s="80">
        <v>30000</v>
      </c>
      <c r="J179" s="21">
        <v>861</v>
      </c>
      <c r="K179" s="21">
        <v>0</v>
      </c>
      <c r="L179" s="21">
        <v>912</v>
      </c>
      <c r="M179" s="23">
        <v>25</v>
      </c>
      <c r="N179" s="21">
        <v>1798</v>
      </c>
      <c r="O179" s="21">
        <v>28202</v>
      </c>
    </row>
    <row r="180" spans="1:15" ht="11.25" customHeight="1" x14ac:dyDescent="0.25">
      <c r="A180" s="17" t="s">
        <v>511</v>
      </c>
      <c r="B180" s="82" t="s">
        <v>16</v>
      </c>
      <c r="C180" s="78" t="s">
        <v>503</v>
      </c>
      <c r="D180" s="81" t="s">
        <v>512</v>
      </c>
      <c r="E180" s="68" t="s">
        <v>30</v>
      </c>
      <c r="F180" s="84">
        <v>45413</v>
      </c>
      <c r="G180" s="80">
        <v>15000</v>
      </c>
      <c r="H180" s="22">
        <v>0</v>
      </c>
      <c r="I180" s="80">
        <v>15000</v>
      </c>
      <c r="J180" s="21">
        <v>430</v>
      </c>
      <c r="K180" s="21">
        <v>0</v>
      </c>
      <c r="L180" s="21">
        <v>456</v>
      </c>
      <c r="M180" s="23">
        <v>25</v>
      </c>
      <c r="N180" s="21">
        <v>911.5</v>
      </c>
      <c r="O180" s="21">
        <v>14088.5</v>
      </c>
    </row>
    <row r="181" spans="1:15" ht="11.25" customHeight="1" x14ac:dyDescent="0.25">
      <c r="A181" s="17" t="s">
        <v>513</v>
      </c>
      <c r="B181" s="82" t="s">
        <v>16</v>
      </c>
      <c r="C181" s="78" t="s">
        <v>111</v>
      </c>
      <c r="D181" s="81" t="s">
        <v>514</v>
      </c>
      <c r="E181" s="68" t="s">
        <v>30</v>
      </c>
      <c r="F181" s="84">
        <v>45413</v>
      </c>
      <c r="G181" s="80">
        <v>22500</v>
      </c>
      <c r="H181" s="22">
        <v>0</v>
      </c>
      <c r="I181" s="80">
        <v>22500</v>
      </c>
      <c r="J181" s="21">
        <v>645.75</v>
      </c>
      <c r="K181" s="21">
        <v>0</v>
      </c>
      <c r="L181" s="21">
        <v>684</v>
      </c>
      <c r="M181" s="23">
        <v>25</v>
      </c>
      <c r="N181" s="21">
        <v>1354.75</v>
      </c>
      <c r="O181" s="21">
        <v>21145.25</v>
      </c>
    </row>
    <row r="182" spans="1:15" ht="11.25" customHeight="1" x14ac:dyDescent="0.25">
      <c r="A182" s="17" t="s">
        <v>515</v>
      </c>
      <c r="B182" s="82" t="s">
        <v>16</v>
      </c>
      <c r="C182" s="78" t="s">
        <v>503</v>
      </c>
      <c r="D182" s="81" t="s">
        <v>516</v>
      </c>
      <c r="E182" s="68" t="s">
        <v>30</v>
      </c>
      <c r="F182" s="84">
        <v>45413</v>
      </c>
      <c r="G182" s="80">
        <v>15000</v>
      </c>
      <c r="H182" s="22">
        <v>0</v>
      </c>
      <c r="I182" s="80">
        <v>15000</v>
      </c>
      <c r="J182" s="21">
        <v>430</v>
      </c>
      <c r="K182" s="21">
        <v>0</v>
      </c>
      <c r="L182" s="21">
        <v>456</v>
      </c>
      <c r="M182" s="23">
        <v>25</v>
      </c>
      <c r="N182" s="21">
        <v>911.5</v>
      </c>
      <c r="O182" s="21">
        <v>14088.5</v>
      </c>
    </row>
    <row r="183" spans="1:15" ht="11.25" customHeight="1" x14ac:dyDescent="0.25">
      <c r="A183" s="17" t="s">
        <v>517</v>
      </c>
      <c r="B183" s="82" t="s">
        <v>16</v>
      </c>
      <c r="C183" s="78" t="s">
        <v>503</v>
      </c>
      <c r="D183" s="81" t="s">
        <v>518</v>
      </c>
      <c r="E183" s="68" t="s">
        <v>30</v>
      </c>
      <c r="F183" s="84">
        <v>45413</v>
      </c>
      <c r="G183" s="80">
        <v>15000</v>
      </c>
      <c r="H183" s="22">
        <v>0</v>
      </c>
      <c r="I183" s="80">
        <v>15000</v>
      </c>
      <c r="J183" s="21">
        <v>430</v>
      </c>
      <c r="K183" s="21">
        <v>0</v>
      </c>
      <c r="L183" s="21">
        <v>456</v>
      </c>
      <c r="M183" s="23">
        <v>25</v>
      </c>
      <c r="N183" s="21">
        <v>911.5</v>
      </c>
      <c r="O183" s="21">
        <v>14088.5</v>
      </c>
    </row>
    <row r="184" spans="1:15" ht="11.25" customHeight="1" x14ac:dyDescent="0.25">
      <c r="A184" s="17" t="s">
        <v>519</v>
      </c>
      <c r="B184" s="82" t="s">
        <v>16</v>
      </c>
      <c r="C184" s="78" t="s">
        <v>503</v>
      </c>
      <c r="D184" s="81" t="s">
        <v>520</v>
      </c>
      <c r="E184" s="68" t="s">
        <v>30</v>
      </c>
      <c r="F184" s="84">
        <v>45413</v>
      </c>
      <c r="G184" s="80">
        <v>15000</v>
      </c>
      <c r="H184" s="22">
        <v>0</v>
      </c>
      <c r="I184" s="80">
        <v>15000</v>
      </c>
      <c r="J184" s="21">
        <v>430</v>
      </c>
      <c r="K184" s="21">
        <v>0</v>
      </c>
      <c r="L184" s="21">
        <v>456</v>
      </c>
      <c r="M184" s="23">
        <v>25</v>
      </c>
      <c r="N184" s="21">
        <v>911.5</v>
      </c>
      <c r="O184" s="21">
        <v>14088.5</v>
      </c>
    </row>
    <row r="185" spans="1:15" ht="11.25" customHeight="1" x14ac:dyDescent="0.25">
      <c r="A185" s="17" t="s">
        <v>521</v>
      </c>
      <c r="B185" s="82" t="s">
        <v>16</v>
      </c>
      <c r="C185" s="78" t="s">
        <v>493</v>
      </c>
      <c r="D185" s="81" t="s">
        <v>522</v>
      </c>
      <c r="E185" s="68" t="s">
        <v>30</v>
      </c>
      <c r="F185" s="84">
        <v>45413</v>
      </c>
      <c r="G185" s="80">
        <v>25000</v>
      </c>
      <c r="H185" s="22">
        <v>0</v>
      </c>
      <c r="I185" s="80">
        <v>25000</v>
      </c>
      <c r="J185" s="21">
        <v>717.5</v>
      </c>
      <c r="K185" s="21">
        <v>0</v>
      </c>
      <c r="L185" s="21">
        <v>760</v>
      </c>
      <c r="M185" s="23">
        <v>25</v>
      </c>
      <c r="N185" s="21">
        <v>1502.5</v>
      </c>
      <c r="O185" s="21">
        <v>23497.5</v>
      </c>
    </row>
    <row r="186" spans="1:15" ht="11.25" customHeight="1" x14ac:dyDescent="0.25">
      <c r="A186" s="17" t="s">
        <v>523</v>
      </c>
      <c r="B186" s="82" t="s">
        <v>16</v>
      </c>
      <c r="C186" s="78" t="s">
        <v>503</v>
      </c>
      <c r="D186" s="81" t="s">
        <v>524</v>
      </c>
      <c r="E186" s="68" t="s">
        <v>30</v>
      </c>
      <c r="F186" s="84">
        <v>45413</v>
      </c>
      <c r="G186" s="80">
        <v>15000</v>
      </c>
      <c r="H186" s="22">
        <v>0</v>
      </c>
      <c r="I186" s="80">
        <v>15000</v>
      </c>
      <c r="J186" s="21">
        <v>430</v>
      </c>
      <c r="K186" s="21">
        <v>0</v>
      </c>
      <c r="L186" s="21">
        <v>456</v>
      </c>
      <c r="M186" s="23">
        <v>25</v>
      </c>
      <c r="N186" s="21">
        <v>911.5</v>
      </c>
      <c r="O186" s="21">
        <v>14088.5</v>
      </c>
    </row>
    <row r="187" spans="1:15" ht="12.75" customHeight="1" x14ac:dyDescent="0.25">
      <c r="A187" s="24" t="s">
        <v>236</v>
      </c>
      <c r="B187" s="25">
        <v>182</v>
      </c>
      <c r="C187" s="17"/>
      <c r="D187" s="17"/>
      <c r="E187" s="18"/>
      <c r="F187" s="17"/>
      <c r="G187" s="28">
        <f>SUM(G5:G186)</f>
        <v>5372356.25</v>
      </c>
      <c r="H187" s="29">
        <v>0</v>
      </c>
      <c r="I187" s="28">
        <f>SUM(I5:I186)</f>
        <v>5372356.25</v>
      </c>
      <c r="J187" s="28">
        <v>154186.14000000001</v>
      </c>
      <c r="K187" s="28">
        <v>204227.73</v>
      </c>
      <c r="L187" s="28">
        <f>SUM(L5:L186)</f>
        <v>161906.78999999995</v>
      </c>
      <c r="M187" s="28">
        <f>SUM(M5:M186)</f>
        <v>292490.22000000003</v>
      </c>
      <c r="N187" s="28">
        <f>SUM(N5:N186)</f>
        <v>812811.37999999977</v>
      </c>
      <c r="O187" s="28">
        <f>SUM(O5:O186)</f>
        <v>4559544.87</v>
      </c>
    </row>
    <row r="188" spans="1:15" x14ac:dyDescent="0.25">
      <c r="A188" s="12"/>
      <c r="B188" s="9"/>
      <c r="C188" s="4"/>
      <c r="D188" s="4"/>
      <c r="E188" s="5"/>
      <c r="F188" s="4"/>
      <c r="G188" s="13"/>
      <c r="H188" s="14"/>
      <c r="I188" s="13"/>
      <c r="J188" s="13"/>
      <c r="K188" s="13"/>
      <c r="L188" s="13"/>
      <c r="M188" s="13"/>
      <c r="N188" s="13"/>
      <c r="O188" s="13"/>
    </row>
    <row r="189" spans="1:15" x14ac:dyDescent="0.25">
      <c r="A189" s="12"/>
      <c r="B189" s="9"/>
      <c r="C189" s="4"/>
      <c r="D189" s="4" t="s">
        <v>479</v>
      </c>
      <c r="E189" s="5"/>
      <c r="F189" s="4"/>
      <c r="G189" s="13"/>
      <c r="H189" s="14"/>
      <c r="I189" s="13"/>
      <c r="J189" s="13"/>
      <c r="K189" s="13"/>
      <c r="L189" s="13"/>
      <c r="M189" s="13"/>
      <c r="N189" s="13"/>
      <c r="O189" s="13"/>
    </row>
    <row r="190" spans="1:15" x14ac:dyDescent="0.25">
      <c r="A190" s="3"/>
      <c r="B190" s="3"/>
      <c r="C190" s="3"/>
      <c r="D190" s="13"/>
      <c r="E190" s="6"/>
      <c r="F190" s="3"/>
      <c r="G190" s="3"/>
      <c r="H190" s="7"/>
      <c r="I190" s="3"/>
      <c r="J190" s="3"/>
      <c r="K190" s="3"/>
      <c r="L190" s="3"/>
      <c r="M190" s="3"/>
      <c r="N190" s="3"/>
      <c r="O190" s="3"/>
    </row>
    <row r="191" spans="1:15" x14ac:dyDescent="0.25">
      <c r="A191" s="7" t="s">
        <v>237</v>
      </c>
      <c r="B191" s="16"/>
      <c r="C191" s="16"/>
      <c r="D191" s="3"/>
      <c r="E191" s="6"/>
      <c r="F191" s="89" t="s">
        <v>238</v>
      </c>
      <c r="G191" s="89"/>
      <c r="H191" s="89"/>
      <c r="I191" s="16"/>
      <c r="J191" s="16"/>
      <c r="K191" s="16"/>
      <c r="L191" s="8"/>
      <c r="M191" s="8"/>
      <c r="N191" s="8"/>
      <c r="O191" s="8"/>
    </row>
    <row r="192" spans="1:15" x14ac:dyDescent="0.25">
      <c r="L192" s="3"/>
    </row>
    <row r="193" spans="1:13" x14ac:dyDescent="0.25">
      <c r="A193" s="3"/>
      <c r="C193" s="3"/>
      <c r="D193" s="88"/>
      <c r="E193" s="88"/>
      <c r="G193" s="3"/>
      <c r="H193" s="3"/>
      <c r="M193" s="11"/>
    </row>
    <row r="195" spans="1:13" x14ac:dyDescent="0.25">
      <c r="F195" t="s">
        <v>479</v>
      </c>
    </row>
    <row r="196" spans="1:13" x14ac:dyDescent="0.25">
      <c r="M196" s="11"/>
    </row>
    <row r="197" spans="1:13" x14ac:dyDescent="0.25">
      <c r="M197" s="11"/>
    </row>
    <row r="198" spans="1:13" x14ac:dyDescent="0.25">
      <c r="M198" s="11"/>
    </row>
  </sheetData>
  <mergeCells count="2">
    <mergeCell ref="D193:E193"/>
    <mergeCell ref="F191:H191"/>
  </mergeCells>
  <conditionalFormatting sqref="A188:A190">
    <cfRule type="duplicateValues" dxfId="18" priority="2"/>
  </conditionalFormatting>
  <conditionalFormatting sqref="A191">
    <cfRule type="duplicateValues" dxfId="17" priority="1"/>
  </conditionalFormatting>
  <conditionalFormatting sqref="A192:A1048576 A93:A172 A2:A91 A187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topLeftCell="A93" zoomScale="145" zoomScaleNormal="145" zoomScalePageLayoutView="115" workbookViewId="0">
      <selection activeCell="E6" sqref="E6:E102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9.855468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528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239</v>
      </c>
      <c r="B5" s="33" t="s">
        <v>16</v>
      </c>
      <c r="C5" s="34" t="s">
        <v>240</v>
      </c>
      <c r="D5" s="17" t="s">
        <v>241</v>
      </c>
      <c r="E5" s="18" t="s">
        <v>472</v>
      </c>
      <c r="F5" s="20">
        <v>44228</v>
      </c>
      <c r="G5" s="21">
        <v>25000</v>
      </c>
      <c r="H5" s="22">
        <v>0</v>
      </c>
      <c r="I5" s="21">
        <f t="shared" ref="I5:I60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242</v>
      </c>
      <c r="B6" s="33" t="s">
        <v>16</v>
      </c>
      <c r="C6" s="34" t="s">
        <v>240</v>
      </c>
      <c r="D6" s="17" t="s">
        <v>241</v>
      </c>
      <c r="E6" s="18" t="s">
        <v>472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8" si="1">J6+K6+L6+M6</f>
        <v>1502.5</v>
      </c>
      <c r="O6" s="21">
        <f t="shared" ref="O6:O68" si="2">G6-N6</f>
        <v>23497.5</v>
      </c>
      <c r="Q6" s="26"/>
    </row>
    <row r="7" spans="1:17" ht="11.25" customHeight="1" x14ac:dyDescent="0.25">
      <c r="A7" s="17" t="s">
        <v>243</v>
      </c>
      <c r="B7" s="33" t="s">
        <v>16</v>
      </c>
      <c r="C7" s="34" t="s">
        <v>240</v>
      </c>
      <c r="D7" s="17" t="s">
        <v>241</v>
      </c>
      <c r="E7" s="18" t="s">
        <v>472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244</v>
      </c>
      <c r="B8" s="33" t="s">
        <v>16</v>
      </c>
      <c r="C8" s="34" t="s">
        <v>240</v>
      </c>
      <c r="D8" s="17" t="s">
        <v>241</v>
      </c>
      <c r="E8" s="18" t="s">
        <v>472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245</v>
      </c>
      <c r="B9" s="33" t="s">
        <v>16</v>
      </c>
      <c r="C9" s="34" t="s">
        <v>240</v>
      </c>
      <c r="D9" s="17" t="s">
        <v>241</v>
      </c>
      <c r="E9" s="18" t="s">
        <v>472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246</v>
      </c>
      <c r="B10" s="33" t="s">
        <v>28</v>
      </c>
      <c r="C10" s="34" t="s">
        <v>240</v>
      </c>
      <c r="D10" s="17" t="s">
        <v>241</v>
      </c>
      <c r="E10" s="18" t="s">
        <v>472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2.75" customHeight="1" x14ac:dyDescent="0.25">
      <c r="A11" s="17" t="s">
        <v>247</v>
      </c>
      <c r="B11" s="33" t="s">
        <v>16</v>
      </c>
      <c r="C11" s="34" t="s">
        <v>240</v>
      </c>
      <c r="D11" s="17" t="s">
        <v>241</v>
      </c>
      <c r="E11" s="18" t="s">
        <v>472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248</v>
      </c>
      <c r="B12" s="33" t="s">
        <v>16</v>
      </c>
      <c r="C12" s="34" t="s">
        <v>240</v>
      </c>
      <c r="D12" s="17" t="s">
        <v>241</v>
      </c>
      <c r="E12" s="18" t="s">
        <v>472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249</v>
      </c>
      <c r="B13" s="33" t="s">
        <v>16</v>
      </c>
      <c r="C13" s="34" t="s">
        <v>240</v>
      </c>
      <c r="D13" s="17" t="s">
        <v>241</v>
      </c>
      <c r="E13" s="18" t="s">
        <v>472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250</v>
      </c>
      <c r="B14" s="33" t="s">
        <v>16</v>
      </c>
      <c r="C14" s="34" t="s">
        <v>240</v>
      </c>
      <c r="D14" s="17" t="s">
        <v>241</v>
      </c>
      <c r="E14" s="18" t="s">
        <v>472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251</v>
      </c>
      <c r="B15" s="33" t="s">
        <v>28</v>
      </c>
      <c r="C15" s="34" t="s">
        <v>252</v>
      </c>
      <c r="D15" s="17" t="s">
        <v>241</v>
      </c>
      <c r="E15" s="18" t="s">
        <v>472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253</v>
      </c>
      <c r="B16" s="33" t="s">
        <v>28</v>
      </c>
      <c r="C16" s="34" t="s">
        <v>29</v>
      </c>
      <c r="D16" s="17" t="s">
        <v>241</v>
      </c>
      <c r="E16" s="18" t="s">
        <v>472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254</v>
      </c>
      <c r="B17" s="33" t="s">
        <v>28</v>
      </c>
      <c r="C17" s="34" t="s">
        <v>29</v>
      </c>
      <c r="D17" s="17" t="s">
        <v>241</v>
      </c>
      <c r="E17" s="18" t="s">
        <v>472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255</v>
      </c>
      <c r="B18" s="33" t="s">
        <v>16</v>
      </c>
      <c r="C18" s="34" t="s">
        <v>29</v>
      </c>
      <c r="D18" s="17" t="s">
        <v>241</v>
      </c>
      <c r="E18" s="18" t="s">
        <v>472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256</v>
      </c>
      <c r="B19" s="33" t="s">
        <v>28</v>
      </c>
      <c r="C19" s="34" t="s">
        <v>29</v>
      </c>
      <c r="D19" s="17" t="s">
        <v>241</v>
      </c>
      <c r="E19" s="18" t="s">
        <v>472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257</v>
      </c>
      <c r="B20" s="33" t="s">
        <v>28</v>
      </c>
      <c r="C20" s="34" t="s">
        <v>29</v>
      </c>
      <c r="D20" s="17" t="s">
        <v>241</v>
      </c>
      <c r="E20" s="18" t="s">
        <v>472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258</v>
      </c>
      <c r="B21" s="33" t="s">
        <v>28</v>
      </c>
      <c r="C21" s="34" t="s">
        <v>259</v>
      </c>
      <c r="D21" s="17" t="s">
        <v>241</v>
      </c>
      <c r="E21" s="18" t="s">
        <v>472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260</v>
      </c>
      <c r="B22" s="33" t="s">
        <v>16</v>
      </c>
      <c r="C22" s="34" t="s">
        <v>132</v>
      </c>
      <c r="D22" s="17" t="s">
        <v>241</v>
      </c>
      <c r="E22" s="18" t="s">
        <v>472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261</v>
      </c>
      <c r="B23" s="33" t="s">
        <v>16</v>
      </c>
      <c r="C23" s="34" t="s">
        <v>132</v>
      </c>
      <c r="D23" s="17" t="s">
        <v>241</v>
      </c>
      <c r="E23" s="18" t="s">
        <v>472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262</v>
      </c>
      <c r="B24" s="33" t="s">
        <v>16</v>
      </c>
      <c r="C24" s="34" t="s">
        <v>132</v>
      </c>
      <c r="D24" s="17" t="s">
        <v>241</v>
      </c>
      <c r="E24" s="18" t="s">
        <v>472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263</v>
      </c>
      <c r="B25" s="33" t="s">
        <v>16</v>
      </c>
      <c r="C25" s="34" t="s">
        <v>132</v>
      </c>
      <c r="D25" s="17" t="s">
        <v>241</v>
      </c>
      <c r="E25" s="18" t="s">
        <v>472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264</v>
      </c>
      <c r="B26" s="33" t="s">
        <v>16</v>
      </c>
      <c r="C26" s="34" t="s">
        <v>132</v>
      </c>
      <c r="D26" s="17" t="s">
        <v>241</v>
      </c>
      <c r="E26" s="18" t="s">
        <v>472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265</v>
      </c>
      <c r="B27" s="33" t="s">
        <v>16</v>
      </c>
      <c r="C27" s="34" t="s">
        <v>132</v>
      </c>
      <c r="D27" s="17" t="s">
        <v>241</v>
      </c>
      <c r="E27" s="18" t="s">
        <v>472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266</v>
      </c>
      <c r="B28" s="33" t="s">
        <v>28</v>
      </c>
      <c r="C28" s="34" t="s">
        <v>132</v>
      </c>
      <c r="D28" s="17" t="s">
        <v>241</v>
      </c>
      <c r="E28" s="18" t="s">
        <v>472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267</v>
      </c>
      <c r="B29" s="33" t="s">
        <v>28</v>
      </c>
      <c r="C29" s="34" t="s">
        <v>132</v>
      </c>
      <c r="D29" s="17" t="s">
        <v>241</v>
      </c>
      <c r="E29" s="18" t="s">
        <v>472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268</v>
      </c>
      <c r="B30" s="33" t="s">
        <v>16</v>
      </c>
      <c r="C30" s="34" t="s">
        <v>132</v>
      </c>
      <c r="D30" s="17" t="s">
        <v>241</v>
      </c>
      <c r="E30" s="18" t="s">
        <v>472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269</v>
      </c>
      <c r="B31" s="33" t="s">
        <v>16</v>
      </c>
      <c r="C31" s="34" t="s">
        <v>132</v>
      </c>
      <c r="D31" s="17" t="s">
        <v>241</v>
      </c>
      <c r="E31" s="18" t="s">
        <v>472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270</v>
      </c>
      <c r="B32" s="33" t="s">
        <v>16</v>
      </c>
      <c r="C32" s="34" t="s">
        <v>132</v>
      </c>
      <c r="D32" s="17" t="s">
        <v>241</v>
      </c>
      <c r="E32" s="18" t="s">
        <v>472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271</v>
      </c>
      <c r="B33" s="33" t="s">
        <v>16</v>
      </c>
      <c r="C33" s="34" t="s">
        <v>132</v>
      </c>
      <c r="D33" s="17" t="s">
        <v>241</v>
      </c>
      <c r="E33" s="18" t="s">
        <v>472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272</v>
      </c>
      <c r="B34" s="33" t="s">
        <v>16</v>
      </c>
      <c r="C34" s="34" t="s">
        <v>132</v>
      </c>
      <c r="D34" s="17" t="s">
        <v>241</v>
      </c>
      <c r="E34" s="18" t="s">
        <v>472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273</v>
      </c>
      <c r="B35" s="33" t="s">
        <v>16</v>
      </c>
      <c r="C35" s="34" t="s">
        <v>132</v>
      </c>
      <c r="D35" s="17" t="s">
        <v>241</v>
      </c>
      <c r="E35" s="18" t="s">
        <v>472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274</v>
      </c>
      <c r="B36" s="33" t="s">
        <v>16</v>
      </c>
      <c r="C36" s="34" t="s">
        <v>132</v>
      </c>
      <c r="D36" s="17" t="s">
        <v>241</v>
      </c>
      <c r="E36" s="18" t="s">
        <v>472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275</v>
      </c>
      <c r="B37" s="33" t="s">
        <v>16</v>
      </c>
      <c r="C37" s="34" t="s">
        <v>132</v>
      </c>
      <c r="D37" s="17" t="s">
        <v>241</v>
      </c>
      <c r="E37" s="18" t="s">
        <v>472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276</v>
      </c>
      <c r="B38" s="33" t="s">
        <v>16</v>
      </c>
      <c r="C38" s="34" t="s">
        <v>132</v>
      </c>
      <c r="D38" s="17" t="s">
        <v>241</v>
      </c>
      <c r="E38" s="18" t="s">
        <v>472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277</v>
      </c>
      <c r="B39" s="33" t="s">
        <v>16</v>
      </c>
      <c r="C39" s="34" t="s">
        <v>132</v>
      </c>
      <c r="D39" s="17" t="s">
        <v>241</v>
      </c>
      <c r="E39" s="18" t="s">
        <v>472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278</v>
      </c>
      <c r="B40" s="33" t="s">
        <v>16</v>
      </c>
      <c r="C40" s="34" t="s">
        <v>132</v>
      </c>
      <c r="D40" s="17" t="s">
        <v>241</v>
      </c>
      <c r="E40" s="18" t="s">
        <v>472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2796.81</v>
      </c>
      <c r="N40" s="21">
        <f t="shared" si="1"/>
        <v>3683.31</v>
      </c>
      <c r="O40" s="21">
        <f t="shared" si="2"/>
        <v>11316.69</v>
      </c>
    </row>
    <row r="41" spans="1:15" ht="11.25" customHeight="1" x14ac:dyDescent="0.25">
      <c r="A41" s="17" t="s">
        <v>279</v>
      </c>
      <c r="B41" s="33" t="s">
        <v>16</v>
      </c>
      <c r="C41" s="34" t="s">
        <v>132</v>
      </c>
      <c r="D41" s="17" t="s">
        <v>241</v>
      </c>
      <c r="E41" s="18" t="s">
        <v>472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280</v>
      </c>
      <c r="B42" s="33" t="s">
        <v>16</v>
      </c>
      <c r="C42" s="34" t="s">
        <v>132</v>
      </c>
      <c r="D42" s="17" t="s">
        <v>241</v>
      </c>
      <c r="E42" s="18" t="s">
        <v>472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281</v>
      </c>
      <c r="B43" s="33" t="s">
        <v>16</v>
      </c>
      <c r="C43" s="34" t="s">
        <v>132</v>
      </c>
      <c r="D43" s="17" t="s">
        <v>241</v>
      </c>
      <c r="E43" s="18" t="s">
        <v>472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282</v>
      </c>
      <c r="B44" s="33" t="s">
        <v>16</v>
      </c>
      <c r="C44" s="34" t="s">
        <v>132</v>
      </c>
      <c r="D44" s="17" t="s">
        <v>241</v>
      </c>
      <c r="E44" s="18" t="s">
        <v>472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283</v>
      </c>
      <c r="B45" s="33" t="s">
        <v>16</v>
      </c>
      <c r="C45" s="34" t="s">
        <v>132</v>
      </c>
      <c r="D45" s="17" t="s">
        <v>241</v>
      </c>
      <c r="E45" s="18" t="s">
        <v>472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284</v>
      </c>
      <c r="B46" s="33" t="s">
        <v>16</v>
      </c>
      <c r="C46" s="34" t="s">
        <v>132</v>
      </c>
      <c r="D46" s="17" t="s">
        <v>241</v>
      </c>
      <c r="E46" s="18" t="s">
        <v>472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285</v>
      </c>
      <c r="B47" s="33" t="s">
        <v>16</v>
      </c>
      <c r="C47" s="34" t="s">
        <v>132</v>
      </c>
      <c r="D47" s="17" t="s">
        <v>241</v>
      </c>
      <c r="E47" s="18" t="s">
        <v>472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286</v>
      </c>
      <c r="B48" s="33" t="s">
        <v>16</v>
      </c>
      <c r="C48" s="34" t="s">
        <v>132</v>
      </c>
      <c r="D48" s="17" t="s">
        <v>241</v>
      </c>
      <c r="E48" s="18" t="s">
        <v>472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287</v>
      </c>
      <c r="B49" s="33" t="s">
        <v>16</v>
      </c>
      <c r="C49" s="34" t="s">
        <v>132</v>
      </c>
      <c r="D49" s="17" t="s">
        <v>241</v>
      </c>
      <c r="E49" s="18" t="s">
        <v>472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288</v>
      </c>
      <c r="B50" s="33" t="s">
        <v>16</v>
      </c>
      <c r="C50" s="34" t="s">
        <v>132</v>
      </c>
      <c r="D50" s="17" t="s">
        <v>241</v>
      </c>
      <c r="E50" s="18" t="s">
        <v>472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289</v>
      </c>
      <c r="B51" s="33" t="s">
        <v>16</v>
      </c>
      <c r="C51" s="34" t="s">
        <v>132</v>
      </c>
      <c r="D51" s="17" t="s">
        <v>241</v>
      </c>
      <c r="E51" s="18" t="s">
        <v>472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290</v>
      </c>
      <c r="B52" s="33" t="s">
        <v>16</v>
      </c>
      <c r="C52" s="34" t="s">
        <v>132</v>
      </c>
      <c r="D52" s="17" t="s">
        <v>241</v>
      </c>
      <c r="E52" s="18" t="s">
        <v>472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291</v>
      </c>
      <c r="B53" s="33" t="s">
        <v>16</v>
      </c>
      <c r="C53" s="34" t="s">
        <v>132</v>
      </c>
      <c r="D53" s="17" t="s">
        <v>241</v>
      </c>
      <c r="E53" s="18" t="s">
        <v>472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292</v>
      </c>
      <c r="B54" s="33" t="s">
        <v>16</v>
      </c>
      <c r="C54" s="34" t="s">
        <v>132</v>
      </c>
      <c r="D54" s="17" t="s">
        <v>241</v>
      </c>
      <c r="E54" s="18" t="s">
        <v>472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293</v>
      </c>
      <c r="B55" s="33" t="s">
        <v>16</v>
      </c>
      <c r="C55" s="34" t="s">
        <v>132</v>
      </c>
      <c r="D55" s="17" t="s">
        <v>241</v>
      </c>
      <c r="E55" s="18" t="s">
        <v>472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294</v>
      </c>
      <c r="B56" s="33" t="s">
        <v>16</v>
      </c>
      <c r="C56" s="34" t="s">
        <v>132</v>
      </c>
      <c r="D56" s="17" t="s">
        <v>241</v>
      </c>
      <c r="E56" s="18" t="s">
        <v>472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295</v>
      </c>
      <c r="B57" s="33" t="s">
        <v>16</v>
      </c>
      <c r="C57" s="34" t="s">
        <v>132</v>
      </c>
      <c r="D57" s="17" t="s">
        <v>241</v>
      </c>
      <c r="E57" s="18" t="s">
        <v>472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296</v>
      </c>
      <c r="B58" s="33" t="s">
        <v>16</v>
      </c>
      <c r="C58" s="34" t="s">
        <v>132</v>
      </c>
      <c r="D58" s="17" t="s">
        <v>241</v>
      </c>
      <c r="E58" s="18" t="s">
        <v>472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297</v>
      </c>
      <c r="B59" s="33" t="s">
        <v>16</v>
      </c>
      <c r="C59" s="34" t="s">
        <v>132</v>
      </c>
      <c r="D59" s="17" t="s">
        <v>241</v>
      </c>
      <c r="E59" s="18" t="s">
        <v>472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298</v>
      </c>
      <c r="B60" s="33" t="s">
        <v>16</v>
      </c>
      <c r="C60" s="34" t="s">
        <v>132</v>
      </c>
      <c r="D60" s="17" t="s">
        <v>241</v>
      </c>
      <c r="E60" s="18" t="s">
        <v>472</v>
      </c>
      <c r="F60" s="20">
        <v>44409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299</v>
      </c>
      <c r="B61" s="33" t="s">
        <v>16</v>
      </c>
      <c r="C61" s="34" t="s">
        <v>132</v>
      </c>
      <c r="D61" s="17" t="s">
        <v>241</v>
      </c>
      <c r="E61" s="18" t="s">
        <v>472</v>
      </c>
      <c r="F61" s="20">
        <v>44348</v>
      </c>
      <c r="G61" s="21">
        <v>15000</v>
      </c>
      <c r="H61" s="22">
        <v>0</v>
      </c>
      <c r="I61" s="21">
        <f t="shared" ref="I61:I88" si="3">G61+H61</f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300</v>
      </c>
      <c r="B62" s="33" t="s">
        <v>16</v>
      </c>
      <c r="C62" s="34" t="s">
        <v>132</v>
      </c>
      <c r="D62" s="17" t="s">
        <v>241</v>
      </c>
      <c r="E62" s="18" t="s">
        <v>472</v>
      </c>
      <c r="F62" s="20">
        <v>44593</v>
      </c>
      <c r="G62" s="21">
        <v>15000</v>
      </c>
      <c r="H62" s="22">
        <v>0</v>
      </c>
      <c r="I62" s="21">
        <f t="shared" si="3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301</v>
      </c>
      <c r="B63" s="33" t="s">
        <v>16</v>
      </c>
      <c r="C63" s="34" t="s">
        <v>132</v>
      </c>
      <c r="D63" s="17" t="s">
        <v>241</v>
      </c>
      <c r="E63" s="18" t="s">
        <v>472</v>
      </c>
      <c r="F63" s="20">
        <v>44562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302</v>
      </c>
      <c r="B64" s="33" t="s">
        <v>16</v>
      </c>
      <c r="C64" s="34" t="s">
        <v>132</v>
      </c>
      <c r="D64" s="17" t="s">
        <v>241</v>
      </c>
      <c r="E64" s="18" t="s">
        <v>472</v>
      </c>
      <c r="F64" s="20">
        <v>44805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303</v>
      </c>
      <c r="B65" s="33" t="s">
        <v>16</v>
      </c>
      <c r="C65" s="34" t="s">
        <v>132</v>
      </c>
      <c r="D65" s="17" t="s">
        <v>241</v>
      </c>
      <c r="E65" s="18" t="s">
        <v>472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304</v>
      </c>
      <c r="B66" s="33" t="s">
        <v>16</v>
      </c>
      <c r="C66" s="34" t="s">
        <v>132</v>
      </c>
      <c r="D66" s="17" t="s">
        <v>241</v>
      </c>
      <c r="E66" s="18" t="s">
        <v>472</v>
      </c>
      <c r="F66" s="20">
        <v>37196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305</v>
      </c>
      <c r="B67" s="33" t="s">
        <v>16</v>
      </c>
      <c r="C67" s="34" t="s">
        <v>132</v>
      </c>
      <c r="D67" s="17" t="s">
        <v>241</v>
      </c>
      <c r="E67" s="18" t="s">
        <v>472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306</v>
      </c>
      <c r="B68" s="33" t="s">
        <v>28</v>
      </c>
      <c r="C68" s="34" t="s">
        <v>33</v>
      </c>
      <c r="D68" s="17" t="s">
        <v>241</v>
      </c>
      <c r="E68" s="18" t="s">
        <v>472</v>
      </c>
      <c r="F68" s="20">
        <v>44774</v>
      </c>
      <c r="G68" s="21">
        <v>26250</v>
      </c>
      <c r="H68" s="22">
        <v>0</v>
      </c>
      <c r="I68" s="21">
        <f t="shared" si="3"/>
        <v>26250</v>
      </c>
      <c r="J68" s="21">
        <v>753.38</v>
      </c>
      <c r="K68" s="21">
        <v>0</v>
      </c>
      <c r="L68" s="21">
        <v>798</v>
      </c>
      <c r="M68" s="21">
        <v>25</v>
      </c>
      <c r="N68" s="21">
        <f t="shared" si="1"/>
        <v>1576.38</v>
      </c>
      <c r="O68" s="21">
        <f t="shared" si="2"/>
        <v>24673.62</v>
      </c>
    </row>
    <row r="69" spans="1:15" ht="11.25" customHeight="1" x14ac:dyDescent="0.25">
      <c r="A69" s="17" t="s">
        <v>307</v>
      </c>
      <c r="B69" s="33" t="s">
        <v>28</v>
      </c>
      <c r="C69" s="34" t="s">
        <v>33</v>
      </c>
      <c r="D69" s="17" t="s">
        <v>241</v>
      </c>
      <c r="E69" s="18" t="s">
        <v>472</v>
      </c>
      <c r="F69" s="20">
        <v>44228</v>
      </c>
      <c r="G69" s="21">
        <v>21000</v>
      </c>
      <c r="H69" s="22">
        <v>0</v>
      </c>
      <c r="I69" s="21">
        <f t="shared" si="3"/>
        <v>21000</v>
      </c>
      <c r="J69" s="21">
        <v>602.70000000000005</v>
      </c>
      <c r="K69" s="21">
        <v>0</v>
      </c>
      <c r="L69" s="21">
        <v>638.4</v>
      </c>
      <c r="M69" s="21">
        <v>25</v>
      </c>
      <c r="N69" s="21">
        <f t="shared" ref="N69:N102" si="4">J69+K69+L69+M69</f>
        <v>1266.0999999999999</v>
      </c>
      <c r="O69" s="21">
        <f t="shared" ref="O69:O102" si="5">G69-N69</f>
        <v>19733.900000000001</v>
      </c>
    </row>
    <row r="70" spans="1:15" ht="11.25" customHeight="1" x14ac:dyDescent="0.25">
      <c r="A70" s="17" t="s">
        <v>308</v>
      </c>
      <c r="B70" s="33" t="s">
        <v>16</v>
      </c>
      <c r="C70" s="34" t="s">
        <v>309</v>
      </c>
      <c r="D70" s="17" t="s">
        <v>241</v>
      </c>
      <c r="E70" s="18" t="s">
        <v>472</v>
      </c>
      <c r="F70" s="20">
        <v>44501</v>
      </c>
      <c r="G70" s="21">
        <v>30000</v>
      </c>
      <c r="H70" s="22">
        <v>0</v>
      </c>
      <c r="I70" s="21">
        <f t="shared" si="3"/>
        <v>30000</v>
      </c>
      <c r="J70" s="21">
        <v>861</v>
      </c>
      <c r="K70" s="21">
        <v>0</v>
      </c>
      <c r="L70" s="21">
        <v>912</v>
      </c>
      <c r="M70" s="21">
        <v>1740.46</v>
      </c>
      <c r="N70" s="21">
        <f t="shared" si="4"/>
        <v>3513.46</v>
      </c>
      <c r="O70" s="21">
        <f t="shared" si="5"/>
        <v>26486.54</v>
      </c>
    </row>
    <row r="71" spans="1:15" ht="11.25" customHeight="1" x14ac:dyDescent="0.25">
      <c r="A71" s="17" t="s">
        <v>310</v>
      </c>
      <c r="B71" s="33" t="s">
        <v>28</v>
      </c>
      <c r="C71" s="34" t="s">
        <v>29</v>
      </c>
      <c r="D71" s="17" t="s">
        <v>241</v>
      </c>
      <c r="E71" s="18" t="s">
        <v>472</v>
      </c>
      <c r="F71" s="20">
        <v>44197</v>
      </c>
      <c r="G71" s="21">
        <v>30000</v>
      </c>
      <c r="H71" s="22">
        <v>0</v>
      </c>
      <c r="I71" s="21">
        <v>30000</v>
      </c>
      <c r="J71" s="21">
        <v>861</v>
      </c>
      <c r="K71" s="21">
        <v>0</v>
      </c>
      <c r="L71" s="21">
        <v>912</v>
      </c>
      <c r="M71" s="21">
        <v>25</v>
      </c>
      <c r="N71" s="21">
        <f t="shared" si="4"/>
        <v>1798</v>
      </c>
      <c r="O71" s="21">
        <f t="shared" si="5"/>
        <v>28202</v>
      </c>
    </row>
    <row r="72" spans="1:15" ht="11.25" customHeight="1" x14ac:dyDescent="0.25">
      <c r="A72" s="17" t="s">
        <v>311</v>
      </c>
      <c r="B72" s="33" t="s">
        <v>16</v>
      </c>
      <c r="C72" s="34" t="s">
        <v>94</v>
      </c>
      <c r="D72" s="17" t="s">
        <v>241</v>
      </c>
      <c r="E72" s="18" t="s">
        <v>472</v>
      </c>
      <c r="F72" s="20">
        <v>44348</v>
      </c>
      <c r="G72" s="21">
        <v>30000</v>
      </c>
      <c r="H72" s="22">
        <v>0</v>
      </c>
      <c r="I72" s="21">
        <f t="shared" si="3"/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312</v>
      </c>
      <c r="B73" s="33" t="s">
        <v>28</v>
      </c>
      <c r="C73" s="34" t="s">
        <v>94</v>
      </c>
      <c r="D73" s="17" t="s">
        <v>241</v>
      </c>
      <c r="E73" s="18" t="s">
        <v>472</v>
      </c>
      <c r="F73" s="20">
        <v>44317</v>
      </c>
      <c r="G73" s="21">
        <v>25000</v>
      </c>
      <c r="H73" s="22">
        <v>0</v>
      </c>
      <c r="I73" s="21">
        <f t="shared" si="3"/>
        <v>25000</v>
      </c>
      <c r="J73" s="21">
        <v>717.5</v>
      </c>
      <c r="K73" s="21">
        <v>0</v>
      </c>
      <c r="L73" s="21">
        <v>760</v>
      </c>
      <c r="M73" s="21">
        <v>125</v>
      </c>
      <c r="N73" s="21">
        <f t="shared" si="4"/>
        <v>1602.5</v>
      </c>
      <c r="O73" s="21">
        <f t="shared" si="5"/>
        <v>23397.5</v>
      </c>
    </row>
    <row r="74" spans="1:15" ht="11.25" customHeight="1" x14ac:dyDescent="0.25">
      <c r="A74" s="17" t="s">
        <v>313</v>
      </c>
      <c r="B74" s="33" t="s">
        <v>16</v>
      </c>
      <c r="C74" s="34" t="s">
        <v>94</v>
      </c>
      <c r="D74" s="17" t="s">
        <v>241</v>
      </c>
      <c r="E74" s="18" t="s">
        <v>472</v>
      </c>
      <c r="F74" s="20">
        <v>44317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25</v>
      </c>
      <c r="N74" s="21">
        <f t="shared" si="4"/>
        <v>1798</v>
      </c>
      <c r="O74" s="21">
        <f t="shared" si="5"/>
        <v>28202</v>
      </c>
    </row>
    <row r="75" spans="1:15" ht="11.25" customHeight="1" x14ac:dyDescent="0.25">
      <c r="A75" s="17" t="s">
        <v>314</v>
      </c>
      <c r="B75" s="33" t="s">
        <v>16</v>
      </c>
      <c r="C75" s="34" t="s">
        <v>315</v>
      </c>
      <c r="D75" s="17" t="s">
        <v>241</v>
      </c>
      <c r="E75" s="18" t="s">
        <v>472</v>
      </c>
      <c r="F75" s="20">
        <v>42675</v>
      </c>
      <c r="G75" s="21">
        <v>20000</v>
      </c>
      <c r="H75" s="22">
        <v>0</v>
      </c>
      <c r="I75" s="21">
        <f t="shared" si="3"/>
        <v>20000</v>
      </c>
      <c r="J75" s="21">
        <v>574</v>
      </c>
      <c r="K75" s="21">
        <v>0</v>
      </c>
      <c r="L75" s="21">
        <v>608</v>
      </c>
      <c r="M75" s="21">
        <v>25</v>
      </c>
      <c r="N75" s="21">
        <f t="shared" si="4"/>
        <v>1207</v>
      </c>
      <c r="O75" s="21">
        <f t="shared" si="5"/>
        <v>18793</v>
      </c>
    </row>
    <row r="76" spans="1:15" ht="11.25" customHeight="1" x14ac:dyDescent="0.25">
      <c r="A76" s="17" t="s">
        <v>316</v>
      </c>
      <c r="B76" s="33" t="s">
        <v>16</v>
      </c>
      <c r="C76" s="34" t="s">
        <v>111</v>
      </c>
      <c r="D76" s="17" t="s">
        <v>241</v>
      </c>
      <c r="E76" s="18" t="s">
        <v>472</v>
      </c>
      <c r="F76" s="20">
        <v>44409</v>
      </c>
      <c r="G76" s="21">
        <v>22500</v>
      </c>
      <c r="H76" s="22">
        <v>0</v>
      </c>
      <c r="I76" s="21">
        <f t="shared" si="3"/>
        <v>22500</v>
      </c>
      <c r="J76" s="21">
        <v>645.75</v>
      </c>
      <c r="K76" s="21">
        <v>0</v>
      </c>
      <c r="L76" s="21">
        <v>684</v>
      </c>
      <c r="M76" s="21">
        <v>25</v>
      </c>
      <c r="N76" s="21">
        <f t="shared" si="4"/>
        <v>1354.75</v>
      </c>
      <c r="O76" s="21">
        <f t="shared" si="5"/>
        <v>21145.25</v>
      </c>
    </row>
    <row r="77" spans="1:15" ht="11.25" customHeight="1" x14ac:dyDescent="0.25">
      <c r="A77" s="17" t="s">
        <v>317</v>
      </c>
      <c r="B77" s="33" t="s">
        <v>16</v>
      </c>
      <c r="C77" s="34" t="s">
        <v>111</v>
      </c>
      <c r="D77" s="17" t="s">
        <v>241</v>
      </c>
      <c r="E77" s="18" t="s">
        <v>472</v>
      </c>
      <c r="F77" s="20">
        <v>44866</v>
      </c>
      <c r="G77" s="21">
        <v>22500</v>
      </c>
      <c r="H77" s="22">
        <v>0</v>
      </c>
      <c r="I77" s="21">
        <f t="shared" si="3"/>
        <v>22500</v>
      </c>
      <c r="J77" s="21">
        <v>645.75</v>
      </c>
      <c r="K77" s="21">
        <v>0</v>
      </c>
      <c r="L77" s="21">
        <v>684</v>
      </c>
      <c r="M77" s="21">
        <v>25</v>
      </c>
      <c r="N77" s="21">
        <f t="shared" si="4"/>
        <v>1354.75</v>
      </c>
      <c r="O77" s="21">
        <f t="shared" si="5"/>
        <v>21145.25</v>
      </c>
    </row>
    <row r="78" spans="1:15" ht="11.25" customHeight="1" x14ac:dyDescent="0.25">
      <c r="A78" s="17" t="s">
        <v>318</v>
      </c>
      <c r="B78" s="33" t="s">
        <v>16</v>
      </c>
      <c r="C78" s="34" t="s">
        <v>126</v>
      </c>
      <c r="D78" s="17" t="s">
        <v>241</v>
      </c>
      <c r="E78" s="18" t="s">
        <v>472</v>
      </c>
      <c r="F78" s="20">
        <v>44348</v>
      </c>
      <c r="G78" s="21">
        <v>13500</v>
      </c>
      <c r="H78" s="22">
        <v>0</v>
      </c>
      <c r="I78" s="21">
        <f t="shared" si="3"/>
        <v>13500</v>
      </c>
      <c r="J78" s="17">
        <v>387.45</v>
      </c>
      <c r="K78" s="17">
        <v>0</v>
      </c>
      <c r="L78" s="17">
        <v>410.4</v>
      </c>
      <c r="M78" s="21">
        <v>8266.5400000000009</v>
      </c>
      <c r="N78" s="21">
        <f t="shared" si="4"/>
        <v>9064.3900000000012</v>
      </c>
      <c r="O78" s="21">
        <f t="shared" si="5"/>
        <v>4435.6099999999988</v>
      </c>
    </row>
    <row r="79" spans="1:15" ht="11.25" customHeight="1" x14ac:dyDescent="0.25">
      <c r="A79" s="17" t="s">
        <v>319</v>
      </c>
      <c r="B79" s="33" t="s">
        <v>28</v>
      </c>
      <c r="C79" s="34" t="s">
        <v>115</v>
      </c>
      <c r="D79" s="17" t="s">
        <v>241</v>
      </c>
      <c r="E79" s="18" t="s">
        <v>472</v>
      </c>
      <c r="F79" s="20">
        <v>44621</v>
      </c>
      <c r="G79" s="21">
        <v>15000</v>
      </c>
      <c r="H79" s="22">
        <v>0</v>
      </c>
      <c r="I79" s="21">
        <f t="shared" si="3"/>
        <v>15000</v>
      </c>
      <c r="J79" s="21">
        <v>430.5</v>
      </c>
      <c r="K79" s="21">
        <v>0</v>
      </c>
      <c r="L79" s="21">
        <v>456</v>
      </c>
      <c r="M79" s="21">
        <v>25</v>
      </c>
      <c r="N79" s="21">
        <f t="shared" si="4"/>
        <v>911.5</v>
      </c>
      <c r="O79" s="21">
        <f t="shared" si="5"/>
        <v>14088.5</v>
      </c>
    </row>
    <row r="80" spans="1:15" ht="11.25" customHeight="1" x14ac:dyDescent="0.25">
      <c r="A80" s="17" t="s">
        <v>320</v>
      </c>
      <c r="B80" s="33" t="s">
        <v>28</v>
      </c>
      <c r="C80" s="34" t="s">
        <v>115</v>
      </c>
      <c r="D80" s="17" t="s">
        <v>241</v>
      </c>
      <c r="E80" s="18" t="s">
        <v>472</v>
      </c>
      <c r="F80" s="20">
        <v>44682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321</v>
      </c>
      <c r="B81" s="33" t="s">
        <v>28</v>
      </c>
      <c r="C81" s="34" t="s">
        <v>115</v>
      </c>
      <c r="D81" s="17" t="s">
        <v>241</v>
      </c>
      <c r="E81" s="18" t="s">
        <v>472</v>
      </c>
      <c r="F81" s="20">
        <v>44287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125</v>
      </c>
      <c r="N81" s="21">
        <f t="shared" si="4"/>
        <v>1011.5</v>
      </c>
      <c r="O81" s="21">
        <f t="shared" si="5"/>
        <v>13988.5</v>
      </c>
    </row>
    <row r="82" spans="1:15" ht="11.25" customHeight="1" x14ac:dyDescent="0.25">
      <c r="A82" s="17" t="s">
        <v>322</v>
      </c>
      <c r="B82" s="33" t="s">
        <v>16</v>
      </c>
      <c r="C82" s="34" t="s">
        <v>115</v>
      </c>
      <c r="D82" s="17" t="s">
        <v>241</v>
      </c>
      <c r="E82" s="18" t="s">
        <v>472</v>
      </c>
      <c r="F82" s="20">
        <v>44713</v>
      </c>
      <c r="G82" s="21">
        <v>13500</v>
      </c>
      <c r="H82" s="22">
        <v>0</v>
      </c>
      <c r="I82" s="21">
        <f t="shared" si="3"/>
        <v>13500</v>
      </c>
      <c r="J82" s="21">
        <v>387.45</v>
      </c>
      <c r="K82" s="21">
        <v>0</v>
      </c>
      <c r="L82" s="21">
        <v>410.4</v>
      </c>
      <c r="M82" s="21">
        <v>25</v>
      </c>
      <c r="N82" s="21">
        <f t="shared" si="4"/>
        <v>822.84999999999991</v>
      </c>
      <c r="O82" s="21">
        <f t="shared" si="5"/>
        <v>12677.15</v>
      </c>
    </row>
    <row r="83" spans="1:15" ht="11.25" customHeight="1" x14ac:dyDescent="0.25">
      <c r="A83" s="17" t="s">
        <v>323</v>
      </c>
      <c r="B83" s="33" t="s">
        <v>28</v>
      </c>
      <c r="C83" s="34" t="s">
        <v>115</v>
      </c>
      <c r="D83" s="17" t="s">
        <v>241</v>
      </c>
      <c r="E83" s="18" t="s">
        <v>472</v>
      </c>
      <c r="F83" s="20">
        <v>44256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1740.46</v>
      </c>
      <c r="N83" s="21">
        <f t="shared" si="4"/>
        <v>2538.31</v>
      </c>
      <c r="O83" s="21">
        <f t="shared" si="5"/>
        <v>10961.69</v>
      </c>
    </row>
    <row r="84" spans="1:15" ht="11.25" customHeight="1" x14ac:dyDescent="0.25">
      <c r="A84" s="17" t="s">
        <v>324</v>
      </c>
      <c r="B84" s="33" t="s">
        <v>28</v>
      </c>
      <c r="C84" s="34" t="s">
        <v>115</v>
      </c>
      <c r="D84" s="17" t="s">
        <v>241</v>
      </c>
      <c r="E84" s="18" t="s">
        <v>472</v>
      </c>
      <c r="F84" s="20">
        <v>44805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325</v>
      </c>
      <c r="B85" s="33" t="s">
        <v>28</v>
      </c>
      <c r="C85" s="34" t="s">
        <v>115</v>
      </c>
      <c r="D85" s="17" t="s">
        <v>241</v>
      </c>
      <c r="E85" s="18" t="s">
        <v>472</v>
      </c>
      <c r="F85" s="20">
        <v>44805</v>
      </c>
      <c r="G85" s="21">
        <v>11000</v>
      </c>
      <c r="H85" s="22">
        <v>0</v>
      </c>
      <c r="I85" s="21">
        <f t="shared" si="3"/>
        <v>11000</v>
      </c>
      <c r="J85" s="21">
        <v>315.7</v>
      </c>
      <c r="K85" s="21">
        <v>0</v>
      </c>
      <c r="L85" s="21">
        <v>334.4</v>
      </c>
      <c r="M85" s="21">
        <v>25</v>
      </c>
      <c r="N85" s="21">
        <v>673.1</v>
      </c>
      <c r="O85" s="21">
        <f t="shared" si="5"/>
        <v>10326.9</v>
      </c>
    </row>
    <row r="86" spans="1:15" ht="11.25" customHeight="1" x14ac:dyDescent="0.25">
      <c r="A86" s="17" t="s">
        <v>326</v>
      </c>
      <c r="B86" s="33" t="s">
        <v>28</v>
      </c>
      <c r="C86" s="34" t="s">
        <v>115</v>
      </c>
      <c r="D86" s="17" t="s">
        <v>241</v>
      </c>
      <c r="E86" s="18" t="s">
        <v>472</v>
      </c>
      <c r="F86" s="20">
        <v>44835</v>
      </c>
      <c r="G86" s="21">
        <v>15000</v>
      </c>
      <c r="H86" s="22">
        <v>0</v>
      </c>
      <c r="I86" s="21">
        <f t="shared" si="3"/>
        <v>15000</v>
      </c>
      <c r="J86" s="21">
        <v>430.5</v>
      </c>
      <c r="K86" s="21">
        <v>0</v>
      </c>
      <c r="L86" s="21">
        <v>456</v>
      </c>
      <c r="M86" s="21">
        <v>25</v>
      </c>
      <c r="N86" s="21">
        <f t="shared" si="4"/>
        <v>911.5</v>
      </c>
      <c r="O86" s="21">
        <f t="shared" si="5"/>
        <v>14088.5</v>
      </c>
    </row>
    <row r="87" spans="1:15" ht="11.25" customHeight="1" x14ac:dyDescent="0.25">
      <c r="A87" s="17" t="s">
        <v>444</v>
      </c>
      <c r="B87" s="33" t="s">
        <v>28</v>
      </c>
      <c r="C87" s="34" t="s">
        <v>115</v>
      </c>
      <c r="D87" s="17" t="s">
        <v>241</v>
      </c>
      <c r="E87" s="18" t="s">
        <v>472</v>
      </c>
      <c r="F87" s="20">
        <v>44986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445</v>
      </c>
      <c r="B88" s="33" t="s">
        <v>16</v>
      </c>
      <c r="C88" s="34" t="s">
        <v>94</v>
      </c>
      <c r="D88" s="17" t="s">
        <v>241</v>
      </c>
      <c r="E88" s="18" t="s">
        <v>472</v>
      </c>
      <c r="F88" s="20">
        <v>44986</v>
      </c>
      <c r="G88" s="21">
        <v>30000</v>
      </c>
      <c r="H88" s="22">
        <v>0</v>
      </c>
      <c r="I88" s="21">
        <f t="shared" si="3"/>
        <v>30000</v>
      </c>
      <c r="J88" s="21">
        <v>861</v>
      </c>
      <c r="K88" s="21">
        <v>0</v>
      </c>
      <c r="L88" s="21">
        <v>912</v>
      </c>
      <c r="M88" s="21">
        <v>25</v>
      </c>
      <c r="N88" s="21">
        <f t="shared" si="4"/>
        <v>1798</v>
      </c>
      <c r="O88" s="21">
        <f t="shared" si="5"/>
        <v>28202</v>
      </c>
    </row>
    <row r="89" spans="1:15" ht="11.25" customHeight="1" x14ac:dyDescent="0.25">
      <c r="A89" s="17" t="s">
        <v>446</v>
      </c>
      <c r="B89" s="33" t="s">
        <v>16</v>
      </c>
      <c r="C89" s="34" t="s">
        <v>132</v>
      </c>
      <c r="D89" s="17" t="s">
        <v>241</v>
      </c>
      <c r="E89" s="18" t="s">
        <v>472</v>
      </c>
      <c r="F89" s="20">
        <v>44986</v>
      </c>
      <c r="G89" s="21">
        <v>15000</v>
      </c>
      <c r="H89" s="22">
        <v>0</v>
      </c>
      <c r="I89" s="21">
        <f>G89+H89</f>
        <v>15000</v>
      </c>
      <c r="J89" s="21">
        <v>430.5</v>
      </c>
      <c r="K89" s="21">
        <v>0</v>
      </c>
      <c r="L89" s="21">
        <v>456</v>
      </c>
      <c r="M89" s="21">
        <v>25</v>
      </c>
      <c r="N89" s="21">
        <f t="shared" si="4"/>
        <v>911.5</v>
      </c>
      <c r="O89" s="21">
        <f t="shared" si="5"/>
        <v>14088.5</v>
      </c>
    </row>
    <row r="90" spans="1:15" ht="11.25" customHeight="1" x14ac:dyDescent="0.25">
      <c r="A90" s="17" t="s">
        <v>448</v>
      </c>
      <c r="B90" s="33" t="s">
        <v>16</v>
      </c>
      <c r="C90" s="34" t="s">
        <v>111</v>
      </c>
      <c r="D90" s="17" t="s">
        <v>241</v>
      </c>
      <c r="E90" s="18" t="s">
        <v>472</v>
      </c>
      <c r="F90" s="20">
        <v>36982</v>
      </c>
      <c r="G90" s="21">
        <v>22500</v>
      </c>
      <c r="H90" s="17">
        <v>0</v>
      </c>
      <c r="I90" s="21">
        <v>22500</v>
      </c>
      <c r="J90" s="17">
        <v>645.75</v>
      </c>
      <c r="K90" s="17">
        <v>0</v>
      </c>
      <c r="L90" s="21">
        <v>684</v>
      </c>
      <c r="M90" s="21">
        <v>1525</v>
      </c>
      <c r="N90" s="21">
        <f t="shared" si="4"/>
        <v>2854.75</v>
      </c>
      <c r="O90" s="21">
        <f t="shared" si="5"/>
        <v>19645.25</v>
      </c>
    </row>
    <row r="91" spans="1:15" ht="11.25" customHeight="1" x14ac:dyDescent="0.25">
      <c r="A91" s="17" t="s">
        <v>449</v>
      </c>
      <c r="B91" s="33" t="s">
        <v>16</v>
      </c>
      <c r="C91" s="34" t="s">
        <v>132</v>
      </c>
      <c r="D91" s="17" t="s">
        <v>241</v>
      </c>
      <c r="E91" s="18" t="s">
        <v>472</v>
      </c>
      <c r="F91" s="20">
        <v>36982</v>
      </c>
      <c r="G91" s="21">
        <v>15000</v>
      </c>
      <c r="H91" s="17">
        <v>0</v>
      </c>
      <c r="I91" s="21">
        <v>15000</v>
      </c>
      <c r="J91" s="17">
        <v>430.5</v>
      </c>
      <c r="K91" s="17">
        <v>0</v>
      </c>
      <c r="L91" s="69">
        <v>456</v>
      </c>
      <c r="M91" s="21">
        <v>25</v>
      </c>
      <c r="N91" s="21">
        <f t="shared" si="4"/>
        <v>911.5</v>
      </c>
      <c r="O91" s="21">
        <f t="shared" si="5"/>
        <v>14088.5</v>
      </c>
    </row>
    <row r="92" spans="1:15" ht="11.25" customHeight="1" x14ac:dyDescent="0.25">
      <c r="A92" s="17" t="s">
        <v>450</v>
      </c>
      <c r="B92" s="33" t="s">
        <v>16</v>
      </c>
      <c r="C92" s="34" t="s">
        <v>115</v>
      </c>
      <c r="D92" s="17" t="s">
        <v>241</v>
      </c>
      <c r="E92" s="18" t="s">
        <v>472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69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451</v>
      </c>
      <c r="B93" s="33" t="s">
        <v>28</v>
      </c>
      <c r="C93" s="34" t="s">
        <v>115</v>
      </c>
      <c r="D93" s="17" t="s">
        <v>241</v>
      </c>
      <c r="E93" s="18" t="s">
        <v>472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69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478</v>
      </c>
      <c r="B94" s="33" t="s">
        <v>28</v>
      </c>
      <c r="C94" s="34" t="s">
        <v>33</v>
      </c>
      <c r="D94" s="17" t="s">
        <v>241</v>
      </c>
      <c r="E94" s="18" t="s">
        <v>472</v>
      </c>
      <c r="F94" s="20">
        <v>45047</v>
      </c>
      <c r="G94" s="21">
        <v>30000</v>
      </c>
      <c r="H94" s="17">
        <v>0</v>
      </c>
      <c r="I94" s="21">
        <v>30000</v>
      </c>
      <c r="J94" s="17">
        <v>861</v>
      </c>
      <c r="K94" s="17">
        <v>0</v>
      </c>
      <c r="L94" s="69">
        <v>912</v>
      </c>
      <c r="M94" s="21">
        <v>125</v>
      </c>
      <c r="N94" s="21">
        <f t="shared" si="4"/>
        <v>1898</v>
      </c>
      <c r="O94" s="21">
        <f t="shared" si="5"/>
        <v>28102</v>
      </c>
    </row>
    <row r="95" spans="1:15" ht="11.25" customHeight="1" x14ac:dyDescent="0.25">
      <c r="A95" s="17" t="s">
        <v>453</v>
      </c>
      <c r="B95" s="33" t="s">
        <v>16</v>
      </c>
      <c r="C95" s="34" t="s">
        <v>132</v>
      </c>
      <c r="D95" s="17" t="s">
        <v>241</v>
      </c>
      <c r="E95" s="18" t="s">
        <v>472</v>
      </c>
      <c r="F95" s="20">
        <v>45047</v>
      </c>
      <c r="G95" s="21">
        <v>15000</v>
      </c>
      <c r="H95" s="17">
        <v>0</v>
      </c>
      <c r="I95" s="21">
        <v>15000</v>
      </c>
      <c r="J95" s="17">
        <v>430.5</v>
      </c>
      <c r="K95" s="17">
        <v>0</v>
      </c>
      <c r="L95" s="69">
        <v>456</v>
      </c>
      <c r="M95" s="21">
        <v>25</v>
      </c>
      <c r="N95" s="21">
        <f t="shared" si="4"/>
        <v>911.5</v>
      </c>
      <c r="O95" s="21">
        <f t="shared" si="5"/>
        <v>14088.5</v>
      </c>
    </row>
    <row r="96" spans="1:15" ht="11.25" customHeight="1" x14ac:dyDescent="0.25">
      <c r="A96" s="17" t="s">
        <v>462</v>
      </c>
      <c r="B96" s="33" t="s">
        <v>28</v>
      </c>
      <c r="C96" s="34" t="s">
        <v>123</v>
      </c>
      <c r="D96" s="17" t="s">
        <v>241</v>
      </c>
      <c r="E96" s="18" t="s">
        <v>472</v>
      </c>
      <c r="F96" s="20">
        <v>45108</v>
      </c>
      <c r="G96" s="21">
        <v>25000</v>
      </c>
      <c r="H96" s="17">
        <v>0</v>
      </c>
      <c r="I96" s="21">
        <v>25000</v>
      </c>
      <c r="J96" s="17">
        <v>717.5</v>
      </c>
      <c r="K96" s="17">
        <v>0</v>
      </c>
      <c r="L96" s="70">
        <v>760</v>
      </c>
      <c r="M96" s="21">
        <v>25</v>
      </c>
      <c r="N96" s="21">
        <f t="shared" si="4"/>
        <v>1502.5</v>
      </c>
      <c r="O96" s="21">
        <f t="shared" si="5"/>
        <v>23497.5</v>
      </c>
    </row>
    <row r="97" spans="1:15" ht="11.25" customHeight="1" x14ac:dyDescent="0.25">
      <c r="A97" s="17" t="s">
        <v>471</v>
      </c>
      <c r="B97" s="33" t="s">
        <v>16</v>
      </c>
      <c r="C97" s="34" t="s">
        <v>29</v>
      </c>
      <c r="D97" s="17" t="s">
        <v>241</v>
      </c>
      <c r="E97" s="18" t="s">
        <v>472</v>
      </c>
      <c r="F97" s="20">
        <v>45139</v>
      </c>
      <c r="G97" s="21">
        <v>30000</v>
      </c>
      <c r="H97" s="17">
        <v>0</v>
      </c>
      <c r="I97" s="21">
        <v>30000</v>
      </c>
      <c r="J97" s="17">
        <v>861</v>
      </c>
      <c r="K97" s="17">
        <v>0</v>
      </c>
      <c r="L97" s="69">
        <v>912</v>
      </c>
      <c r="M97" s="21">
        <v>25</v>
      </c>
      <c r="N97" s="21">
        <f t="shared" si="4"/>
        <v>1798</v>
      </c>
      <c r="O97" s="21">
        <f t="shared" si="5"/>
        <v>28202</v>
      </c>
    </row>
    <row r="98" spans="1:15" ht="11.25" customHeight="1" x14ac:dyDescent="0.25">
      <c r="A98" s="17" t="s">
        <v>486</v>
      </c>
      <c r="B98" s="33" t="s">
        <v>16</v>
      </c>
      <c r="C98" s="34" t="s">
        <v>473</v>
      </c>
      <c r="D98" s="17" t="s">
        <v>241</v>
      </c>
      <c r="E98" s="18" t="s">
        <v>472</v>
      </c>
      <c r="F98" s="20">
        <v>45231</v>
      </c>
      <c r="G98" s="21">
        <v>20000</v>
      </c>
      <c r="H98" s="17">
        <v>0</v>
      </c>
      <c r="I98" s="21">
        <v>20000</v>
      </c>
      <c r="J98" s="17">
        <v>574</v>
      </c>
      <c r="K98" s="17">
        <v>0</v>
      </c>
      <c r="L98" s="69">
        <v>608</v>
      </c>
      <c r="M98" s="21">
        <v>25</v>
      </c>
      <c r="N98" s="21">
        <f t="shared" si="4"/>
        <v>1207</v>
      </c>
      <c r="O98" s="21">
        <f t="shared" si="5"/>
        <v>18793</v>
      </c>
    </row>
    <row r="99" spans="1:15" ht="11.25" customHeight="1" x14ac:dyDescent="0.25">
      <c r="A99" s="17" t="s">
        <v>487</v>
      </c>
      <c r="B99" s="33" t="s">
        <v>28</v>
      </c>
      <c r="C99" s="34" t="s">
        <v>33</v>
      </c>
      <c r="D99" s="17" t="s">
        <v>241</v>
      </c>
      <c r="E99" s="18" t="s">
        <v>472</v>
      </c>
      <c r="F99" s="20">
        <v>45231</v>
      </c>
      <c r="G99" s="21">
        <v>21000</v>
      </c>
      <c r="H99" s="17">
        <v>0</v>
      </c>
      <c r="I99" s="21">
        <v>21000</v>
      </c>
      <c r="J99" s="17">
        <v>602.70000000000005</v>
      </c>
      <c r="K99" s="17">
        <v>0</v>
      </c>
      <c r="L99" s="69">
        <v>638.4</v>
      </c>
      <c r="M99" s="21">
        <v>25</v>
      </c>
      <c r="N99" s="21">
        <f t="shared" si="4"/>
        <v>1266.0999999999999</v>
      </c>
      <c r="O99" s="21">
        <f t="shared" si="5"/>
        <v>19733.900000000001</v>
      </c>
    </row>
    <row r="100" spans="1:15" ht="11.25" customHeight="1" x14ac:dyDescent="0.25">
      <c r="A100" s="17" t="s">
        <v>488</v>
      </c>
      <c r="B100" s="33" t="s">
        <v>16</v>
      </c>
      <c r="C100" s="34" t="s">
        <v>29</v>
      </c>
      <c r="D100" s="17" t="s">
        <v>241</v>
      </c>
      <c r="E100" s="18" t="s">
        <v>472</v>
      </c>
      <c r="F100" s="20">
        <v>45231</v>
      </c>
      <c r="G100" s="21">
        <v>30000</v>
      </c>
      <c r="H100" s="17">
        <v>0</v>
      </c>
      <c r="I100" s="21">
        <v>30000</v>
      </c>
      <c r="J100" s="17">
        <v>861</v>
      </c>
      <c r="K100" s="17">
        <v>0</v>
      </c>
      <c r="L100" s="69">
        <v>912</v>
      </c>
      <c r="M100" s="21">
        <v>25</v>
      </c>
      <c r="N100" s="21">
        <f t="shared" si="4"/>
        <v>1798</v>
      </c>
      <c r="O100" s="21">
        <f t="shared" si="5"/>
        <v>28202</v>
      </c>
    </row>
    <row r="101" spans="1:15" ht="11.25" customHeight="1" x14ac:dyDescent="0.25">
      <c r="A101" s="34" t="s">
        <v>491</v>
      </c>
      <c r="B101" s="33" t="s">
        <v>28</v>
      </c>
      <c r="C101" s="34" t="s">
        <v>29</v>
      </c>
      <c r="D101" s="17" t="s">
        <v>241</v>
      </c>
      <c r="E101" s="18" t="s">
        <v>472</v>
      </c>
      <c r="F101" s="20">
        <v>45261</v>
      </c>
      <c r="G101" s="21">
        <v>33000</v>
      </c>
      <c r="H101" s="17">
        <v>0</v>
      </c>
      <c r="I101" s="21">
        <v>33000</v>
      </c>
      <c r="J101" s="17">
        <v>947.1</v>
      </c>
      <c r="K101" s="17">
        <v>0</v>
      </c>
      <c r="L101" s="69">
        <v>1003.2</v>
      </c>
      <c r="M101" s="21">
        <v>1025</v>
      </c>
      <c r="N101" s="21">
        <f t="shared" si="4"/>
        <v>2975.3</v>
      </c>
      <c r="O101" s="21">
        <f t="shared" si="5"/>
        <v>30024.7</v>
      </c>
    </row>
    <row r="102" spans="1:15" ht="11.25" customHeight="1" x14ac:dyDescent="0.25">
      <c r="A102" s="17" t="s">
        <v>492</v>
      </c>
      <c r="B102" s="33" t="s">
        <v>16</v>
      </c>
      <c r="C102" s="34" t="s">
        <v>132</v>
      </c>
      <c r="D102" s="17" t="s">
        <v>241</v>
      </c>
      <c r="E102" s="18" t="s">
        <v>472</v>
      </c>
      <c r="F102" s="20">
        <v>45261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69">
        <v>456</v>
      </c>
      <c r="M102" s="21">
        <v>25</v>
      </c>
      <c r="N102" s="21">
        <f t="shared" si="4"/>
        <v>911.5</v>
      </c>
      <c r="O102" s="21">
        <f t="shared" si="5"/>
        <v>14088.5</v>
      </c>
    </row>
    <row r="103" spans="1:15" x14ac:dyDescent="0.25">
      <c r="A103" s="24" t="s">
        <v>236</v>
      </c>
      <c r="B103" s="25">
        <v>98</v>
      </c>
      <c r="C103" s="17"/>
      <c r="D103" s="17"/>
      <c r="E103" s="18"/>
      <c r="F103" s="17"/>
      <c r="G103" s="28">
        <f>SUM(G5:G102)</f>
        <v>1829500</v>
      </c>
      <c r="H103" s="29">
        <f>SUM(H5:H89)</f>
        <v>0</v>
      </c>
      <c r="I103" s="28">
        <f>SUM(I5:I102)</f>
        <v>1829500</v>
      </c>
      <c r="J103" s="28">
        <f>SUM(J5:J102)</f>
        <v>52506.659999999982</v>
      </c>
      <c r="K103" s="28">
        <f>SUM(K5:K102)</f>
        <v>0</v>
      </c>
      <c r="L103" s="28">
        <f>SUM(L5:L102)</f>
        <v>55616.80000000001</v>
      </c>
      <c r="M103" s="28">
        <v>34175.65</v>
      </c>
      <c r="N103" s="28">
        <v>142299.10999999999</v>
      </c>
      <c r="O103" s="28">
        <v>1687200.89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237</v>
      </c>
      <c r="B107" s="16"/>
      <c r="C107" s="16"/>
      <c r="D107" s="3"/>
      <c r="E107" s="6"/>
      <c r="F107" s="89" t="s">
        <v>238</v>
      </c>
      <c r="G107" s="89"/>
      <c r="H107" s="89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5:M103">
    <sortCondition ref="C5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phoneticPr fontId="22" type="noConversion"/>
  <conditionalFormatting sqref="A104:A106">
    <cfRule type="duplicateValues" dxfId="15" priority="2"/>
  </conditionalFormatting>
  <conditionalFormatting sqref="A107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zoomScale="145" zoomScaleNormal="145" zoomScalePageLayoutView="130" workbookViewId="0">
      <selection activeCell="D12" sqref="D12"/>
    </sheetView>
  </sheetViews>
  <sheetFormatPr baseColWidth="10" defaultColWidth="11.42578125" defaultRowHeight="15" x14ac:dyDescent="0.25"/>
  <cols>
    <col min="1" max="1" width="27.85546875" customWidth="1"/>
    <col min="2" max="2" width="12.8554687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527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327</v>
      </c>
      <c r="B5" s="18" t="s">
        <v>16</v>
      </c>
      <c r="C5" s="17" t="s">
        <v>328</v>
      </c>
      <c r="D5" s="17" t="s">
        <v>171</v>
      </c>
      <c r="E5" s="18" t="s">
        <v>329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79">
        <v>25825</v>
      </c>
      <c r="N5" s="21">
        <f>J5+K5+L5+M5</f>
        <v>29432.59</v>
      </c>
      <c r="O5" s="21">
        <f t="shared" ref="O5:O45" si="0">I5-N5</f>
        <v>14567.41</v>
      </c>
    </row>
    <row r="6" spans="1:15" x14ac:dyDescent="0.25">
      <c r="A6" s="17" t="s">
        <v>330</v>
      </c>
      <c r="B6" s="18" t="s">
        <v>16</v>
      </c>
      <c r="C6" s="17" t="s">
        <v>81</v>
      </c>
      <c r="D6" s="17" t="s">
        <v>171</v>
      </c>
      <c r="E6" s="18" t="s">
        <v>329</v>
      </c>
      <c r="F6" s="20">
        <v>44228</v>
      </c>
      <c r="G6" s="21">
        <v>40000</v>
      </c>
      <c r="H6" s="22">
        <v>0</v>
      </c>
      <c r="I6" s="21">
        <f t="shared" ref="I6:I45" si="1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5" si="2">J6+K6+L6+M6</f>
        <v>2831.65</v>
      </c>
      <c r="O6" s="21">
        <f t="shared" si="0"/>
        <v>37168.35</v>
      </c>
    </row>
    <row r="7" spans="1:15" x14ac:dyDescent="0.25">
      <c r="A7" s="17" t="s">
        <v>331</v>
      </c>
      <c r="B7" s="18" t="s">
        <v>16</v>
      </c>
      <c r="C7" s="17" t="s">
        <v>328</v>
      </c>
      <c r="D7" s="17" t="s">
        <v>178</v>
      </c>
      <c r="E7" s="18" t="s">
        <v>329</v>
      </c>
      <c r="F7" s="20">
        <v>44682</v>
      </c>
      <c r="G7" s="21">
        <v>44000</v>
      </c>
      <c r="H7" s="22">
        <v>0</v>
      </c>
      <c r="I7" s="21">
        <f t="shared" si="1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2"/>
        <v>3632.5899999999997</v>
      </c>
      <c r="O7" s="21">
        <f t="shared" si="0"/>
        <v>40367.410000000003</v>
      </c>
    </row>
    <row r="8" spans="1:15" x14ac:dyDescent="0.25">
      <c r="A8" s="17" t="s">
        <v>332</v>
      </c>
      <c r="B8" s="18" t="s">
        <v>16</v>
      </c>
      <c r="C8" s="17" t="s">
        <v>328</v>
      </c>
      <c r="D8" s="17" t="s">
        <v>181</v>
      </c>
      <c r="E8" s="18" t="s">
        <v>329</v>
      </c>
      <c r="F8" s="20">
        <v>44256</v>
      </c>
      <c r="G8" s="21">
        <v>44000</v>
      </c>
      <c r="H8" s="22">
        <v>0</v>
      </c>
      <c r="I8" s="21">
        <f t="shared" si="1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2"/>
        <v>3632.5899999999997</v>
      </c>
      <c r="O8" s="21">
        <f t="shared" si="0"/>
        <v>40367.410000000003</v>
      </c>
    </row>
    <row r="9" spans="1:15" x14ac:dyDescent="0.25">
      <c r="A9" s="17" t="s">
        <v>333</v>
      </c>
      <c r="B9" s="18" t="s">
        <v>28</v>
      </c>
      <c r="C9" s="17" t="s">
        <v>328</v>
      </c>
      <c r="D9" s="17" t="s">
        <v>210</v>
      </c>
      <c r="E9" s="18" t="s">
        <v>329</v>
      </c>
      <c r="F9" s="20">
        <v>44348</v>
      </c>
      <c r="G9" s="21">
        <v>44000</v>
      </c>
      <c r="H9" s="22">
        <v>0</v>
      </c>
      <c r="I9" s="21">
        <f t="shared" si="1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2"/>
        <v>3632.5899999999997</v>
      </c>
      <c r="O9" s="21">
        <f t="shared" si="0"/>
        <v>40367.410000000003</v>
      </c>
    </row>
    <row r="10" spans="1:15" x14ac:dyDescent="0.25">
      <c r="A10" s="17" t="s">
        <v>334</v>
      </c>
      <c r="B10" s="18" t="s">
        <v>16</v>
      </c>
      <c r="C10" s="17" t="s">
        <v>328</v>
      </c>
      <c r="D10" s="17" t="s">
        <v>215</v>
      </c>
      <c r="E10" s="18" t="s">
        <v>329</v>
      </c>
      <c r="F10" s="20">
        <v>37196</v>
      </c>
      <c r="G10" s="21">
        <v>44000</v>
      </c>
      <c r="H10" s="22">
        <v>0</v>
      </c>
      <c r="I10" s="21">
        <f t="shared" si="1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2"/>
        <v>3632.5899999999997</v>
      </c>
      <c r="O10" s="21">
        <f t="shared" si="0"/>
        <v>40367.410000000003</v>
      </c>
    </row>
    <row r="11" spans="1:15" x14ac:dyDescent="0.25">
      <c r="A11" s="17" t="s">
        <v>335</v>
      </c>
      <c r="B11" s="18" t="s">
        <v>16</v>
      </c>
      <c r="C11" s="17" t="s">
        <v>81</v>
      </c>
      <c r="D11" s="17" t="s">
        <v>222</v>
      </c>
      <c r="E11" s="18" t="s">
        <v>329</v>
      </c>
      <c r="F11" s="20">
        <v>44105</v>
      </c>
      <c r="G11" s="21">
        <v>44000</v>
      </c>
      <c r="H11" s="22">
        <v>0</v>
      </c>
      <c r="I11" s="21">
        <f t="shared" si="1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2"/>
        <v>3632.5899999999997</v>
      </c>
      <c r="O11" s="21">
        <f t="shared" si="0"/>
        <v>40367.410000000003</v>
      </c>
    </row>
    <row r="12" spans="1:15" x14ac:dyDescent="0.25">
      <c r="A12" s="17" t="s">
        <v>336</v>
      </c>
      <c r="B12" s="18" t="s">
        <v>16</v>
      </c>
      <c r="C12" s="17" t="s">
        <v>328</v>
      </c>
      <c r="D12" s="17" t="s">
        <v>230</v>
      </c>
      <c r="E12" s="18" t="s">
        <v>329</v>
      </c>
      <c r="F12" s="20">
        <v>44743</v>
      </c>
      <c r="G12" s="21">
        <v>44000</v>
      </c>
      <c r="H12" s="22">
        <v>0</v>
      </c>
      <c r="I12" s="21">
        <f t="shared" si="1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2"/>
        <v>3632.5899999999997</v>
      </c>
      <c r="O12" s="21">
        <f t="shared" si="0"/>
        <v>40367.410000000003</v>
      </c>
    </row>
    <row r="13" spans="1:15" x14ac:dyDescent="0.25">
      <c r="A13" s="17" t="s">
        <v>337</v>
      </c>
      <c r="B13" s="18" t="s">
        <v>16</v>
      </c>
      <c r="C13" s="17" t="s">
        <v>81</v>
      </c>
      <c r="D13" s="17" t="s">
        <v>230</v>
      </c>
      <c r="E13" s="18" t="s">
        <v>329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21">
        <v>2775</v>
      </c>
      <c r="N13" s="21">
        <f t="shared" si="2"/>
        <v>6382.59</v>
      </c>
      <c r="O13" s="21">
        <f t="shared" si="0"/>
        <v>37617.410000000003</v>
      </c>
    </row>
    <row r="14" spans="1:15" x14ac:dyDescent="0.25">
      <c r="A14" s="17" t="s">
        <v>338</v>
      </c>
      <c r="B14" s="18" t="s">
        <v>28</v>
      </c>
      <c r="C14" s="17" t="s">
        <v>339</v>
      </c>
      <c r="D14" s="17" t="s">
        <v>340</v>
      </c>
      <c r="E14" s="18" t="s">
        <v>329</v>
      </c>
      <c r="F14" s="20">
        <v>44470</v>
      </c>
      <c r="G14" s="21">
        <v>55000</v>
      </c>
      <c r="H14" s="22">
        <v>0</v>
      </c>
      <c r="I14" s="21">
        <f t="shared" si="1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2"/>
        <v>5835.18</v>
      </c>
      <c r="O14" s="21">
        <f t="shared" si="0"/>
        <v>49164.82</v>
      </c>
    </row>
    <row r="15" spans="1:15" x14ac:dyDescent="0.25">
      <c r="A15" s="17" t="s">
        <v>341</v>
      </c>
      <c r="B15" s="18" t="s">
        <v>28</v>
      </c>
      <c r="C15" s="17" t="s">
        <v>342</v>
      </c>
      <c r="D15" s="17" t="s">
        <v>340</v>
      </c>
      <c r="E15" s="18" t="s">
        <v>329</v>
      </c>
      <c r="F15" s="20">
        <v>44197</v>
      </c>
      <c r="G15" s="21">
        <v>60000</v>
      </c>
      <c r="H15" s="22">
        <v>0</v>
      </c>
      <c r="I15" s="21">
        <f t="shared" si="1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2"/>
        <v>7057.68</v>
      </c>
      <c r="O15" s="21">
        <f t="shared" si="0"/>
        <v>52942.32</v>
      </c>
    </row>
    <row r="16" spans="1:15" x14ac:dyDescent="0.25">
      <c r="A16" s="17" t="s">
        <v>343</v>
      </c>
      <c r="B16" s="18" t="s">
        <v>28</v>
      </c>
      <c r="C16" s="17" t="s">
        <v>344</v>
      </c>
      <c r="D16" s="17" t="s">
        <v>345</v>
      </c>
      <c r="E16" s="18" t="s">
        <v>329</v>
      </c>
      <c r="F16" s="20">
        <v>44287</v>
      </c>
      <c r="G16" s="21">
        <v>100000</v>
      </c>
      <c r="H16" s="22">
        <v>0</v>
      </c>
      <c r="I16" s="21">
        <f t="shared" si="1"/>
        <v>100000</v>
      </c>
      <c r="J16" s="21">
        <v>2870</v>
      </c>
      <c r="K16" s="21">
        <v>10993.73</v>
      </c>
      <c r="L16" s="21">
        <v>3040</v>
      </c>
      <c r="M16" s="17">
        <v>25</v>
      </c>
      <c r="N16" s="21">
        <f t="shared" si="2"/>
        <v>16928.73</v>
      </c>
      <c r="O16" s="21">
        <f t="shared" si="0"/>
        <v>83071.27</v>
      </c>
    </row>
    <row r="17" spans="1:15" x14ac:dyDescent="0.25">
      <c r="A17" s="17" t="s">
        <v>346</v>
      </c>
      <c r="B17" s="18" t="s">
        <v>16</v>
      </c>
      <c r="C17" s="17" t="s">
        <v>347</v>
      </c>
      <c r="D17" s="17" t="s">
        <v>345</v>
      </c>
      <c r="E17" s="18" t="s">
        <v>329</v>
      </c>
      <c r="F17" s="20">
        <v>44197</v>
      </c>
      <c r="G17" s="21">
        <v>45000</v>
      </c>
      <c r="H17" s="22">
        <v>0</v>
      </c>
      <c r="I17" s="21">
        <f t="shared" si="1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2"/>
        <v>3832.83</v>
      </c>
      <c r="O17" s="21">
        <f t="shared" si="0"/>
        <v>41167.17</v>
      </c>
    </row>
    <row r="18" spans="1:15" x14ac:dyDescent="0.25">
      <c r="A18" s="17" t="s">
        <v>348</v>
      </c>
      <c r="B18" s="18" t="s">
        <v>28</v>
      </c>
      <c r="C18" s="17" t="s">
        <v>349</v>
      </c>
      <c r="D18" s="17" t="s">
        <v>345</v>
      </c>
      <c r="E18" s="18" t="s">
        <v>329</v>
      </c>
      <c r="F18" s="20">
        <v>44713</v>
      </c>
      <c r="G18" s="21">
        <v>40000</v>
      </c>
      <c r="H18" s="22">
        <v>0</v>
      </c>
      <c r="I18" s="21">
        <f t="shared" si="1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2"/>
        <v>2831.65</v>
      </c>
      <c r="O18" s="21">
        <f t="shared" si="0"/>
        <v>37168.35</v>
      </c>
    </row>
    <row r="19" spans="1:15" x14ac:dyDescent="0.25">
      <c r="A19" s="17" t="s">
        <v>350</v>
      </c>
      <c r="B19" s="18" t="s">
        <v>16</v>
      </c>
      <c r="C19" s="17" t="s">
        <v>351</v>
      </c>
      <c r="D19" s="17" t="s">
        <v>352</v>
      </c>
      <c r="E19" s="18" t="s">
        <v>329</v>
      </c>
      <c r="F19" s="20">
        <v>44348</v>
      </c>
      <c r="G19" s="21">
        <v>40000</v>
      </c>
      <c r="H19" s="22">
        <v>0</v>
      </c>
      <c r="I19" s="21">
        <f t="shared" si="1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2"/>
        <v>2831.65</v>
      </c>
      <c r="O19" s="21">
        <f t="shared" si="0"/>
        <v>37168.35</v>
      </c>
    </row>
    <row r="20" spans="1:15" x14ac:dyDescent="0.25">
      <c r="A20" s="17" t="s">
        <v>353</v>
      </c>
      <c r="B20" s="18" t="s">
        <v>28</v>
      </c>
      <c r="C20" s="17" t="s">
        <v>354</v>
      </c>
      <c r="D20" s="17" t="s">
        <v>355</v>
      </c>
      <c r="E20" s="18" t="s">
        <v>329</v>
      </c>
      <c r="F20" s="20">
        <v>44105</v>
      </c>
      <c r="G20" s="21">
        <v>55000</v>
      </c>
      <c r="H20" s="22">
        <v>0</v>
      </c>
      <c r="I20" s="21">
        <f t="shared" si="1"/>
        <v>55000</v>
      </c>
      <c r="J20" s="21">
        <v>1578.5</v>
      </c>
      <c r="K20" s="21">
        <v>0</v>
      </c>
      <c r="L20" s="21">
        <v>1672</v>
      </c>
      <c r="M20" s="17">
        <v>125</v>
      </c>
      <c r="N20" s="21">
        <f t="shared" si="2"/>
        <v>3375.5</v>
      </c>
      <c r="O20" s="21">
        <f t="shared" si="0"/>
        <v>51624.5</v>
      </c>
    </row>
    <row r="21" spans="1:15" x14ac:dyDescent="0.25">
      <c r="A21" s="17" t="s">
        <v>356</v>
      </c>
      <c r="B21" s="18" t="s">
        <v>28</v>
      </c>
      <c r="C21" s="17" t="s">
        <v>357</v>
      </c>
      <c r="D21" s="17" t="s">
        <v>355</v>
      </c>
      <c r="E21" s="18" t="s">
        <v>329</v>
      </c>
      <c r="F21" s="20">
        <v>44197</v>
      </c>
      <c r="G21" s="21">
        <v>110000</v>
      </c>
      <c r="H21" s="22">
        <v>0</v>
      </c>
      <c r="I21" s="21">
        <f t="shared" si="1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2"/>
        <v>20983.620000000003</v>
      </c>
      <c r="O21" s="21">
        <f t="shared" si="0"/>
        <v>89016.38</v>
      </c>
    </row>
    <row r="22" spans="1:15" x14ac:dyDescent="0.25">
      <c r="A22" s="17" t="s">
        <v>358</v>
      </c>
      <c r="B22" s="18" t="s">
        <v>16</v>
      </c>
      <c r="C22" s="17" t="s">
        <v>81</v>
      </c>
      <c r="D22" s="17" t="s">
        <v>359</v>
      </c>
      <c r="E22" s="18" t="s">
        <v>329</v>
      </c>
      <c r="F22" s="20">
        <v>44256</v>
      </c>
      <c r="G22" s="21">
        <v>40000</v>
      </c>
      <c r="H22" s="22">
        <v>0</v>
      </c>
      <c r="I22" s="21">
        <f t="shared" si="1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2"/>
        <v>2831.65</v>
      </c>
      <c r="O22" s="21">
        <f t="shared" si="0"/>
        <v>37168.35</v>
      </c>
    </row>
    <row r="23" spans="1:15" x14ac:dyDescent="0.25">
      <c r="A23" s="17" t="s">
        <v>360</v>
      </c>
      <c r="B23" s="18" t="s">
        <v>16</v>
      </c>
      <c r="C23" s="17" t="s">
        <v>81</v>
      </c>
      <c r="D23" s="17" t="s">
        <v>359</v>
      </c>
      <c r="E23" s="18" t="s">
        <v>329</v>
      </c>
      <c r="F23" s="20">
        <v>44105</v>
      </c>
      <c r="G23" s="21">
        <v>40000</v>
      </c>
      <c r="H23" s="22">
        <v>0</v>
      </c>
      <c r="I23" s="21">
        <f t="shared" si="1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2"/>
        <v>2831.65</v>
      </c>
      <c r="O23" s="21">
        <f t="shared" si="0"/>
        <v>37168.35</v>
      </c>
    </row>
    <row r="24" spans="1:15" x14ac:dyDescent="0.25">
      <c r="A24" s="17" t="s">
        <v>361</v>
      </c>
      <c r="B24" s="18" t="s">
        <v>16</v>
      </c>
      <c r="C24" s="17" t="s">
        <v>81</v>
      </c>
      <c r="D24" s="17" t="s">
        <v>359</v>
      </c>
      <c r="E24" s="18" t="s">
        <v>329</v>
      </c>
      <c r="F24" s="20">
        <v>44287</v>
      </c>
      <c r="G24" s="21">
        <v>40000</v>
      </c>
      <c r="H24" s="22">
        <v>0</v>
      </c>
      <c r="I24" s="21">
        <f t="shared" si="1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2"/>
        <v>2831.65</v>
      </c>
      <c r="O24" s="21">
        <f t="shared" si="0"/>
        <v>37168.35</v>
      </c>
    </row>
    <row r="25" spans="1:15" x14ac:dyDescent="0.25">
      <c r="A25" s="17" t="s">
        <v>362</v>
      </c>
      <c r="B25" s="18" t="s">
        <v>16</v>
      </c>
      <c r="C25" s="17" t="s">
        <v>363</v>
      </c>
      <c r="D25" s="17" t="s">
        <v>359</v>
      </c>
      <c r="E25" s="18" t="s">
        <v>329</v>
      </c>
      <c r="F25" s="20">
        <v>44317</v>
      </c>
      <c r="G25" s="21">
        <v>110000</v>
      </c>
      <c r="H25" s="22">
        <v>0</v>
      </c>
      <c r="I25" s="21">
        <f t="shared" si="1"/>
        <v>110000</v>
      </c>
      <c r="J25" s="21">
        <v>3157</v>
      </c>
      <c r="K25" s="21">
        <v>14457.62</v>
      </c>
      <c r="L25" s="21">
        <v>3344</v>
      </c>
      <c r="M25" s="17">
        <v>25</v>
      </c>
      <c r="N25" s="21">
        <f t="shared" si="2"/>
        <v>20983.620000000003</v>
      </c>
      <c r="O25" s="21">
        <f t="shared" si="0"/>
        <v>89016.38</v>
      </c>
    </row>
    <row r="26" spans="1:15" x14ac:dyDescent="0.25">
      <c r="A26" s="17" t="s">
        <v>364</v>
      </c>
      <c r="B26" s="35" t="s">
        <v>16</v>
      </c>
      <c r="C26" s="17" t="s">
        <v>81</v>
      </c>
      <c r="D26" s="17" t="s">
        <v>359</v>
      </c>
      <c r="E26" s="18" t="s">
        <v>329</v>
      </c>
      <c r="F26" s="20">
        <v>44348</v>
      </c>
      <c r="G26" s="21">
        <v>40000</v>
      </c>
      <c r="H26" s="22">
        <v>0</v>
      </c>
      <c r="I26" s="21">
        <f t="shared" si="1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f t="shared" si="2"/>
        <v>2831.65</v>
      </c>
      <c r="O26" s="21">
        <f t="shared" si="0"/>
        <v>37168.35</v>
      </c>
    </row>
    <row r="27" spans="1:15" x14ac:dyDescent="0.25">
      <c r="A27" s="17" t="s">
        <v>365</v>
      </c>
      <c r="B27" s="18" t="s">
        <v>16</v>
      </c>
      <c r="C27" s="17" t="s">
        <v>366</v>
      </c>
      <c r="D27" s="17" t="s">
        <v>367</v>
      </c>
      <c r="E27" s="18" t="s">
        <v>329</v>
      </c>
      <c r="F27" s="20">
        <v>44136</v>
      </c>
      <c r="G27" s="21">
        <v>50000</v>
      </c>
      <c r="H27" s="22">
        <v>0</v>
      </c>
      <c r="I27" s="21">
        <f t="shared" si="1"/>
        <v>50000</v>
      </c>
      <c r="J27" s="21">
        <v>1435</v>
      </c>
      <c r="K27" s="21">
        <v>1854</v>
      </c>
      <c r="L27" s="21">
        <v>1520</v>
      </c>
      <c r="M27" s="17">
        <v>25</v>
      </c>
      <c r="N27" s="21">
        <f t="shared" si="2"/>
        <v>4834</v>
      </c>
      <c r="O27" s="21">
        <f t="shared" si="0"/>
        <v>45166</v>
      </c>
    </row>
    <row r="28" spans="1:15" ht="12.75" customHeight="1" x14ac:dyDescent="0.25">
      <c r="A28" s="17" t="s">
        <v>368</v>
      </c>
      <c r="B28" s="18" t="s">
        <v>28</v>
      </c>
      <c r="C28" s="17" t="s">
        <v>369</v>
      </c>
      <c r="D28" s="17" t="s">
        <v>367</v>
      </c>
      <c r="E28" s="18" t="s">
        <v>329</v>
      </c>
      <c r="F28" s="20">
        <v>44652</v>
      </c>
      <c r="G28" s="21">
        <v>40000</v>
      </c>
      <c r="H28" s="22">
        <v>0</v>
      </c>
      <c r="I28" s="21">
        <f t="shared" si="1"/>
        <v>40000</v>
      </c>
      <c r="J28" s="21">
        <v>1148</v>
      </c>
      <c r="K28" s="17">
        <v>442.65</v>
      </c>
      <c r="L28" s="21">
        <v>1216</v>
      </c>
      <c r="M28" s="17">
        <v>25</v>
      </c>
      <c r="N28" s="21">
        <f t="shared" si="2"/>
        <v>2831.65</v>
      </c>
      <c r="O28" s="21">
        <f t="shared" si="0"/>
        <v>37168.35</v>
      </c>
    </row>
    <row r="29" spans="1:15" x14ac:dyDescent="0.25">
      <c r="A29" s="17" t="s">
        <v>370</v>
      </c>
      <c r="B29" s="18" t="s">
        <v>28</v>
      </c>
      <c r="C29" s="17" t="s">
        <v>371</v>
      </c>
      <c r="D29" s="17" t="s">
        <v>372</v>
      </c>
      <c r="E29" s="18" t="s">
        <v>329</v>
      </c>
      <c r="F29" s="20">
        <v>44075</v>
      </c>
      <c r="G29" s="21">
        <v>55000</v>
      </c>
      <c r="H29" s="22">
        <v>0</v>
      </c>
      <c r="I29" s="21">
        <f t="shared" si="1"/>
        <v>55000</v>
      </c>
      <c r="J29" s="21">
        <v>1578.5</v>
      </c>
      <c r="K29" s="21">
        <v>2302.36</v>
      </c>
      <c r="L29" s="21">
        <v>1672</v>
      </c>
      <c r="M29" s="21">
        <v>1840.46</v>
      </c>
      <c r="N29" s="21">
        <f t="shared" si="2"/>
        <v>7393.3200000000006</v>
      </c>
      <c r="O29" s="21">
        <f t="shared" si="0"/>
        <v>47606.68</v>
      </c>
    </row>
    <row r="30" spans="1:15" x14ac:dyDescent="0.25">
      <c r="A30" s="17" t="s">
        <v>373</v>
      </c>
      <c r="B30" s="18" t="s">
        <v>28</v>
      </c>
      <c r="C30" s="17" t="s">
        <v>371</v>
      </c>
      <c r="D30" s="17" t="s">
        <v>372</v>
      </c>
      <c r="E30" s="18" t="s">
        <v>329</v>
      </c>
      <c r="F30" s="20">
        <v>44075</v>
      </c>
      <c r="G30" s="21">
        <v>55000</v>
      </c>
      <c r="H30" s="22">
        <v>0</v>
      </c>
      <c r="I30" s="21">
        <f t="shared" si="1"/>
        <v>55000</v>
      </c>
      <c r="J30" s="21">
        <v>1578.5</v>
      </c>
      <c r="K30" s="21">
        <v>2559.6799999999998</v>
      </c>
      <c r="L30" s="21">
        <v>1672</v>
      </c>
      <c r="M30" s="21">
        <v>25</v>
      </c>
      <c r="N30" s="21">
        <f t="shared" si="2"/>
        <v>5835.18</v>
      </c>
      <c r="O30" s="21">
        <f t="shared" si="0"/>
        <v>49164.82</v>
      </c>
    </row>
    <row r="31" spans="1:15" x14ac:dyDescent="0.25">
      <c r="A31" s="17" t="s">
        <v>374</v>
      </c>
      <c r="B31" s="18" t="s">
        <v>28</v>
      </c>
      <c r="C31" s="17" t="s">
        <v>375</v>
      </c>
      <c r="D31" s="17" t="s">
        <v>372</v>
      </c>
      <c r="E31" s="18" t="s">
        <v>329</v>
      </c>
      <c r="F31" s="20">
        <v>44287</v>
      </c>
      <c r="G31" s="21">
        <v>50000</v>
      </c>
      <c r="H31" s="22">
        <v>0</v>
      </c>
      <c r="I31" s="21">
        <f t="shared" si="1"/>
        <v>50000</v>
      </c>
      <c r="J31" s="21">
        <v>1435</v>
      </c>
      <c r="K31" s="21">
        <v>1854</v>
      </c>
      <c r="L31" s="21">
        <v>1520</v>
      </c>
      <c r="M31" s="17">
        <v>25</v>
      </c>
      <c r="N31" s="21">
        <f t="shared" si="2"/>
        <v>4834</v>
      </c>
      <c r="O31" s="21">
        <f t="shared" si="0"/>
        <v>45166</v>
      </c>
    </row>
    <row r="32" spans="1:15" x14ac:dyDescent="0.25">
      <c r="A32" s="17" t="s">
        <v>376</v>
      </c>
      <c r="B32" s="18" t="s">
        <v>28</v>
      </c>
      <c r="C32" s="17" t="s">
        <v>377</v>
      </c>
      <c r="D32" s="17" t="s">
        <v>372</v>
      </c>
      <c r="E32" s="18" t="s">
        <v>329</v>
      </c>
      <c r="F32" s="20">
        <v>44501</v>
      </c>
      <c r="G32" s="21">
        <v>85000</v>
      </c>
      <c r="H32" s="22">
        <v>0</v>
      </c>
      <c r="I32" s="21">
        <f t="shared" si="1"/>
        <v>85000</v>
      </c>
      <c r="J32" s="21">
        <v>2439.5</v>
      </c>
      <c r="K32" s="21">
        <v>8576.99</v>
      </c>
      <c r="L32" s="21">
        <v>2584</v>
      </c>
      <c r="M32" s="17">
        <v>25</v>
      </c>
      <c r="N32" s="21">
        <f t="shared" si="2"/>
        <v>13625.49</v>
      </c>
      <c r="O32" s="21">
        <f t="shared" si="0"/>
        <v>71374.509999999995</v>
      </c>
    </row>
    <row r="33" spans="1:15" x14ac:dyDescent="0.25">
      <c r="A33" s="17" t="s">
        <v>378</v>
      </c>
      <c r="B33" s="18" t="s">
        <v>28</v>
      </c>
      <c r="C33" s="17" t="s">
        <v>463</v>
      </c>
      <c r="D33" s="17" t="s">
        <v>379</v>
      </c>
      <c r="E33" s="18" t="s">
        <v>329</v>
      </c>
      <c r="F33" s="20">
        <v>44378</v>
      </c>
      <c r="G33" s="21">
        <v>85000</v>
      </c>
      <c r="H33" s="22">
        <v>0</v>
      </c>
      <c r="I33" s="21">
        <f t="shared" si="1"/>
        <v>85000</v>
      </c>
      <c r="J33" s="21">
        <v>2439.5</v>
      </c>
      <c r="K33" s="21">
        <v>8576.99</v>
      </c>
      <c r="L33" s="21">
        <v>2584</v>
      </c>
      <c r="M33" s="17">
        <v>125</v>
      </c>
      <c r="N33" s="21">
        <f t="shared" si="2"/>
        <v>13725.49</v>
      </c>
      <c r="O33" s="21">
        <f t="shared" si="0"/>
        <v>71274.509999999995</v>
      </c>
    </row>
    <row r="34" spans="1:15" x14ac:dyDescent="0.25">
      <c r="A34" s="17" t="s">
        <v>380</v>
      </c>
      <c r="B34" s="18" t="s">
        <v>28</v>
      </c>
      <c r="C34" s="17" t="s">
        <v>381</v>
      </c>
      <c r="D34" s="17" t="s">
        <v>382</v>
      </c>
      <c r="E34" s="18" t="s">
        <v>329</v>
      </c>
      <c r="F34" s="20">
        <v>44075</v>
      </c>
      <c r="G34" s="21">
        <v>85000</v>
      </c>
      <c r="H34" s="22">
        <v>0</v>
      </c>
      <c r="I34" s="21">
        <f t="shared" si="1"/>
        <v>85000</v>
      </c>
      <c r="J34" s="21">
        <v>2439.5</v>
      </c>
      <c r="K34" s="21">
        <v>5767.7</v>
      </c>
      <c r="L34" s="21">
        <v>2584</v>
      </c>
      <c r="M34" s="17">
        <v>125</v>
      </c>
      <c r="N34" s="21">
        <f t="shared" si="2"/>
        <v>10916.2</v>
      </c>
      <c r="O34" s="21">
        <f t="shared" si="0"/>
        <v>74083.8</v>
      </c>
    </row>
    <row r="35" spans="1:15" x14ac:dyDescent="0.25">
      <c r="A35" s="17" t="s">
        <v>383</v>
      </c>
      <c r="B35" s="18" t="s">
        <v>16</v>
      </c>
      <c r="C35" s="17" t="s">
        <v>384</v>
      </c>
      <c r="D35" s="17" t="s">
        <v>385</v>
      </c>
      <c r="E35" s="18" t="s">
        <v>329</v>
      </c>
      <c r="F35" s="20">
        <v>44228</v>
      </c>
      <c r="G35" s="21">
        <v>55000</v>
      </c>
      <c r="H35" s="22">
        <v>0</v>
      </c>
      <c r="I35" s="21">
        <f t="shared" si="1"/>
        <v>55000</v>
      </c>
      <c r="J35" s="21">
        <v>1578.5</v>
      </c>
      <c r="K35" s="21">
        <v>2559.6799999999998</v>
      </c>
      <c r="L35" s="21">
        <v>1672</v>
      </c>
      <c r="M35" s="17">
        <v>25</v>
      </c>
      <c r="N35" s="21">
        <f t="shared" si="2"/>
        <v>5835.18</v>
      </c>
      <c r="O35" s="21">
        <f t="shared" si="0"/>
        <v>49164.82</v>
      </c>
    </row>
    <row r="36" spans="1:15" x14ac:dyDescent="0.25">
      <c r="A36" s="17" t="s">
        <v>386</v>
      </c>
      <c r="B36" s="18" t="s">
        <v>16</v>
      </c>
      <c r="C36" s="17" t="s">
        <v>387</v>
      </c>
      <c r="D36" s="17" t="s">
        <v>388</v>
      </c>
      <c r="E36" s="18" t="s">
        <v>329</v>
      </c>
      <c r="F36" s="20">
        <v>44652</v>
      </c>
      <c r="G36" s="21">
        <v>85000</v>
      </c>
      <c r="H36" s="22">
        <v>0</v>
      </c>
      <c r="I36" s="21">
        <f t="shared" si="1"/>
        <v>85000</v>
      </c>
      <c r="J36" s="21">
        <v>2439.5</v>
      </c>
      <c r="K36" s="21">
        <v>8576.99</v>
      </c>
      <c r="L36" s="21">
        <v>2584</v>
      </c>
      <c r="M36" s="17">
        <v>25</v>
      </c>
      <c r="N36" s="21">
        <f t="shared" si="2"/>
        <v>13625.49</v>
      </c>
      <c r="O36" s="21">
        <f t="shared" si="0"/>
        <v>71374.509999999995</v>
      </c>
    </row>
    <row r="37" spans="1:15" x14ac:dyDescent="0.25">
      <c r="A37" s="17" t="s">
        <v>389</v>
      </c>
      <c r="B37" s="18" t="s">
        <v>28</v>
      </c>
      <c r="C37" s="17" t="s">
        <v>390</v>
      </c>
      <c r="D37" s="17" t="s">
        <v>391</v>
      </c>
      <c r="E37" s="18" t="s">
        <v>329</v>
      </c>
      <c r="F37" s="20">
        <v>44256</v>
      </c>
      <c r="G37" s="21">
        <v>55000</v>
      </c>
      <c r="H37" s="22">
        <v>0</v>
      </c>
      <c r="I37" s="21">
        <f t="shared" si="1"/>
        <v>55000</v>
      </c>
      <c r="J37" s="21">
        <v>1578.5</v>
      </c>
      <c r="K37" s="21">
        <v>0</v>
      </c>
      <c r="L37" s="21">
        <v>1672</v>
      </c>
      <c r="M37" s="17">
        <v>125</v>
      </c>
      <c r="N37" s="21">
        <f t="shared" si="2"/>
        <v>3375.5</v>
      </c>
      <c r="O37" s="21">
        <f t="shared" si="0"/>
        <v>51624.5</v>
      </c>
    </row>
    <row r="38" spans="1:15" x14ac:dyDescent="0.25">
      <c r="A38" s="17" t="s">
        <v>392</v>
      </c>
      <c r="B38" s="18" t="s">
        <v>28</v>
      </c>
      <c r="C38" s="17" t="s">
        <v>393</v>
      </c>
      <c r="D38" s="17" t="s">
        <v>394</v>
      </c>
      <c r="E38" s="18" t="s">
        <v>329</v>
      </c>
      <c r="F38" s="20">
        <v>44197</v>
      </c>
      <c r="G38" s="21">
        <v>70000</v>
      </c>
      <c r="H38" s="22">
        <v>0</v>
      </c>
      <c r="I38" s="21">
        <f t="shared" si="1"/>
        <v>70000</v>
      </c>
      <c r="J38" s="21">
        <v>2009</v>
      </c>
      <c r="K38" s="21">
        <v>5368.48</v>
      </c>
      <c r="L38" s="21">
        <v>2128</v>
      </c>
      <c r="M38" s="17">
        <v>25</v>
      </c>
      <c r="N38" s="21">
        <f t="shared" si="2"/>
        <v>9530.48</v>
      </c>
      <c r="O38" s="21">
        <f t="shared" si="0"/>
        <v>60469.520000000004</v>
      </c>
    </row>
    <row r="39" spans="1:15" x14ac:dyDescent="0.25">
      <c r="A39" s="17" t="s">
        <v>395</v>
      </c>
      <c r="B39" s="18" t="s">
        <v>16</v>
      </c>
      <c r="C39" s="17" t="s">
        <v>396</v>
      </c>
      <c r="D39" s="17" t="s">
        <v>394</v>
      </c>
      <c r="E39" s="18" t="s">
        <v>329</v>
      </c>
      <c r="F39" s="20">
        <v>44652</v>
      </c>
      <c r="G39" s="21">
        <v>40000</v>
      </c>
      <c r="H39" s="22">
        <v>0</v>
      </c>
      <c r="I39" s="21">
        <f t="shared" si="1"/>
        <v>40000</v>
      </c>
      <c r="J39" s="21">
        <v>1148</v>
      </c>
      <c r="K39" s="17">
        <v>442.65</v>
      </c>
      <c r="L39" s="21">
        <v>1216</v>
      </c>
      <c r="M39" s="17">
        <v>25</v>
      </c>
      <c r="N39" s="21">
        <f t="shared" si="2"/>
        <v>2831.65</v>
      </c>
      <c r="O39" s="21">
        <f t="shared" si="0"/>
        <v>37168.35</v>
      </c>
    </row>
    <row r="40" spans="1:15" x14ac:dyDescent="0.25">
      <c r="A40" s="17" t="s">
        <v>397</v>
      </c>
      <c r="B40" s="18" t="s">
        <v>16</v>
      </c>
      <c r="C40" s="17" t="s">
        <v>64</v>
      </c>
      <c r="D40" s="17" t="s">
        <v>398</v>
      </c>
      <c r="E40" s="18" t="s">
        <v>329</v>
      </c>
      <c r="F40" s="20">
        <v>44713</v>
      </c>
      <c r="G40" s="21">
        <v>40000</v>
      </c>
      <c r="H40" s="22">
        <v>0</v>
      </c>
      <c r="I40" s="21">
        <f t="shared" si="1"/>
        <v>40000</v>
      </c>
      <c r="J40" s="21">
        <v>1148</v>
      </c>
      <c r="K40" s="17">
        <v>442.65</v>
      </c>
      <c r="L40" s="21">
        <v>1216</v>
      </c>
      <c r="M40" s="17">
        <v>25</v>
      </c>
      <c r="N40" s="21">
        <f t="shared" si="2"/>
        <v>2831.65</v>
      </c>
      <c r="O40" s="21">
        <f t="shared" si="0"/>
        <v>37168.35</v>
      </c>
    </row>
    <row r="41" spans="1:15" x14ac:dyDescent="0.25">
      <c r="A41" s="17" t="s">
        <v>399</v>
      </c>
      <c r="B41" s="18" t="s">
        <v>28</v>
      </c>
      <c r="C41" s="17" t="s">
        <v>64</v>
      </c>
      <c r="D41" s="17" t="s">
        <v>398</v>
      </c>
      <c r="E41" s="18" t="s">
        <v>329</v>
      </c>
      <c r="F41" s="20">
        <v>44713</v>
      </c>
      <c r="G41" s="21">
        <v>40000</v>
      </c>
      <c r="H41" s="22">
        <v>0</v>
      </c>
      <c r="I41" s="21">
        <f t="shared" si="1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2"/>
        <v>2831.65</v>
      </c>
      <c r="O41" s="21">
        <f t="shared" si="0"/>
        <v>37168.35</v>
      </c>
    </row>
    <row r="42" spans="1:15" x14ac:dyDescent="0.25">
      <c r="A42" s="17" t="s">
        <v>400</v>
      </c>
      <c r="B42" s="18" t="s">
        <v>16</v>
      </c>
      <c r="C42" s="17" t="s">
        <v>328</v>
      </c>
      <c r="D42" s="17" t="s">
        <v>401</v>
      </c>
      <c r="E42" s="18" t="s">
        <v>329</v>
      </c>
      <c r="F42" s="20">
        <v>44652</v>
      </c>
      <c r="G42" s="21">
        <v>44000</v>
      </c>
      <c r="H42" s="22">
        <v>0</v>
      </c>
      <c r="I42" s="21">
        <f t="shared" si="1"/>
        <v>44000</v>
      </c>
      <c r="J42" s="21">
        <v>1262.8</v>
      </c>
      <c r="K42" s="21">
        <v>1007.19</v>
      </c>
      <c r="L42" s="21">
        <v>1337.6</v>
      </c>
      <c r="M42" s="17">
        <v>25</v>
      </c>
      <c r="N42" s="21">
        <f t="shared" si="2"/>
        <v>3632.5899999999997</v>
      </c>
      <c r="O42" s="21">
        <f t="shared" si="0"/>
        <v>40367.410000000003</v>
      </c>
    </row>
    <row r="43" spans="1:15" x14ac:dyDescent="0.25">
      <c r="A43" s="17" t="s">
        <v>402</v>
      </c>
      <c r="B43" s="18" t="s">
        <v>28</v>
      </c>
      <c r="C43" s="17" t="s">
        <v>403</v>
      </c>
      <c r="D43" s="17" t="s">
        <v>404</v>
      </c>
      <c r="E43" s="18" t="s">
        <v>329</v>
      </c>
      <c r="F43" s="20">
        <v>44105</v>
      </c>
      <c r="G43" s="21">
        <v>70000</v>
      </c>
      <c r="H43" s="22">
        <v>0</v>
      </c>
      <c r="I43" s="21">
        <f t="shared" si="1"/>
        <v>70000</v>
      </c>
      <c r="J43" s="21">
        <v>2009</v>
      </c>
      <c r="K43" s="21">
        <v>5025.38</v>
      </c>
      <c r="L43" s="21">
        <v>2128</v>
      </c>
      <c r="M43" s="21">
        <v>1840.46</v>
      </c>
      <c r="N43" s="21">
        <f t="shared" si="2"/>
        <v>11002.84</v>
      </c>
      <c r="O43" s="21">
        <f t="shared" si="0"/>
        <v>58997.16</v>
      </c>
    </row>
    <row r="44" spans="1:15" x14ac:dyDescent="0.25">
      <c r="A44" s="17" t="s">
        <v>405</v>
      </c>
      <c r="B44" s="18" t="s">
        <v>28</v>
      </c>
      <c r="C44" s="17" t="s">
        <v>406</v>
      </c>
      <c r="D44" s="17" t="s">
        <v>407</v>
      </c>
      <c r="E44" s="18" t="s">
        <v>329</v>
      </c>
      <c r="F44" s="20">
        <v>44652</v>
      </c>
      <c r="G44" s="21">
        <v>35000</v>
      </c>
      <c r="H44" s="22">
        <v>0</v>
      </c>
      <c r="I44" s="21">
        <f>G44-H44</f>
        <v>35000</v>
      </c>
      <c r="J44" s="21">
        <v>1004.5</v>
      </c>
      <c r="K44" s="17">
        <v>0</v>
      </c>
      <c r="L44" s="21">
        <v>1064</v>
      </c>
      <c r="M44" s="17">
        <v>125</v>
      </c>
      <c r="N44" s="21">
        <f t="shared" si="2"/>
        <v>2193.5</v>
      </c>
      <c r="O44" s="21">
        <f t="shared" si="0"/>
        <v>32806.5</v>
      </c>
    </row>
    <row r="45" spans="1:15" x14ac:dyDescent="0.25">
      <c r="A45" s="17" t="s">
        <v>408</v>
      </c>
      <c r="B45" s="18" t="s">
        <v>28</v>
      </c>
      <c r="C45" s="17" t="s">
        <v>406</v>
      </c>
      <c r="D45" s="17" t="s">
        <v>407</v>
      </c>
      <c r="E45" s="18" t="s">
        <v>329</v>
      </c>
      <c r="F45" s="20">
        <v>37196</v>
      </c>
      <c r="G45" s="21">
        <v>44000</v>
      </c>
      <c r="H45" s="22">
        <v>0</v>
      </c>
      <c r="I45" s="21">
        <f t="shared" si="1"/>
        <v>44000</v>
      </c>
      <c r="J45" s="21">
        <v>1262.8</v>
      </c>
      <c r="K45" s="21">
        <v>1007.19</v>
      </c>
      <c r="L45" s="21">
        <v>1337.6</v>
      </c>
      <c r="M45" s="21">
        <v>5025</v>
      </c>
      <c r="N45" s="21">
        <f t="shared" si="2"/>
        <v>8632.59</v>
      </c>
      <c r="O45" s="21">
        <f t="shared" si="0"/>
        <v>35367.410000000003</v>
      </c>
    </row>
    <row r="46" spans="1:15" x14ac:dyDescent="0.25">
      <c r="A46" s="24" t="s">
        <v>409</v>
      </c>
      <c r="B46" s="25">
        <v>41</v>
      </c>
      <c r="C46" s="17"/>
      <c r="D46" s="17"/>
      <c r="E46" s="18"/>
      <c r="F46" s="17"/>
      <c r="G46" s="28">
        <f t="shared" ref="G46:L46" si="3">SUM(G5:G45)</f>
        <v>2250000</v>
      </c>
      <c r="H46" s="29">
        <f t="shared" si="3"/>
        <v>0</v>
      </c>
      <c r="I46" s="28">
        <f t="shared" si="3"/>
        <v>2250000</v>
      </c>
      <c r="J46" s="28">
        <f t="shared" si="3"/>
        <v>64575.000000000007</v>
      </c>
      <c r="K46" s="28">
        <f>SUM(K5:K45)</f>
        <v>115066.96</v>
      </c>
      <c r="L46" s="28">
        <f t="shared" si="3"/>
        <v>68400</v>
      </c>
      <c r="M46" s="28">
        <f>SUM(M5:M45)</f>
        <v>38705.919999999998</v>
      </c>
      <c r="N46" s="28">
        <f>SUM(N5:N45)</f>
        <v>286747.87999999995</v>
      </c>
      <c r="O46" s="28">
        <f>SUM(O5:O45)</f>
        <v>1963252.12</v>
      </c>
    </row>
    <row r="47" spans="1:15" x14ac:dyDescent="0.25">
      <c r="A47" s="12"/>
      <c r="B47" s="9"/>
      <c r="C47" s="4"/>
      <c r="D47" s="4"/>
      <c r="E47" s="5"/>
      <c r="F47" s="4"/>
      <c r="G47" s="13"/>
      <c r="H47" s="14"/>
      <c r="I47" s="13"/>
      <c r="J47" s="13"/>
      <c r="K47" s="13"/>
      <c r="L47" s="13"/>
      <c r="M47" s="13"/>
      <c r="N47" s="13"/>
      <c r="O47" s="13"/>
    </row>
    <row r="48" spans="1:15" x14ac:dyDescent="0.25">
      <c r="A48" s="7" t="s">
        <v>237</v>
      </c>
      <c r="B48" s="16"/>
      <c r="C48" s="16"/>
      <c r="D48" s="3"/>
      <c r="E48" s="6"/>
      <c r="F48" s="89" t="s">
        <v>238</v>
      </c>
      <c r="G48" s="89"/>
      <c r="H48" s="89"/>
      <c r="I48" s="16"/>
      <c r="J48" s="16"/>
      <c r="K48" s="16"/>
      <c r="L48" s="8"/>
      <c r="M48" s="13"/>
      <c r="N48" s="13"/>
      <c r="O48" s="13"/>
    </row>
    <row r="49" spans="1:15" x14ac:dyDescent="0.25">
      <c r="A49" s="12"/>
      <c r="B49" s="9"/>
      <c r="C49" s="4"/>
      <c r="D49" s="4"/>
      <c r="E49" s="5"/>
      <c r="F49" s="4"/>
      <c r="G49" s="13"/>
      <c r="H49" s="14"/>
      <c r="I49" s="13"/>
      <c r="J49" s="13"/>
      <c r="K49" s="13"/>
      <c r="L49" s="13"/>
      <c r="M49" s="13"/>
      <c r="N49" s="13"/>
      <c r="O49" s="13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89"/>
      <c r="G51" s="89"/>
      <c r="H51" s="89"/>
      <c r="I51" s="3"/>
      <c r="J51" s="3"/>
      <c r="K51" s="3"/>
      <c r="L51" s="8"/>
      <c r="M51" s="8"/>
      <c r="N51" s="8"/>
      <c r="O51" s="8"/>
    </row>
    <row r="53" spans="1:15" x14ac:dyDescent="0.25">
      <c r="A53" s="62"/>
      <c r="B53" s="63"/>
      <c r="C53" s="62"/>
      <c r="D53" s="63"/>
      <c r="E53" s="64"/>
      <c r="F53" s="65"/>
    </row>
    <row r="54" spans="1:15" x14ac:dyDescent="0.25">
      <c r="A54" s="62"/>
      <c r="B54" s="63"/>
      <c r="C54" s="62"/>
      <c r="D54" s="63" t="s">
        <v>480</v>
      </c>
      <c r="E54" s="64"/>
      <c r="F54" s="65"/>
    </row>
    <row r="55" spans="1:15" x14ac:dyDescent="0.25">
      <c r="A55" s="62"/>
      <c r="B55" s="63"/>
      <c r="C55" s="62"/>
      <c r="D55" s="63"/>
      <c r="E55" s="64"/>
      <c r="F55" s="65"/>
    </row>
    <row r="56" spans="1:15" x14ac:dyDescent="0.25">
      <c r="A56" s="62"/>
      <c r="B56" s="63"/>
      <c r="C56" s="62"/>
      <c r="D56" s="63"/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6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3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6"/>
      <c r="E70" s="64"/>
      <c r="F70" s="65"/>
    </row>
  </sheetData>
  <sortState xmlns:xlrd2="http://schemas.microsoft.com/office/spreadsheetml/2017/richdata2" ref="A5:O45">
    <sortCondition ref="D5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5">
    <cfRule type="duplicateValues" dxfId="13" priority="16"/>
  </conditionalFormatting>
  <conditionalFormatting sqref="A48">
    <cfRule type="duplicateValues" dxfId="12" priority="1"/>
  </conditionalFormatting>
  <conditionalFormatting sqref="A49:A50">
    <cfRule type="duplicateValues" dxfId="11" priority="3"/>
  </conditionalFormatting>
  <conditionalFormatting sqref="A51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D14" sqref="D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526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410</v>
      </c>
      <c r="C3" s="37" t="s">
        <v>2</v>
      </c>
      <c r="D3" s="36" t="s">
        <v>411</v>
      </c>
      <c r="E3" s="36" t="s">
        <v>412</v>
      </c>
      <c r="F3" s="32" t="s">
        <v>413</v>
      </c>
      <c r="G3" s="32" t="s">
        <v>6</v>
      </c>
      <c r="H3" s="32" t="s">
        <v>7</v>
      </c>
      <c r="I3" s="32" t="s">
        <v>414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415</v>
      </c>
    </row>
    <row r="4" spans="1:15" ht="23.25" customHeight="1" x14ac:dyDescent="0.25">
      <c r="A4" s="17" t="s">
        <v>416</v>
      </c>
      <c r="B4" s="18" t="s">
        <v>16</v>
      </c>
      <c r="C4" s="17" t="s">
        <v>60</v>
      </c>
      <c r="D4" s="17" t="s">
        <v>215</v>
      </c>
      <c r="E4" s="38" t="s">
        <v>417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418</v>
      </c>
      <c r="B5" s="18" t="s">
        <v>16</v>
      </c>
      <c r="C5" s="17" t="s">
        <v>64</v>
      </c>
      <c r="D5" s="17" t="s">
        <v>359</v>
      </c>
      <c r="E5" s="38" t="s">
        <v>417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409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237</v>
      </c>
      <c r="B11" s="16"/>
      <c r="C11" s="16"/>
      <c r="D11" s="3"/>
      <c r="E11" s="6"/>
      <c r="F11" s="89" t="s">
        <v>238</v>
      </c>
      <c r="G11" s="89"/>
      <c r="H11" s="89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60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E14" sqref="E14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4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410</v>
      </c>
      <c r="C3" s="36" t="s">
        <v>2</v>
      </c>
      <c r="D3" s="36" t="s">
        <v>411</v>
      </c>
      <c r="E3" s="36" t="s">
        <v>412</v>
      </c>
      <c r="F3" s="32" t="s">
        <v>420</v>
      </c>
      <c r="G3" s="32" t="s">
        <v>6</v>
      </c>
      <c r="H3" s="32" t="s">
        <v>7</v>
      </c>
      <c r="I3" s="32" t="s">
        <v>414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415</v>
      </c>
    </row>
    <row r="4" spans="1:15" ht="24" customHeight="1" x14ac:dyDescent="0.25">
      <c r="A4" s="43" t="s">
        <v>421</v>
      </c>
      <c r="B4" s="38" t="s">
        <v>16</v>
      </c>
      <c r="C4" s="43" t="s">
        <v>422</v>
      </c>
      <c r="D4" s="43" t="s">
        <v>340</v>
      </c>
      <c r="E4" s="43" t="s">
        <v>423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424</v>
      </c>
      <c r="B5" s="38" t="s">
        <v>16</v>
      </c>
      <c r="C5" s="43" t="s">
        <v>425</v>
      </c>
      <c r="D5" s="43" t="s">
        <v>340</v>
      </c>
      <c r="E5" s="43" t="s">
        <v>423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426</v>
      </c>
      <c r="B6" s="38" t="s">
        <v>28</v>
      </c>
      <c r="C6" s="43" t="s">
        <v>425</v>
      </c>
      <c r="D6" s="43" t="s">
        <v>340</v>
      </c>
      <c r="E6" s="43" t="s">
        <v>423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427</v>
      </c>
      <c r="B7" s="38" t="s">
        <v>16</v>
      </c>
      <c r="C7" s="43" t="s">
        <v>425</v>
      </c>
      <c r="D7" s="43" t="s">
        <v>340</v>
      </c>
      <c r="E7" s="43" t="s">
        <v>423</v>
      </c>
      <c r="F7" s="34">
        <v>41456</v>
      </c>
      <c r="G7" s="44">
        <v>25000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428</v>
      </c>
      <c r="B8" s="38" t="s">
        <v>16</v>
      </c>
      <c r="C8" s="43" t="s">
        <v>425</v>
      </c>
      <c r="D8" s="43" t="s">
        <v>340</v>
      </c>
      <c r="E8" s="43" t="s">
        <v>423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429</v>
      </c>
      <c r="B9" s="38" t="s">
        <v>16</v>
      </c>
      <c r="C9" s="43" t="s">
        <v>425</v>
      </c>
      <c r="D9" s="43" t="s">
        <v>340</v>
      </c>
      <c r="E9" s="43" t="s">
        <v>423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430</v>
      </c>
      <c r="B10" s="38" t="s">
        <v>28</v>
      </c>
      <c r="C10" s="43" t="s">
        <v>431</v>
      </c>
      <c r="D10" s="43" t="s">
        <v>340</v>
      </c>
      <c r="E10" s="43" t="s">
        <v>423</v>
      </c>
      <c r="F10" s="34" t="s">
        <v>485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432</v>
      </c>
      <c r="B11" s="38" t="s">
        <v>16</v>
      </c>
      <c r="C11" s="43" t="s">
        <v>431</v>
      </c>
      <c r="D11" s="43" t="s">
        <v>340</v>
      </c>
      <c r="E11" s="43" t="s">
        <v>423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433</v>
      </c>
      <c r="B12" s="38" t="s">
        <v>16</v>
      </c>
      <c r="C12" s="43" t="s">
        <v>431</v>
      </c>
      <c r="D12" s="43" t="s">
        <v>340</v>
      </c>
      <c r="E12" s="43" t="s">
        <v>423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434</v>
      </c>
      <c r="B13" s="38" t="s">
        <v>16</v>
      </c>
      <c r="C13" s="43" t="s">
        <v>431</v>
      </c>
      <c r="D13" s="43" t="s">
        <v>340</v>
      </c>
      <c r="E13" s="43" t="s">
        <v>423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435</v>
      </c>
      <c r="B14" s="38" t="s">
        <v>16</v>
      </c>
      <c r="C14" s="43" t="s">
        <v>431</v>
      </c>
      <c r="D14" s="43" t="s">
        <v>340</v>
      </c>
      <c r="E14" s="43" t="s">
        <v>423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436</v>
      </c>
      <c r="B15" s="38" t="s">
        <v>16</v>
      </c>
      <c r="C15" s="43" t="s">
        <v>431</v>
      </c>
      <c r="D15" s="43" t="s">
        <v>340</v>
      </c>
      <c r="E15" s="43" t="s">
        <v>423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437</v>
      </c>
      <c r="B16" s="38" t="s">
        <v>16</v>
      </c>
      <c r="C16" s="43" t="s">
        <v>431</v>
      </c>
      <c r="D16" s="43" t="s">
        <v>340</v>
      </c>
      <c r="E16" s="43" t="s">
        <v>423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438</v>
      </c>
      <c r="B17" s="38" t="s">
        <v>16</v>
      </c>
      <c r="C17" s="43" t="s">
        <v>431</v>
      </c>
      <c r="D17" s="43" t="s">
        <v>340</v>
      </c>
      <c r="E17" s="43" t="s">
        <v>423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4">
        <v>2330</v>
      </c>
      <c r="N17" s="44">
        <f t="shared" si="0"/>
        <v>2330</v>
      </c>
      <c r="O17" s="44">
        <f t="shared" si="1"/>
        <v>22670</v>
      </c>
    </row>
    <row r="18" spans="1:15" ht="24" customHeight="1" x14ac:dyDescent="0.25">
      <c r="A18" s="43" t="s">
        <v>439</v>
      </c>
      <c r="B18" s="38" t="s">
        <v>16</v>
      </c>
      <c r="C18" s="43" t="s">
        <v>431</v>
      </c>
      <c r="D18" s="43" t="s">
        <v>340</v>
      </c>
      <c r="E18" s="43" t="s">
        <v>423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458</v>
      </c>
      <c r="B19" s="38" t="s">
        <v>16</v>
      </c>
      <c r="C19" s="43" t="s">
        <v>431</v>
      </c>
      <c r="D19" s="43" t="s">
        <v>340</v>
      </c>
      <c r="E19" s="43" t="s">
        <v>423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464</v>
      </c>
      <c r="B20" s="38" t="s">
        <v>16</v>
      </c>
      <c r="C20" s="43" t="s">
        <v>431</v>
      </c>
      <c r="D20" s="43" t="s">
        <v>340</v>
      </c>
      <c r="E20" s="43" t="s">
        <v>423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440</v>
      </c>
      <c r="B21" s="46">
        <v>17</v>
      </c>
      <c r="C21" s="47"/>
      <c r="D21" s="47"/>
      <c r="E21" s="47"/>
      <c r="F21" s="47"/>
      <c r="G21" s="48">
        <f>SUM(G4:G20)</f>
        <v>590000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8">
        <v>2330</v>
      </c>
      <c r="N21" s="48">
        <f t="shared" ref="N21" si="2">SUM(N4:N19)</f>
        <v>25851.87</v>
      </c>
      <c r="O21" s="48">
        <f>SUM(O4:O20)</f>
        <v>562148.13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237</v>
      </c>
      <c r="B26" s="16"/>
      <c r="C26" s="16"/>
      <c r="D26" s="3"/>
      <c r="E26" s="6"/>
      <c r="F26" s="89" t="s">
        <v>238</v>
      </c>
      <c r="G26" s="89"/>
      <c r="H26" s="89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2"/>
  <sheetViews>
    <sheetView tabSelected="1" zoomScaleNormal="100" zoomScalePageLayoutView="70" workbookViewId="0">
      <selection activeCell="Q10" sqref="Q10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410</v>
      </c>
      <c r="C3" s="32" t="s">
        <v>2</v>
      </c>
      <c r="D3" s="32" t="s">
        <v>411</v>
      </c>
      <c r="E3" s="32" t="s">
        <v>412</v>
      </c>
      <c r="F3" s="32" t="s">
        <v>413</v>
      </c>
      <c r="G3" s="32" t="s">
        <v>6</v>
      </c>
      <c r="H3" s="32" t="s">
        <v>7</v>
      </c>
      <c r="I3" s="32" t="s">
        <v>414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415</v>
      </c>
    </row>
    <row r="4" spans="1:17" ht="28.5" customHeight="1" x14ac:dyDescent="0.25">
      <c r="A4" s="43" t="s">
        <v>67</v>
      </c>
      <c r="B4" s="38" t="s">
        <v>16</v>
      </c>
      <c r="C4" s="50" t="s">
        <v>64</v>
      </c>
      <c r="D4" s="43" t="s">
        <v>352</v>
      </c>
      <c r="E4" s="38" t="s">
        <v>441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104</v>
      </c>
      <c r="B5" s="38" t="s">
        <v>16</v>
      </c>
      <c r="C5" s="50" t="s">
        <v>105</v>
      </c>
      <c r="D5" s="43" t="s">
        <v>340</v>
      </c>
      <c r="E5" s="38" t="s">
        <v>441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83</v>
      </c>
      <c r="B6" s="38" t="s">
        <v>28</v>
      </c>
      <c r="C6" s="50" t="s">
        <v>84</v>
      </c>
      <c r="D6" s="43" t="s">
        <v>442</v>
      </c>
      <c r="E6" s="38" t="s">
        <v>441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80</v>
      </c>
      <c r="B7" s="38" t="s">
        <v>28</v>
      </c>
      <c r="C7" s="50" t="s">
        <v>81</v>
      </c>
      <c r="D7" s="50" t="s">
        <v>359</v>
      </c>
      <c r="E7" s="38" t="s">
        <v>441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76</v>
      </c>
      <c r="B8" s="56" t="s">
        <v>16</v>
      </c>
      <c r="C8" s="17" t="s">
        <v>64</v>
      </c>
      <c r="D8" s="17" t="s">
        <v>77</v>
      </c>
      <c r="E8" s="38" t="s">
        <v>441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150</v>
      </c>
      <c r="B9" s="18" t="s">
        <v>16</v>
      </c>
      <c r="C9" s="17" t="s">
        <v>90</v>
      </c>
      <c r="D9" s="17" t="s">
        <v>128</v>
      </c>
      <c r="E9" s="19" t="s">
        <v>42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75</v>
      </c>
      <c r="B10" s="18" t="s">
        <v>28</v>
      </c>
      <c r="C10" s="17" t="s">
        <v>64</v>
      </c>
      <c r="D10" s="17" t="s">
        <v>69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9.5" customHeight="1" x14ac:dyDescent="0.25">
      <c r="A11" s="17" t="s">
        <v>37</v>
      </c>
      <c r="B11" s="18" t="s">
        <v>16</v>
      </c>
      <c r="C11" s="17" t="s">
        <v>29</v>
      </c>
      <c r="D11" s="17" t="s">
        <v>36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409</v>
      </c>
      <c r="B12" s="52">
        <v>8</v>
      </c>
      <c r="C12" s="47"/>
      <c r="D12" s="47"/>
      <c r="E12" s="53"/>
      <c r="F12" s="53"/>
      <c r="G12" s="73">
        <f>SUM(G4:G11)</f>
        <v>170000</v>
      </c>
      <c r="H12" s="73">
        <v>0</v>
      </c>
      <c r="I12" s="73">
        <f>SUM(I4:I11)</f>
        <v>170000</v>
      </c>
      <c r="J12" s="73">
        <f>SUM(J4:J11)</f>
        <v>4879</v>
      </c>
      <c r="K12" s="73">
        <f>SUM(K4:K11)</f>
        <v>23670.68</v>
      </c>
      <c r="L12" s="73">
        <f>SUM(L4:L11)</f>
        <v>5168</v>
      </c>
      <c r="M12" s="73">
        <v>0</v>
      </c>
      <c r="N12" s="73">
        <f>SUM(N4:N11)</f>
        <v>33717.68</v>
      </c>
      <c r="O12" s="73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531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410</v>
      </c>
      <c r="C16" s="32" t="s">
        <v>2</v>
      </c>
      <c r="D16" s="32" t="s">
        <v>411</v>
      </c>
      <c r="E16" s="32" t="s">
        <v>412</v>
      </c>
      <c r="F16" s="32" t="s">
        <v>413</v>
      </c>
      <c r="G16" s="32" t="s">
        <v>6</v>
      </c>
      <c r="H16" s="32" t="s">
        <v>7</v>
      </c>
      <c r="I16" s="32" t="s">
        <v>414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415</v>
      </c>
    </row>
    <row r="17" spans="1:15" x14ac:dyDescent="0.25">
      <c r="A17" s="17" t="s">
        <v>308</v>
      </c>
      <c r="B17" s="33" t="s">
        <v>16</v>
      </c>
      <c r="C17" s="34" t="s">
        <v>309</v>
      </c>
      <c r="D17" s="17" t="s">
        <v>241</v>
      </c>
      <c r="E17" s="18" t="s">
        <v>490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478</v>
      </c>
      <c r="B18" s="33" t="s">
        <v>28</v>
      </c>
      <c r="C18" s="34" t="s">
        <v>489</v>
      </c>
      <c r="D18" s="17" t="s">
        <v>241</v>
      </c>
      <c r="E18" s="18" t="s">
        <v>490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17" t="s">
        <v>253</v>
      </c>
      <c r="B19" s="33" t="s">
        <v>28</v>
      </c>
      <c r="C19" s="34" t="s">
        <v>29</v>
      </c>
      <c r="D19" s="17" t="s">
        <v>241</v>
      </c>
      <c r="E19" s="18" t="s">
        <v>30</v>
      </c>
      <c r="F19" s="20">
        <v>44317</v>
      </c>
      <c r="G19" s="21">
        <v>10000</v>
      </c>
      <c r="H19" s="86">
        <v>0</v>
      </c>
      <c r="I19" s="85">
        <v>10000</v>
      </c>
      <c r="J19" s="85">
        <v>287</v>
      </c>
      <c r="K19" s="85">
        <v>185.33</v>
      </c>
      <c r="L19" s="85">
        <v>304</v>
      </c>
      <c r="M19" s="87">
        <v>0</v>
      </c>
      <c r="N19" s="85">
        <v>776.33</v>
      </c>
      <c r="O19" s="57">
        <v>9223.67</v>
      </c>
    </row>
    <row r="20" spans="1:15" x14ac:dyDescent="0.25">
      <c r="A20" s="17" t="s">
        <v>445</v>
      </c>
      <c r="B20" s="33" t="s">
        <v>16</v>
      </c>
      <c r="C20" s="34" t="s">
        <v>94</v>
      </c>
      <c r="D20" s="17" t="s">
        <v>241</v>
      </c>
      <c r="E20" s="18" t="s">
        <v>30</v>
      </c>
      <c r="F20" s="20">
        <v>44986</v>
      </c>
      <c r="G20" s="21">
        <v>14000</v>
      </c>
      <c r="H20" s="86">
        <v>0</v>
      </c>
      <c r="I20" s="85">
        <v>14000</v>
      </c>
      <c r="J20" s="85">
        <v>401.8</v>
      </c>
      <c r="K20" s="85">
        <v>1007.19</v>
      </c>
      <c r="L20" s="85">
        <v>425.6</v>
      </c>
      <c r="M20" s="87">
        <v>0</v>
      </c>
      <c r="N20" s="85">
        <v>1834.59</v>
      </c>
      <c r="O20" s="85">
        <v>12165.41</v>
      </c>
    </row>
    <row r="21" spans="1:15" x14ac:dyDescent="0.25">
      <c r="A21" s="74" t="s">
        <v>409</v>
      </c>
      <c r="B21" s="75">
        <v>4</v>
      </c>
      <c r="C21" s="4"/>
      <c r="D21" s="4"/>
      <c r="E21" s="5"/>
      <c r="F21" s="4"/>
      <c r="G21" s="48">
        <f>SUM(G17:G20)</f>
        <v>59000</v>
      </c>
      <c r="H21" s="48">
        <v>0</v>
      </c>
      <c r="I21" s="48">
        <f>SUM(I17:I20)</f>
        <v>59000</v>
      </c>
      <c r="J21" s="48">
        <f>SUM(J17:J20)</f>
        <v>1693.3</v>
      </c>
      <c r="K21" s="48">
        <f>SUM(K17:K20)</f>
        <v>3937.5299999999997</v>
      </c>
      <c r="L21" s="48">
        <f>SUM(L17:L20)</f>
        <v>1793.6</v>
      </c>
      <c r="M21" s="48">
        <v>0</v>
      </c>
      <c r="N21" s="48">
        <f>SUM(N17:N20)</f>
        <v>7424.43</v>
      </c>
      <c r="O21" s="28">
        <f>SUM(O17:O20)</f>
        <v>51575.569999999992</v>
      </c>
    </row>
    <row r="22" spans="1:15" x14ac:dyDescent="0.25">
      <c r="A22" s="12"/>
      <c r="B22" s="9"/>
      <c r="C22" s="4"/>
      <c r="D22" s="4"/>
      <c r="E22" s="5"/>
      <c r="F22" s="4"/>
      <c r="G22" s="13"/>
      <c r="H22" s="14"/>
      <c r="I22" s="13"/>
      <c r="J22" s="13"/>
      <c r="K22" s="13"/>
      <c r="L22" s="13"/>
      <c r="M22" s="13"/>
      <c r="N22" s="13"/>
      <c r="O22" s="8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</row>
    <row r="24" spans="1:15" x14ac:dyDescent="0.25">
      <c r="A24" s="7" t="s">
        <v>237</v>
      </c>
      <c r="B24" s="16"/>
      <c r="C24" s="16"/>
      <c r="D24" s="3"/>
      <c r="E24" s="6"/>
      <c r="F24" s="89" t="s">
        <v>238</v>
      </c>
      <c r="G24" s="89"/>
      <c r="H24" s="89"/>
      <c r="I24" s="16"/>
      <c r="J24" s="16"/>
      <c r="K24" s="16"/>
      <c r="L24" s="8"/>
      <c r="M24" s="8"/>
      <c r="N24" s="8"/>
    </row>
    <row r="31" spans="1:15" x14ac:dyDescent="0.25">
      <c r="H31" s="89"/>
      <c r="I31" s="89"/>
      <c r="J31" s="89"/>
      <c r="K31" s="3"/>
      <c r="L31" s="3"/>
      <c r="M31" s="3"/>
    </row>
    <row r="32" spans="1:15" x14ac:dyDescent="0.25">
      <c r="G32" s="89"/>
      <c r="H32" s="89"/>
      <c r="I32" s="89"/>
      <c r="J32" s="3"/>
      <c r="K32" s="3"/>
      <c r="L32" s="3"/>
    </row>
  </sheetData>
  <mergeCells count="3">
    <mergeCell ref="H31:J31"/>
    <mergeCell ref="G32:I32"/>
    <mergeCell ref="F24:H24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21:A23">
    <cfRule type="duplicateValues" dxfId="1" priority="6"/>
  </conditionalFormatting>
  <conditionalFormatting sqref="A24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2024-05-27T18:02:31Z</cp:lastPrinted>
  <dcterms:created xsi:type="dcterms:W3CDTF">2022-12-20T18:48:02Z</dcterms:created>
  <dcterms:modified xsi:type="dcterms:W3CDTF">2024-05-27T18:42:37Z</dcterms:modified>
  <cp:category/>
  <cp:contentStatus/>
</cp:coreProperties>
</file>