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loren_vazquez_codopesca_gob_do/Documents/Escritorio/"/>
    </mc:Choice>
  </mc:AlternateContent>
  <xr:revisionPtr revIDLastSave="664" documentId="8_{29554151-7C6C-475A-9B78-7402FEF0E469}" xr6:coauthVersionLast="47" xr6:coauthVersionMax="47" xr10:uidLastSave="{15B55919-6CFF-4555-A803-6D06F55C5A84}"/>
  <bookViews>
    <workbookView xWindow="-120" yWindow="-120" windowWidth="20730" windowHeight="1116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  <sheet name="Hoja1" sheetId="9" r:id="rId7"/>
  </sheets>
  <definedNames>
    <definedName name="_xlnm._FilterDatabase" localSheetId="4" hidden="1">'Comp. Militar'!$A$3:$O$21</definedName>
    <definedName name="_xlnm._FilterDatabase" localSheetId="0" hidden="1">Fijo!$M$4:$M$201</definedName>
    <definedName name="_xlnm._FilterDatabase" localSheetId="1" hidden="1">'Fijo 2'!$A$4:$Q$4</definedName>
    <definedName name="_xlnm._FilterDatabase" localSheetId="2" hidden="1">Temporal!$A$4:$O$46</definedName>
    <definedName name="_xlnm.Extract" localSheetId="0">Fijo!$D$213</definedName>
    <definedName name="_xlnm.Extract" localSheetId="1">'Fijo 2'!$D$109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5" i="1"/>
  <c r="N98" i="1" s="1"/>
  <c r="M98" i="1"/>
  <c r="J201" i="2"/>
  <c r="K201" i="2"/>
  <c r="M201" i="2"/>
  <c r="L201" i="2"/>
  <c r="G201" i="2"/>
  <c r="O21" i="8" l="1"/>
  <c r="N21" i="8"/>
  <c r="L21" i="8"/>
  <c r="K21" i="8"/>
  <c r="J21" i="8"/>
  <c r="I21" i="8"/>
  <c r="G21" i="8"/>
  <c r="G12" i="8" l="1"/>
  <c r="L12" i="8"/>
  <c r="K12" i="8"/>
  <c r="J12" i="8"/>
  <c r="I12" i="8"/>
  <c r="N13" i="4" l="1"/>
  <c r="L98" i="1" l="1"/>
  <c r="J98" i="1"/>
  <c r="K98" i="1"/>
  <c r="N172" i="2"/>
  <c r="O172" i="2" s="1"/>
  <c r="N171" i="2"/>
  <c r="O171" i="2" s="1"/>
  <c r="N170" i="2"/>
  <c r="O170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5" i="4"/>
  <c r="N46" i="4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5" i="2"/>
  <c r="N201" i="2" l="1"/>
  <c r="O26" i="2"/>
  <c r="O67" i="2"/>
  <c r="O8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M46" i="4"/>
  <c r="K46" i="4"/>
  <c r="G98" i="1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5" i="2"/>
  <c r="L46" i="4" l="1"/>
  <c r="N11" i="8"/>
  <c r="O11" i="8" s="1"/>
  <c r="I21" i="6"/>
  <c r="I91" i="2"/>
  <c r="I201" i="2" s="1"/>
  <c r="N9" i="8"/>
  <c r="O20" i="6"/>
  <c r="L21" i="6"/>
  <c r="K21" i="6"/>
  <c r="J21" i="6"/>
  <c r="G21" i="6"/>
  <c r="O9" i="8" l="1"/>
  <c r="O12" i="8" s="1"/>
  <c r="N12" i="8"/>
  <c r="O91" i="2"/>
  <c r="O201" i="2" s="1"/>
  <c r="J46" i="4"/>
  <c r="N17" i="8"/>
  <c r="I17" i="8"/>
  <c r="G46" i="4"/>
  <c r="O19" i="6" l="1"/>
  <c r="O17" i="8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H98" i="1"/>
  <c r="I98" i="1" l="1"/>
  <c r="I44" i="4"/>
  <c r="O44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O21" i="6" s="1"/>
  <c r="N18" i="6"/>
  <c r="O18" i="6" s="1"/>
  <c r="N4" i="6"/>
  <c r="I4" i="6"/>
  <c r="I4" i="3"/>
  <c r="O4" i="3" s="1"/>
  <c r="B5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0" i="4"/>
  <c r="O20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3" i="4"/>
  <c r="O43" i="4" s="1"/>
  <c r="I45" i="4"/>
  <c r="O45" i="4" s="1"/>
  <c r="I5" i="4"/>
  <c r="O5" i="4" s="1"/>
  <c r="O46" i="4" l="1"/>
  <c r="N21" i="6"/>
  <c r="O4" i="6"/>
  <c r="O5" i="3" l="1"/>
  <c r="N5" i="3"/>
  <c r="M5" i="3"/>
  <c r="L5" i="3"/>
  <c r="K5" i="3"/>
  <c r="J5" i="3"/>
  <c r="I5" i="3"/>
  <c r="H5" i="3"/>
  <c r="G5" i="3"/>
  <c r="H46" i="4" l="1"/>
  <c r="I46" i="4"/>
  <c r="O5" i="1"/>
  <c r="O98" i="1" s="1"/>
</calcChain>
</file>

<file path=xl/sharedStrings.xml><?xml version="1.0" encoding="utf-8"?>
<sst xmlns="http://schemas.openxmlformats.org/spreadsheetml/2006/main" count="2089" uniqueCount="584">
  <si>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</si>
  <si>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</si>
  <si>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</si>
  <si>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</si>
  <si>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</si>
  <si>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</si>
  <si>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</si>
  <si>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</si>
  <si>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</si>
  <si>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</si>
  <si>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</si>
  <si>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</si>
  <si>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</si>
  <si>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</si>
  <si>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</si>
  <si>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</si>
  <si>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</si>
  <si>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</si>
  <si>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</si>
  <si>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</si>
  <si>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</si>
  <si>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</si>
  <si>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</si>
  <si>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</si>
  <si>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</si>
  <si>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</si>
  <si>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</si>
  <si>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</si>
  <si>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</si>
  <si>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</si>
  <si>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</si>
  <si>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</si>
  <si>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</si>
  <si>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</si>
  <si>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</si>
  <si>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</si>
  <si>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</si>
  <si>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</si>
  <si>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</si>
  <si>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</si>
  <si>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</si>
  <si>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CELINE POU ACOSTA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</si>
  <si>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</si>
  <si>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</si>
  <si>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</si>
  <si>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</si>
  <si>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</si>
  <si>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</si>
  <si>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</si>
  <si>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</si>
  <si>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</si>
  <si>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HECTOR TOMAS DE LA CRUZ SOLANO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</si>
  <si>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</si>
  <si>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</si>
  <si>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</si>
  <si>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</si>
  <si>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</si>
  <si>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</si>
  <si>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JOANDRY MAGDALENA CABRERA PICHARDO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</si>
  <si>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</si>
  <si>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</si>
  <si>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</si>
  <si>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</si>
  <si>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</si>
  <si>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</si>
  <si>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</si>
  <si>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</si>
  <si>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</si>
  <si>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</si>
  <si>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</si>
  <si>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</si>
  <si>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</si>
  <si>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</si>
  <si>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</si>
  <si>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</si>
  <si>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</si>
  <si>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</si>
  <si>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</si>
  <si>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</si>
  <si>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</si>
  <si>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</si>
  <si>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</si>
  <si>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</si>
  <si>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</si>
  <si>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</si>
  <si>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</si>
  <si>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</si>
  <si>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</si>
  <si>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</si>
  <si>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</si>
  <si>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</si>
  <si>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</si>
  <si>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</si>
  <si>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</si>
  <si>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</si>
  <si>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</si>
  <si>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</si>
  <si>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</si>
  <si>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</si>
  <si>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</si>
  <si>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</si>
  <si>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</si>
  <si>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</si>
  <si>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</si>
  <si>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</si>
  <si>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</si>
  <si>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</si>
  <si>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</si>
  <si>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</si>
  <si>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</si>
  <si>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</si>
  <si>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</si>
  <si>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</si>
  <si>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</si>
  <si>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</si>
  <si>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</si>
  <si>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</si>
  <si>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</si>
  <si>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</si>
  <si>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</si>
  <si>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</si>
  <si>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</si>
  <si>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</si>
  <si>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</si>
  <si>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</si>
  <si>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</si>
  <si>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</si>
  <si>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</si>
  <si>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</si>
  <si>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</si>
  <si>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</si>
  <si>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</si>
  <si>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</si>
  <si>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</si>
  <si>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</si>
  <si>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</si>
  <si>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</si>
  <si>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</si>
  <si>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</si>
  <si>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</si>
  <si>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</si>
  <si>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</si>
  <si>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</si>
  <si>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</si>
  <si>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</si>
  <si>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</si>
  <si>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</si>
  <si>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</si>
  <si>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</si>
  <si>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</si>
  <si>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</si>
  <si>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</si>
  <si>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</si>
  <si>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</si>
  <si>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</si>
  <si>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</si>
  <si>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</si>
  <si>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</si>
  <si>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</si>
  <si>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</si>
  <si>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</si>
  <si>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</si>
  <si>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</si>
  <si>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</si>
  <si>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</si>
  <si>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</si>
  <si>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</si>
  <si>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</si>
  <si>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</si>
  <si>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</si>
  <si>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</si>
  <si>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</si>
  <si>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</si>
  <si>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</si>
  <si>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</si>
  <si>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</si>
  <si>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</si>
  <si>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</si>
  <si>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</si>
  <si>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</si>
  <si>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</si>
  <si>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</si>
  <si>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</si>
  <si>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</si>
  <si>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</si>
  <si>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</si>
  <si>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</si>
  <si>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</si>
  <si>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</si>
  <si>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</si>
  <si>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</si>
  <si>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</si>
  <si>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</si>
  <si>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</si>
  <si>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</si>
  <si>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</si>
  <si>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</si>
  <si>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</si>
  <si>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</si>
  <si>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</si>
  <si>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</si>
  <si>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</si>
  <si>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</si>
  <si>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</si>
  <si>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</si>
  <si>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</si>
  <si>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</si>
  <si>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</si>
  <si>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</si>
  <si>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</si>
  <si>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</si>
  <si>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</si>
  <si>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</si>
  <si>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</si>
  <si>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</si>
  <si>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</si>
  <si>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</si>
  <si>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</si>
  <si>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</si>
  <si>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</si>
  <si>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</si>
  <si>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</si>
  <si>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</si>
  <si>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</si>
  <si>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</si>
  <si>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</si>
  <si>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</si>
  <si>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</si>
  <si>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</si>
  <si>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</si>
  <si>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</si>
  <si>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</si>
  <si>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</si>
  <si>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</si>
  <si>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</si>
  <si>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</si>
  <si>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</si>
  <si>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</si>
  <si>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</si>
  <si>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</si>
  <si>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</si>
  <si>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</si>
  <si>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</si>
  <si>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</si>
  <si>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</si>
  <si>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</si>
  <si>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</si>
  <si>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</si>
  <si>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</si>
  <si>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</si>
  <si>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</si>
  <si>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</si>
  <si>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</si>
  <si>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</si>
  <si>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</si>
  <si>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</si>
  <si>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</si>
  <si>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</si>
  <si>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</si>
  <si>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</si>
  <si>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</si>
  <si>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</si>
  <si>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</si>
  <si>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</si>
  <si>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</si>
  <si>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</si>
  <si>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</si>
  <si>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</si>
  <si>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</si>
  <si>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</si>
  <si>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</si>
  <si>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</si>
  <si>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</si>
  <si>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</si>
  <si>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</si>
  <si>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</si>
  <si>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</si>
  <si>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</si>
  <si>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</si>
  <si>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</si>
  <si>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</si>
  <si>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</si>
  <si>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</si>
  <si>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</si>
  <si>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</si>
  <si>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</si>
  <si>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</si>
  <si>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</si>
  <si>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</si>
  <si>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</si>
  <si>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</si>
  <si>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</si>
  <si>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</si>
  <si>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</si>
  <si>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ASESOR (A)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</si>
  <si>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</si>
  <si>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</si>
  <si>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</si>
  <si>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</si>
  <si>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</si>
  <si>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</si>
  <si>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</si>
  <si>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</si>
  <si>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</si>
  <si>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</si>
  <si>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</si>
  <si>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JUAN ELIESER CLASE CRUZ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</si>
  <si>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</si>
  <si>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</si>
  <si>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</si>
  <si>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</si>
  <si>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</si>
  <si>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</si>
  <si>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</si>
  <si>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</si>
  <si>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</si>
  <si>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ELOIDA CECILIA NUÑEZ VASQUEZ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</si>
  <si>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</si>
  <si>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</si>
  <si>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</si>
  <si>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</si>
  <si>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</si>
  <si>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</si>
  <si>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</si>
  <si>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</si>
  <si>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</si>
  <si>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</si>
  <si>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</si>
  <si>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</si>
  <si>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</si>
  <si>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</si>
  <si>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</si>
  <si>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</si>
  <si>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</si>
  <si>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</si>
  <si>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</si>
  <si>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</si>
  <si>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</si>
  <si>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</si>
  <si>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</si>
  <si>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</si>
  <si>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</si>
  <si>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</si>
  <si>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</si>
  <si>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</si>
  <si>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</si>
  <si>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</si>
  <si>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</si>
  <si>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</si>
  <si>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</si>
  <si>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</si>
  <si>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</si>
  <si>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</si>
  <si>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</si>
  <si>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</si>
  <si>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</si>
  <si>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</si>
  <si>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</si>
  <si>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</si>
  <si>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</si>
  <si>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</si>
  <si>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</si>
  <si>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</si>
  <si>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</si>
  <si>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</si>
  <si>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</si>
  <si>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</si>
  <si>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OLIVER GERMOSEN ROSARIO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</si>
  <si>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</si>
  <si>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</si>
  <si>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</si>
  <si>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</si>
  <si>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 xml:space="preserve">GESTOR DE REDES SOCIALES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</si>
  <si>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</si>
  <si>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</si>
  <si>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</si>
  <si>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</si>
  <si>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</si>
  <si>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</si>
  <si>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</si>
  <si>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</si>
  <si>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</si>
  <si>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</si>
  <si>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</si>
  <si>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</si>
  <si>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</si>
  <si>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</si>
  <si>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</si>
  <si>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</si>
  <si>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</si>
  <si>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</si>
  <si>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</si>
  <si>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</si>
  <si>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</si>
  <si>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</si>
  <si>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</si>
  <si>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</si>
  <si>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</si>
  <si>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</si>
  <si>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</si>
  <si>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</si>
  <si>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</si>
  <si>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</si>
  <si>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</si>
  <si>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>JACQUELINE DÍAZ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</si>
  <si>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</si>
  <si>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</si>
  <si>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</si>
  <si>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</si>
  <si>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</si>
  <si>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ESTACIÓN BARAHONA</t>
  </si>
  <si>
    <t>JOSE FRANCISCO RAMOS DÍAZ</t>
  </si>
  <si>
    <t>ESTACIÓN SAN PEDRO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</si>
  <si>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</si>
  <si>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</si>
  <si>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</si>
  <si>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</si>
  <si>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</si>
  <si>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</si>
  <si>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</si>
  <si>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ESTACIÓN SANTO DOMINGO </t>
  </si>
  <si>
    <t xml:space="preserve">ANGEL MIGUEL RODRIGUEZ ACEVEDO </t>
  </si>
  <si>
    <t xml:space="preserve">ANDRES BATISTA CABA </t>
  </si>
  <si>
    <t xml:space="preserve">RENE DE JESUS RODRIGUEZ RODRIGUEZ </t>
  </si>
  <si>
    <t>ESTACIÓN SANTIAGO</t>
  </si>
  <si>
    <t>JULIO CESAR ANTONIO ARIAS DE LA ROSA</t>
  </si>
  <si>
    <t>ESTACIÓN HIGUEY</t>
  </si>
  <si>
    <t xml:space="preserve">YANIBEL LANTIGUA SANTANA </t>
  </si>
  <si>
    <t>NO.</t>
  </si>
  <si>
    <t>NOMBRE</t>
  </si>
  <si>
    <t>CEDULA</t>
  </si>
  <si>
    <t>CARGO</t>
  </si>
  <si>
    <t>SUELDO</t>
  </si>
  <si>
    <t>AREA</t>
  </si>
  <si>
    <t>01100006186</t>
  </si>
  <si>
    <t>ESTACIÓN AZUA</t>
  </si>
  <si>
    <t>00200137172</t>
  </si>
  <si>
    <t>01000045037</t>
  </si>
  <si>
    <t>ESTACIÓN SANTO DOMINGO</t>
  </si>
  <si>
    <t>01000395663</t>
  </si>
  <si>
    <t>04100130063</t>
  </si>
  <si>
    <t>ESTACIÓN MONTE CRISTI</t>
  </si>
  <si>
    <t>06900010387</t>
  </si>
  <si>
    <t>01800579284</t>
  </si>
  <si>
    <t>SUPERVIDOR DE PESCA Y ACUICULTURA</t>
  </si>
  <si>
    <t>ESTACIÓN PEDERNALES</t>
  </si>
  <si>
    <t>06500176935</t>
  </si>
  <si>
    <t>ESTACIÓN SAMANA</t>
  </si>
  <si>
    <t>01200611760</t>
  </si>
  <si>
    <t>WELLINGTON ARGENYS TAVAREZ TEJEDA</t>
  </si>
  <si>
    <t>00300932399</t>
  </si>
  <si>
    <t>ESTACIÓN BANI</t>
  </si>
  <si>
    <t>04100035049</t>
  </si>
  <si>
    <t>08600018447</t>
  </si>
  <si>
    <t>03104367812</t>
  </si>
  <si>
    <t>00200874055</t>
  </si>
  <si>
    <t>00102568409</t>
  </si>
  <si>
    <t>01800161521</t>
  </si>
  <si>
    <t>01001070240</t>
  </si>
  <si>
    <t>07300190225</t>
  </si>
  <si>
    <t>TOMAS EUGENIO JIMENEZ ENCARNACIÓN</t>
  </si>
  <si>
    <t>01800323899</t>
  </si>
  <si>
    <t>JEAN CARLO FERREIRA HERNANDEZ</t>
  </si>
  <si>
    <t>40223287349</t>
  </si>
  <si>
    <t>02300625478</t>
  </si>
  <si>
    <t>ESTACIÓN MONTECRISTI</t>
  </si>
  <si>
    <t>03700117744</t>
  </si>
  <si>
    <t>ESTACIÓN PUERTO PLATA</t>
  </si>
  <si>
    <t>04100047879</t>
  </si>
  <si>
    <t>03700982188</t>
  </si>
  <si>
    <t>SEBASTIAN VIRGILIO DESCHAMPS MESSINA</t>
  </si>
  <si>
    <t>40230173524</t>
  </si>
  <si>
    <t>OFFIL ANTONIO ESCOLASTICO ESPIRITUSANTO</t>
  </si>
  <si>
    <t>10000075779</t>
  </si>
  <si>
    <t>ESTACIÓN MICHES SABANA DE LA MAR</t>
  </si>
  <si>
    <t>00105395081</t>
  </si>
  <si>
    <t>05000401199</t>
  </si>
  <si>
    <t>06500234429</t>
  </si>
  <si>
    <t>02301424244</t>
  </si>
  <si>
    <t>ESTACION SAMANA</t>
  </si>
  <si>
    <t>ALEJANDRO ANTONIO CORSINO TAVERAS</t>
  </si>
  <si>
    <t>06000205697</t>
  </si>
  <si>
    <t>SUPERVISOR DE PESCA Y ACUICULTURA (ESTACIÓN SAMANÁ) NAGUA</t>
  </si>
  <si>
    <t>MAXIMILIANO RAMOS GARCÍA</t>
  </si>
  <si>
    <t>09700245641</t>
  </si>
  <si>
    <t>SUPERVISOR DE PESCA Y ACUICULTURA (ESTACIÓN PUERTO PLATA)</t>
  </si>
  <si>
    <t xml:space="preserve">ESTACIÓN MARIA TRINIDAD SANCHEZ </t>
  </si>
  <si>
    <t>40221188945</t>
  </si>
  <si>
    <t>SUPERVISOR DE PESCA Y ACUICULTURA/ MUELLE OZAMA</t>
  </si>
  <si>
    <t>01001132297</t>
  </si>
  <si>
    <t>04100215849</t>
  </si>
  <si>
    <t>00800322356</t>
  </si>
  <si>
    <t>06000067196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</si>
  <si>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</si>
  <si>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</si>
  <si>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</si>
  <si>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</si>
  <si>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</si>
  <si>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</si>
  <si>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</si>
  <si>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</si>
  <si>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</si>
  <si>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 xml:space="preserve">JULIO BERNABE MUÑOZ MEDINA </t>
  </si>
  <si>
    <t>GLENDALIS MARIANA BASTARDO DE AZA</t>
  </si>
  <si>
    <t xml:space="preserve">DAVID RIVERA RIJO 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</si>
  <si>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</si>
  <si>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</si>
  <si>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</si>
  <si>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</si>
  <si>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</si>
  <si>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</si>
  <si>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</si>
  <si>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>NÓMINA PERSONAL FIJO CORRESPONDIENTE AL MES DE JUNIO 2024</t>
  </si>
  <si>
    <t>NÓMINA PERSONAL FIJO 2 CORRESPONDIENTE AL MES DE JUNIO 2024</t>
  </si>
  <si>
    <t>NÓMINA PERSONAL TEMPORALES CORRESPONDIENTE AL MES DE JUNIO 2024</t>
  </si>
  <si>
    <t>NÓMINA PERSONAL TRAMITE EN PENSIÓN CORRESPONDIENTE AL MES DE JUNIO 2024</t>
  </si>
  <si>
    <t>NÓMINA PERSONAL DE VIGILANCIA CORRESPONDIENTE AL MES DE JUNIO 2024</t>
  </si>
  <si>
    <t>NÓMINA PERSONAL DE INTERINATO  CORRESPONDIENTE AL MES DE JUNIO 2024</t>
  </si>
  <si>
    <t>NÓMINA PERSONAL DE INTERINATO FONDO 9998  CORRESPONDIENTE AL MES DE JUNIO 2024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</si>
  <si>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</si>
  <si>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</si>
  <si>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</si>
  <si>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</si>
  <si>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</si>
  <si>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</si>
  <si>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</si>
  <si>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</si>
  <si>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</si>
  <si>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</si>
  <si>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</si>
  <si>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</si>
  <si>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</si>
  <si>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</si>
  <si>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</si>
  <si>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</si>
  <si>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</si>
  <si>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</si>
  <si>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</si>
  <si>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</si>
  <si>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</si>
  <si>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</si>
  <si>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</si>
  <si>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</si>
  <si>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</si>
  <si>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</si>
  <si>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</si>
  <si>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</si>
  <si>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</si>
  <si>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</si>
  <si>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</si>
  <si>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</si>
  <si>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</si>
  <si>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SECCIÓN DE ESTACIÓN Y ADMINISTRACIÓN PESQUERA- LA ALTAGRACIA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</si>
  <si>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</si>
  <si>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</si>
  <si>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</si>
  <si>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</si>
  <si>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</si>
  <si>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</si>
  <si>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</si>
  <si>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</si>
  <si>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</si>
  <si>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</si>
  <si>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</si>
  <si>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SECCIÓN DE REGISTRO, CONTROL Y NÓMINA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</si>
  <si>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</si>
  <si>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</si>
  <si>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</si>
  <si>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</si>
  <si>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</si>
  <si>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ANALISTA DE SUPERVISIÓN Y FISCALIZACIÓN</t>
  </si>
  <si>
    <t>TÉCNICO VIGILANCIA Y CONTROL DEL COMERCIO ACUÍCOLA Y PESQUERO</t>
  </si>
  <si>
    <t>OFICIAL DE ACCESO A LA INFORMACIÓN</t>
  </si>
  <si>
    <t>TÉCNICO DE COMUNICACIONES</t>
  </si>
  <si>
    <t xml:space="preserve">ENCARGADO(A) </t>
  </si>
  <si>
    <t xml:space="preserve">TÉCNICO VIGILANCIA Y CONTROL DEL COMERCIO ACUÍCOLA Y PESQUERO </t>
  </si>
  <si>
    <t xml:space="preserve"> DEPARTAMENTO DE EDUCACIÓN, CAPACITACIÓN Y EXTENSIÓN PESQUERA Y ACUÍCOLA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</si>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</sst>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$_-;\-* #,##0.00\ _$_-;_-* &quot;-&quot;??\ _$_-;_-@"/>
    <numFmt numFmtId="165" formatCode="0.0"/>
    <numFmt numFmtId="166" formatCode="000\-#######\-#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3" fontId="23" fillId="0" borderId="10" xfId="0" applyNumberFormat="1" applyFont="1" applyBorder="1"/>
    <xf numFmtId="2" fontId="28" fillId="0" borderId="11" xfId="0" applyNumberFormat="1" applyFont="1" applyBorder="1" applyAlignment="1">
      <alignment horizontal="righ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16" fontId="28" fillId="0" borderId="10" xfId="0" applyNumberFormat="1" applyFont="1" applyBorder="1" applyAlignment="1">
      <alignment horizontal="right"/>
    </xf>
    <xf numFmtId="16" fontId="23" fillId="0" borderId="10" xfId="0" applyNumberFormat="1" applyFont="1" applyBorder="1" applyAlignment="1">
      <alignment horizontal="right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0" fontId="30" fillId="34" borderId="10" xfId="0" applyFont="1" applyFill="1" applyBorder="1"/>
    <xf numFmtId="0" fontId="30" fillId="34" borderId="10" xfId="0" applyFont="1" applyFill="1" applyBorder="1" applyAlignment="1">
      <alignment horizontal="center"/>
    </xf>
    <xf numFmtId="2" fontId="30" fillId="34" borderId="10" xfId="0" applyNumberFormat="1" applyFont="1" applyFill="1" applyBorder="1" applyAlignment="1">
      <alignment horizontal="center"/>
    </xf>
    <xf numFmtId="0" fontId="31" fillId="34" borderId="10" xfId="0" applyFont="1" applyFill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3" fillId="0" borderId="10" xfId="0" applyFont="1" applyBorder="1"/>
    <xf numFmtId="0" fontId="34" fillId="0" borderId="10" xfId="0" applyFont="1" applyBorder="1" applyAlignment="1">
      <alignment horizontal="left"/>
    </xf>
    <xf numFmtId="2" fontId="34" fillId="0" borderId="10" xfId="0" applyNumberFormat="1" applyFont="1" applyBorder="1"/>
    <xf numFmtId="0" fontId="33" fillId="0" borderId="10" xfId="0" applyFont="1" applyBorder="1" applyAlignment="1">
      <alignment horizontal="left" wrapText="1"/>
    </xf>
    <xf numFmtId="49" fontId="33" fillId="0" borderId="10" xfId="0" applyNumberFormat="1" applyFont="1" applyBorder="1"/>
    <xf numFmtId="0" fontId="34" fillId="0" borderId="10" xfId="0" applyFont="1" applyBorder="1"/>
    <xf numFmtId="0" fontId="35" fillId="0" borderId="10" xfId="0" applyFont="1" applyBorder="1"/>
    <xf numFmtId="0" fontId="33" fillId="33" borderId="10" xfId="0" applyFont="1" applyFill="1" applyBorder="1"/>
    <xf numFmtId="0" fontId="34" fillId="33" borderId="10" xfId="0" applyFont="1" applyFill="1" applyBorder="1"/>
    <xf numFmtId="2" fontId="34" fillId="33" borderId="10" xfId="0" applyNumberFormat="1" applyFont="1" applyFill="1" applyBorder="1"/>
    <xf numFmtId="0" fontId="33" fillId="33" borderId="10" xfId="0" applyFont="1" applyFill="1" applyBorder="1" applyAlignment="1">
      <alignment horizontal="left" wrapText="1"/>
    </xf>
    <xf numFmtId="49" fontId="34" fillId="0" borderId="10" xfId="0" applyNumberFormat="1" applyFont="1" applyBorder="1"/>
    <xf numFmtId="2" fontId="34" fillId="35" borderId="10" xfId="0" applyNumberFormat="1" applyFont="1" applyFill="1" applyBorder="1"/>
    <xf numFmtId="49" fontId="34" fillId="0" borderId="14" xfId="0" applyNumberFormat="1" applyFont="1" applyBorder="1"/>
    <xf numFmtId="2" fontId="34" fillId="0" borderId="15" xfId="0" applyNumberFormat="1" applyFont="1" applyBorder="1" applyAlignment="1">
      <alignment horizontal="right"/>
    </xf>
    <xf numFmtId="0" fontId="34" fillId="0" borderId="14" xfId="0" applyFont="1" applyBorder="1"/>
    <xf numFmtId="0" fontId="34" fillId="0" borderId="16" xfId="0" applyFont="1" applyBorder="1"/>
    <xf numFmtId="49" fontId="34" fillId="0" borderId="17" xfId="0" applyNumberFormat="1" applyFont="1" applyBorder="1"/>
    <xf numFmtId="49" fontId="34" fillId="33" borderId="10" xfId="0" applyNumberFormat="1" applyFont="1" applyFill="1" applyBorder="1" applyAlignment="1">
      <alignment horizontal="left"/>
    </xf>
    <xf numFmtId="2" fontId="34" fillId="33" borderId="10" xfId="0" applyNumberFormat="1" applyFont="1" applyFill="1" applyBorder="1" applyAlignment="1">
      <alignment horizontal="right"/>
    </xf>
    <xf numFmtId="49" fontId="34" fillId="0" borderId="10" xfId="0" applyNumberFormat="1" applyFont="1" applyBorder="1" applyAlignment="1">
      <alignment horizontal="left"/>
    </xf>
    <xf numFmtId="2" fontId="34" fillId="0" borderId="10" xfId="0" applyNumberFormat="1" applyFont="1" applyBorder="1" applyAlignment="1">
      <alignment horizontal="right"/>
    </xf>
    <xf numFmtId="0" fontId="36" fillId="0" borderId="10" xfId="0" applyFont="1" applyBorder="1"/>
    <xf numFmtId="49" fontId="36" fillId="0" borderId="10" xfId="0" applyNumberFormat="1" applyFont="1" applyBorder="1"/>
    <xf numFmtId="4" fontId="34" fillId="0" borderId="10" xfId="0" applyNumberFormat="1" applyFont="1" applyBorder="1"/>
    <xf numFmtId="0" fontId="34" fillId="0" borderId="10" xfId="0" applyFont="1" applyBorder="1" applyAlignment="1">
      <alignment wrapText="1"/>
    </xf>
    <xf numFmtId="49" fontId="34" fillId="0" borderId="10" xfId="0" applyNumberFormat="1" applyFont="1" applyBorder="1" applyAlignment="1" applyProtection="1">
      <alignment horizontal="left" wrapText="1"/>
      <protection locked="0"/>
    </xf>
    <xf numFmtId="49" fontId="34" fillId="35" borderId="10" xfId="0" applyNumberFormat="1" applyFont="1" applyFill="1" applyBorder="1" applyAlignment="1">
      <alignment horizontal="left"/>
    </xf>
    <xf numFmtId="49" fontId="34" fillId="0" borderId="10" xfId="0" applyNumberFormat="1" applyFont="1" applyBorder="1" applyAlignment="1" applyProtection="1">
      <alignment horizontal="left"/>
      <protection locked="0"/>
    </xf>
    <xf numFmtId="49" fontId="34" fillId="0" borderId="10" xfId="0" applyNumberFormat="1" applyFont="1" applyBorder="1" applyAlignment="1" applyProtection="1">
      <alignment horizontal="left" vertical="center"/>
      <protection locked="0"/>
    </xf>
    <xf numFmtId="166" fontId="34" fillId="0" borderId="10" xfId="0" applyNumberFormat="1" applyFont="1" applyBorder="1" applyAlignment="1" applyProtection="1">
      <alignment vertical="center"/>
      <protection locked="0"/>
    </xf>
    <xf numFmtId="4" fontId="34" fillId="0" borderId="10" xfId="0" applyNumberFormat="1" applyFont="1" applyBorder="1" applyProtection="1">
      <protection locked="0"/>
    </xf>
    <xf numFmtId="2" fontId="28" fillId="0" borderId="10" xfId="0" applyNumberFormat="1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17" fontId="23" fillId="0" borderId="10" xfId="0" applyNumberFormat="1" applyFont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212"/>
  <sheetViews>
    <sheetView tabSelected="1" topLeftCell="A158" zoomScale="142" zoomScaleNormal="142" workbookViewId="0">
      <selection activeCell="C170" sqref="C170"/>
    </sheetView>
  </sheetViews>
  <sheetFormatPr baseColWidth="10" defaultColWidth="11.42578125" defaultRowHeight="15" x14ac:dyDescent="0.25"/>
  <cols>
    <col min="1" max="1" width="29.140625" customWidth="1"/>
    <col min="2" max="2" width="6.28515625" customWidth="1"/>
    <col min="3" max="3" width="46.85546875" customWidth="1"/>
    <col min="4" max="4" width="60.42578125" customWidth="1"/>
    <col min="5" max="5" width="14.57031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9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512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361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531</v>
      </c>
      <c r="E5" s="19" t="s">
        <v>18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45390.080000000002</v>
      </c>
      <c r="L5" s="21">
        <v>5883.16</v>
      </c>
      <c r="M5" s="23">
        <v>25</v>
      </c>
      <c r="N5" s="21">
        <f>J5+K5+L5+M5</f>
        <v>58186.240000000005</v>
      </c>
      <c r="O5" s="21">
        <f>I5-N5</f>
        <v>181813.76000000001</v>
      </c>
      <c r="Q5" s="39"/>
      <c r="R5" s="39"/>
    </row>
    <row r="6" spans="1:18" ht="11.25" customHeight="1" x14ac:dyDescent="0.25">
      <c r="A6" s="17" t="s">
        <v>19</v>
      </c>
      <c r="B6" s="18" t="s">
        <v>16</v>
      </c>
      <c r="C6" s="17" t="s">
        <v>519</v>
      </c>
      <c r="D6" s="17" t="s">
        <v>532</v>
      </c>
      <c r="E6" s="19" t="s">
        <v>18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7" si="0">J6+K6+L6+M6</f>
        <v>23926.87</v>
      </c>
      <c r="O6" s="21">
        <f t="shared" ref="O6:O69" si="1">I6-N6</f>
        <v>96073.13</v>
      </c>
      <c r="Q6" s="27"/>
    </row>
    <row r="7" spans="1:18" ht="11.25" customHeight="1" x14ac:dyDescent="0.25">
      <c r="A7" s="17" t="s">
        <v>20</v>
      </c>
      <c r="B7" s="18" t="s">
        <v>16</v>
      </c>
      <c r="C7" s="17" t="s">
        <v>519</v>
      </c>
      <c r="D7" s="17" t="s">
        <v>532</v>
      </c>
      <c r="E7" s="19" t="s">
        <v>18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21</v>
      </c>
      <c r="B8" s="18" t="s">
        <v>16</v>
      </c>
      <c r="C8" s="17" t="s">
        <v>520</v>
      </c>
      <c r="D8" s="17" t="s">
        <v>531</v>
      </c>
      <c r="E8" s="19" t="s">
        <v>22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23</v>
      </c>
      <c r="B9" s="18" t="s">
        <v>24</v>
      </c>
      <c r="C9" s="17" t="s">
        <v>520</v>
      </c>
      <c r="D9" s="17" t="s">
        <v>531</v>
      </c>
      <c r="E9" s="19" t="s">
        <v>22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27</v>
      </c>
      <c r="B10" s="18" t="s">
        <v>16</v>
      </c>
      <c r="C10" s="17" t="s">
        <v>25</v>
      </c>
      <c r="D10" s="17" t="s">
        <v>532</v>
      </c>
      <c r="E10" s="19" t="s">
        <v>26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28</v>
      </c>
      <c r="B11" s="18" t="s">
        <v>24</v>
      </c>
      <c r="C11" s="17" t="s">
        <v>29</v>
      </c>
      <c r="D11" s="17" t="s">
        <v>532</v>
      </c>
      <c r="E11" s="19" t="s">
        <v>26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389</v>
      </c>
      <c r="B12" s="18" t="s">
        <v>16</v>
      </c>
      <c r="C12" s="17" t="s">
        <v>25</v>
      </c>
      <c r="D12" s="17" t="s">
        <v>532</v>
      </c>
      <c r="E12" s="19" t="s">
        <v>26</v>
      </c>
      <c r="F12" s="20">
        <v>45200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25</v>
      </c>
      <c r="N12" s="21">
        <f t="shared" si="0"/>
        <v>1798</v>
      </c>
      <c r="O12" s="21">
        <f t="shared" si="1"/>
        <v>28202</v>
      </c>
      <c r="Q12" s="27"/>
    </row>
    <row r="13" spans="1:18" ht="11.25" customHeight="1" x14ac:dyDescent="0.25">
      <c r="A13" s="17" t="s">
        <v>30</v>
      </c>
      <c r="B13" s="18" t="s">
        <v>16</v>
      </c>
      <c r="C13" s="17" t="s">
        <v>521</v>
      </c>
      <c r="D13" s="17" t="s">
        <v>533</v>
      </c>
      <c r="E13" s="19" t="s">
        <v>26</v>
      </c>
      <c r="F13" s="20">
        <v>44044</v>
      </c>
      <c r="G13" s="21">
        <v>130000</v>
      </c>
      <c r="H13" s="22">
        <v>0</v>
      </c>
      <c r="I13" s="21">
        <v>130000</v>
      </c>
      <c r="J13" s="21">
        <v>3731</v>
      </c>
      <c r="K13" s="21">
        <v>19162.12</v>
      </c>
      <c r="L13" s="21">
        <v>3952</v>
      </c>
      <c r="M13" s="23">
        <v>25</v>
      </c>
      <c r="N13" s="21">
        <f t="shared" si="0"/>
        <v>26870.12</v>
      </c>
      <c r="O13" s="21">
        <f t="shared" si="1"/>
        <v>103129.88</v>
      </c>
      <c r="Q13" s="27"/>
    </row>
    <row r="14" spans="1:18" ht="11.25" customHeight="1" x14ac:dyDescent="0.25">
      <c r="A14" s="17" t="s">
        <v>31</v>
      </c>
      <c r="B14" s="18" t="s">
        <v>16</v>
      </c>
      <c r="C14" s="17" t="s">
        <v>25</v>
      </c>
      <c r="D14" s="17" t="s">
        <v>533</v>
      </c>
      <c r="E14" s="19" t="s">
        <v>26</v>
      </c>
      <c r="F14" s="20">
        <v>44075</v>
      </c>
      <c r="G14" s="21">
        <v>30000</v>
      </c>
      <c r="H14" s="22">
        <v>0</v>
      </c>
      <c r="I14" s="21">
        <v>30000</v>
      </c>
      <c r="J14" s="21">
        <v>861</v>
      </c>
      <c r="K14" s="21">
        <v>0</v>
      </c>
      <c r="L14" s="21">
        <v>912</v>
      </c>
      <c r="M14" s="23">
        <v>25</v>
      </c>
      <c r="N14" s="21">
        <f t="shared" si="0"/>
        <v>1798</v>
      </c>
      <c r="O14" s="21">
        <f t="shared" si="1"/>
        <v>28202</v>
      </c>
      <c r="Q14" s="27"/>
    </row>
    <row r="15" spans="1:18" ht="11.25" customHeight="1" x14ac:dyDescent="0.25">
      <c r="A15" s="17" t="s">
        <v>32</v>
      </c>
      <c r="B15" s="18" t="s">
        <v>24</v>
      </c>
      <c r="C15" s="17" t="s">
        <v>25</v>
      </c>
      <c r="D15" s="17" t="s">
        <v>533</v>
      </c>
      <c r="E15" s="19" t="s">
        <v>26</v>
      </c>
      <c r="F15" s="20">
        <v>44166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33</v>
      </c>
      <c r="B16" s="18" t="s">
        <v>16</v>
      </c>
      <c r="C16" s="17" t="s">
        <v>522</v>
      </c>
      <c r="D16" s="17" t="s">
        <v>533</v>
      </c>
      <c r="E16" s="19" t="s">
        <v>26</v>
      </c>
      <c r="F16" s="20">
        <v>44531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34</v>
      </c>
      <c r="B17" s="18" t="s">
        <v>24</v>
      </c>
      <c r="C17" s="17" t="s">
        <v>382</v>
      </c>
      <c r="D17" s="17" t="s">
        <v>534</v>
      </c>
      <c r="E17" s="19" t="s">
        <v>35</v>
      </c>
      <c r="F17" s="20">
        <v>39448</v>
      </c>
      <c r="G17" s="21">
        <v>44000</v>
      </c>
      <c r="H17" s="22">
        <v>0</v>
      </c>
      <c r="I17" s="21">
        <v>44000</v>
      </c>
      <c r="J17" s="21">
        <v>1262.8</v>
      </c>
      <c r="K17" s="21">
        <v>1007.19</v>
      </c>
      <c r="L17" s="21">
        <v>1337.6</v>
      </c>
      <c r="M17" s="23">
        <v>225</v>
      </c>
      <c r="N17" s="21">
        <f t="shared" si="0"/>
        <v>3832.5899999999997</v>
      </c>
      <c r="O17" s="21">
        <f t="shared" si="1"/>
        <v>40167.410000000003</v>
      </c>
      <c r="Q17" s="27"/>
    </row>
    <row r="18" spans="1:17" ht="11.25" customHeight="1" x14ac:dyDescent="0.25">
      <c r="A18" s="17" t="s">
        <v>36</v>
      </c>
      <c r="B18" s="18" t="s">
        <v>16</v>
      </c>
      <c r="C18" s="17" t="s">
        <v>49</v>
      </c>
      <c r="D18" s="17" t="s">
        <v>535</v>
      </c>
      <c r="E18" s="19" t="s">
        <v>26</v>
      </c>
      <c r="F18" s="20">
        <v>44075</v>
      </c>
      <c r="G18" s="21">
        <v>110000</v>
      </c>
      <c r="H18" s="22">
        <v>0</v>
      </c>
      <c r="I18" s="21">
        <v>110000</v>
      </c>
      <c r="J18" s="21">
        <v>3157</v>
      </c>
      <c r="K18" s="21">
        <v>14457.62</v>
      </c>
      <c r="L18" s="21">
        <v>3344</v>
      </c>
      <c r="M18" s="23">
        <v>25</v>
      </c>
      <c r="N18" s="21">
        <f t="shared" si="0"/>
        <v>20983.620000000003</v>
      </c>
      <c r="O18" s="21">
        <f t="shared" si="1"/>
        <v>89016.38</v>
      </c>
      <c r="Q18" s="27"/>
    </row>
    <row r="19" spans="1:17" ht="11.25" customHeight="1" x14ac:dyDescent="0.25">
      <c r="A19" s="17" t="s">
        <v>37</v>
      </c>
      <c r="B19" s="18" t="s">
        <v>16</v>
      </c>
      <c r="C19" s="17" t="s">
        <v>38</v>
      </c>
      <c r="D19" s="17" t="s">
        <v>39</v>
      </c>
      <c r="E19" s="19" t="s">
        <v>26</v>
      </c>
      <c r="F19" s="20">
        <v>44075</v>
      </c>
      <c r="G19" s="21">
        <v>35000</v>
      </c>
      <c r="H19" s="22">
        <v>0</v>
      </c>
      <c r="I19" s="21">
        <v>35000</v>
      </c>
      <c r="J19" s="21">
        <v>1004.5</v>
      </c>
      <c r="K19" s="21">
        <v>0</v>
      </c>
      <c r="L19" s="21">
        <v>1064</v>
      </c>
      <c r="M19" s="23">
        <v>25</v>
      </c>
      <c r="N19" s="21">
        <f t="shared" si="0"/>
        <v>2093.5</v>
      </c>
      <c r="O19" s="21">
        <f t="shared" si="1"/>
        <v>32906.5</v>
      </c>
      <c r="Q19" s="27"/>
    </row>
    <row r="20" spans="1:17" ht="11.25" customHeight="1" x14ac:dyDescent="0.25">
      <c r="A20" s="17" t="s">
        <v>40</v>
      </c>
      <c r="B20" s="18" t="s">
        <v>24</v>
      </c>
      <c r="C20" s="17" t="s">
        <v>530</v>
      </c>
      <c r="D20" s="17" t="s">
        <v>39</v>
      </c>
      <c r="E20" s="19" t="s">
        <v>26</v>
      </c>
      <c r="F20" s="20">
        <v>44105</v>
      </c>
      <c r="G20" s="21">
        <v>45000</v>
      </c>
      <c r="H20" s="22">
        <v>0</v>
      </c>
      <c r="I20" s="21">
        <v>45000</v>
      </c>
      <c r="J20" s="21">
        <v>1291.5</v>
      </c>
      <c r="K20" s="21">
        <v>1148.33</v>
      </c>
      <c r="L20" s="21">
        <v>1368</v>
      </c>
      <c r="M20" s="23">
        <v>25</v>
      </c>
      <c r="N20" s="21">
        <f t="shared" si="0"/>
        <v>3832.83</v>
      </c>
      <c r="O20" s="21">
        <f t="shared" si="1"/>
        <v>41167.17</v>
      </c>
      <c r="Q20" s="27"/>
    </row>
    <row r="21" spans="1:17" ht="11.25" customHeight="1" x14ac:dyDescent="0.25">
      <c r="A21" s="17" t="s">
        <v>41</v>
      </c>
      <c r="B21" s="18" t="s">
        <v>24</v>
      </c>
      <c r="C21" s="17" t="s">
        <v>372</v>
      </c>
      <c r="D21" s="17" t="s">
        <v>39</v>
      </c>
      <c r="E21" s="19" t="s">
        <v>26</v>
      </c>
      <c r="F21" s="20">
        <v>44044</v>
      </c>
      <c r="G21" s="21">
        <v>35000</v>
      </c>
      <c r="H21" s="22">
        <v>0</v>
      </c>
      <c r="I21" s="21">
        <v>35000</v>
      </c>
      <c r="J21" s="21">
        <v>1004.5</v>
      </c>
      <c r="K21" s="21">
        <v>0</v>
      </c>
      <c r="L21" s="21">
        <v>1064</v>
      </c>
      <c r="M21" s="23">
        <v>25</v>
      </c>
      <c r="N21" s="21">
        <f t="shared" si="0"/>
        <v>2093.5</v>
      </c>
      <c r="O21" s="21">
        <f t="shared" si="1"/>
        <v>32906.5</v>
      </c>
      <c r="Q21" s="27"/>
    </row>
    <row r="22" spans="1:17" ht="11.25" customHeight="1" x14ac:dyDescent="0.25">
      <c r="A22" s="17" t="s">
        <v>42</v>
      </c>
      <c r="B22" s="18" t="s">
        <v>24</v>
      </c>
      <c r="C22" s="17" t="s">
        <v>49</v>
      </c>
      <c r="D22" s="17" t="s">
        <v>43</v>
      </c>
      <c r="E22" s="19" t="s">
        <v>26</v>
      </c>
      <c r="F22" s="20">
        <v>44075</v>
      </c>
      <c r="G22" s="21">
        <v>110000</v>
      </c>
      <c r="H22" s="22">
        <v>0</v>
      </c>
      <c r="I22" s="21">
        <v>110000</v>
      </c>
      <c r="J22" s="21">
        <v>3157</v>
      </c>
      <c r="K22" s="21">
        <v>14457.62</v>
      </c>
      <c r="L22" s="21">
        <v>3344</v>
      </c>
      <c r="M22" s="23">
        <v>25</v>
      </c>
      <c r="N22" s="21">
        <f t="shared" si="0"/>
        <v>20983.620000000003</v>
      </c>
      <c r="O22" s="21">
        <f t="shared" si="1"/>
        <v>89016.38</v>
      </c>
      <c r="Q22" s="27"/>
    </row>
    <row r="23" spans="1:17" ht="11.25" customHeight="1" x14ac:dyDescent="0.25">
      <c r="A23" s="17" t="s">
        <v>44</v>
      </c>
      <c r="B23" s="18" t="s">
        <v>24</v>
      </c>
      <c r="C23" s="17" t="s">
        <v>45</v>
      </c>
      <c r="D23" s="17" t="s">
        <v>43</v>
      </c>
      <c r="E23" s="19" t="s">
        <v>26</v>
      </c>
      <c r="F23" s="20">
        <v>44075</v>
      </c>
      <c r="G23" s="21">
        <v>55000</v>
      </c>
      <c r="H23" s="22">
        <v>0</v>
      </c>
      <c r="I23" s="21">
        <v>55000</v>
      </c>
      <c r="J23" s="21">
        <v>1578.5</v>
      </c>
      <c r="K23" s="21">
        <v>2302.36</v>
      </c>
      <c r="L23" s="21">
        <v>1672</v>
      </c>
      <c r="M23" s="23">
        <v>1840.46</v>
      </c>
      <c r="N23" s="21">
        <f t="shared" si="0"/>
        <v>7393.3200000000006</v>
      </c>
      <c r="O23" s="21">
        <f t="shared" si="1"/>
        <v>47606.68</v>
      </c>
      <c r="Q23" s="27"/>
    </row>
    <row r="24" spans="1:17" ht="11.25" customHeight="1" x14ac:dyDescent="0.25">
      <c r="A24" s="17" t="s">
        <v>46</v>
      </c>
      <c r="B24" s="18" t="s">
        <v>24</v>
      </c>
      <c r="C24" s="17" t="s">
        <v>25</v>
      </c>
      <c r="D24" s="17" t="s">
        <v>43</v>
      </c>
      <c r="E24" s="19" t="s">
        <v>26</v>
      </c>
      <c r="F24" s="20">
        <v>40940</v>
      </c>
      <c r="G24" s="21">
        <v>30000</v>
      </c>
      <c r="H24" s="22">
        <v>0</v>
      </c>
      <c r="I24" s="21">
        <v>30000</v>
      </c>
      <c r="J24" s="21">
        <v>861</v>
      </c>
      <c r="K24" s="21">
        <v>0</v>
      </c>
      <c r="L24" s="21">
        <v>912</v>
      </c>
      <c r="M24" s="23">
        <v>4613.17</v>
      </c>
      <c r="N24" s="21">
        <f t="shared" si="0"/>
        <v>6386.17</v>
      </c>
      <c r="O24" s="21">
        <f t="shared" si="1"/>
        <v>23613.83</v>
      </c>
      <c r="Q24" s="27"/>
    </row>
    <row r="25" spans="1:17" ht="11.25" customHeight="1" x14ac:dyDescent="0.25">
      <c r="A25" s="17" t="s">
        <v>47</v>
      </c>
      <c r="B25" s="18" t="s">
        <v>16</v>
      </c>
      <c r="C25" s="17" t="s">
        <v>25</v>
      </c>
      <c r="D25" s="17" t="s">
        <v>43</v>
      </c>
      <c r="E25" s="19" t="s">
        <v>26</v>
      </c>
      <c r="F25" s="20">
        <v>44743</v>
      </c>
      <c r="G25" s="21">
        <v>22000</v>
      </c>
      <c r="H25" s="22">
        <v>0</v>
      </c>
      <c r="I25" s="21">
        <v>22000</v>
      </c>
      <c r="J25" s="21">
        <v>631.4</v>
      </c>
      <c r="K25" s="21">
        <v>0</v>
      </c>
      <c r="L25" s="21">
        <v>668.8</v>
      </c>
      <c r="M25" s="23">
        <v>25</v>
      </c>
      <c r="N25" s="21">
        <f t="shared" si="0"/>
        <v>1325.1999999999998</v>
      </c>
      <c r="O25" s="21">
        <f t="shared" si="1"/>
        <v>20674.8</v>
      </c>
      <c r="Q25" s="27"/>
    </row>
    <row r="26" spans="1:17" ht="11.25" customHeight="1" x14ac:dyDescent="0.25">
      <c r="A26" s="17" t="s">
        <v>401</v>
      </c>
      <c r="B26" s="18" t="s">
        <v>24</v>
      </c>
      <c r="C26" s="17" t="s">
        <v>25</v>
      </c>
      <c r="D26" s="17" t="s">
        <v>43</v>
      </c>
      <c r="E26" s="19" t="s">
        <v>26</v>
      </c>
      <c r="F26" s="20">
        <v>45323</v>
      </c>
      <c r="G26" s="21">
        <v>33000</v>
      </c>
      <c r="H26" s="22">
        <v>0</v>
      </c>
      <c r="I26" s="21">
        <v>33000</v>
      </c>
      <c r="J26" s="21">
        <v>947.1</v>
      </c>
      <c r="K26" s="21">
        <v>0</v>
      </c>
      <c r="L26" s="21">
        <v>1003.2</v>
      </c>
      <c r="M26" s="23">
        <v>25</v>
      </c>
      <c r="N26" s="21">
        <f t="shared" si="0"/>
        <v>1975.3000000000002</v>
      </c>
      <c r="O26" s="21">
        <f t="shared" si="1"/>
        <v>31024.7</v>
      </c>
      <c r="Q26" s="27"/>
    </row>
    <row r="27" spans="1:17" ht="11.25" customHeight="1" x14ac:dyDescent="0.25">
      <c r="A27" s="17" t="s">
        <v>48</v>
      </c>
      <c r="B27" s="18" t="s">
        <v>24</v>
      </c>
      <c r="C27" s="17" t="s">
        <v>49</v>
      </c>
      <c r="D27" s="17" t="s">
        <v>536</v>
      </c>
      <c r="E27" s="19" t="s">
        <v>35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50</v>
      </c>
      <c r="B28" s="18" t="s">
        <v>24</v>
      </c>
      <c r="C28" s="17" t="s">
        <v>29</v>
      </c>
      <c r="D28" s="17" t="s">
        <v>536</v>
      </c>
      <c r="E28" s="19" t="s">
        <v>35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1840.46</v>
      </c>
      <c r="N28" s="21">
        <f t="shared" si="0"/>
        <v>3391.84</v>
      </c>
      <c r="O28" s="21">
        <f t="shared" si="1"/>
        <v>22858.16</v>
      </c>
      <c r="Q28" s="27"/>
    </row>
    <row r="29" spans="1:17" ht="11.25" customHeight="1" x14ac:dyDescent="0.25">
      <c r="A29" s="17" t="s">
        <v>51</v>
      </c>
      <c r="B29" s="18" t="s">
        <v>16</v>
      </c>
      <c r="C29" s="17" t="s">
        <v>523</v>
      </c>
      <c r="D29" s="17" t="s">
        <v>536</v>
      </c>
      <c r="E29" s="19" t="s">
        <v>35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3725</v>
      </c>
      <c r="N29" s="21">
        <f t="shared" si="0"/>
        <v>7332.59</v>
      </c>
      <c r="O29" s="21">
        <f t="shared" si="1"/>
        <v>36667.410000000003</v>
      </c>
      <c r="Q29" s="27"/>
    </row>
    <row r="30" spans="1:17" ht="11.25" customHeight="1" x14ac:dyDescent="0.25">
      <c r="A30" s="17" t="s">
        <v>52</v>
      </c>
      <c r="B30" s="18" t="s">
        <v>16</v>
      </c>
      <c r="C30" s="17" t="s">
        <v>523</v>
      </c>
      <c r="D30" s="17" t="s">
        <v>536</v>
      </c>
      <c r="E30" s="19" t="s">
        <v>26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5446.2</v>
      </c>
      <c r="N30" s="21">
        <f t="shared" si="0"/>
        <v>9053.7899999999991</v>
      </c>
      <c r="O30" s="21">
        <f t="shared" si="1"/>
        <v>34946.21</v>
      </c>
      <c r="Q30" s="27"/>
    </row>
    <row r="31" spans="1:17" ht="11.25" customHeight="1" x14ac:dyDescent="0.25">
      <c r="A31" s="17" t="s">
        <v>53</v>
      </c>
      <c r="B31" s="18" t="s">
        <v>16</v>
      </c>
      <c r="C31" s="17" t="s">
        <v>523</v>
      </c>
      <c r="D31" s="17" t="s">
        <v>536</v>
      </c>
      <c r="E31" s="19" t="s">
        <v>35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f t="shared" si="0"/>
        <v>5732.59</v>
      </c>
      <c r="O31" s="21">
        <f t="shared" si="1"/>
        <v>38267.410000000003</v>
      </c>
      <c r="Q31" s="27"/>
    </row>
    <row r="32" spans="1:17" ht="11.25" customHeight="1" x14ac:dyDescent="0.25">
      <c r="A32" s="17" t="s">
        <v>54</v>
      </c>
      <c r="B32" s="18" t="s">
        <v>16</v>
      </c>
      <c r="C32" s="17" t="s">
        <v>49</v>
      </c>
      <c r="D32" s="17" t="s">
        <v>55</v>
      </c>
      <c r="E32" s="19" t="s">
        <v>35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56</v>
      </c>
      <c r="B33" s="18" t="s">
        <v>24</v>
      </c>
      <c r="C33" s="17" t="s">
        <v>29</v>
      </c>
      <c r="D33" s="17" t="s">
        <v>55</v>
      </c>
      <c r="E33" s="19" t="s">
        <v>35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1980.46</v>
      </c>
      <c r="N33" s="21">
        <f t="shared" si="0"/>
        <v>3531.84</v>
      </c>
      <c r="O33" s="21">
        <f t="shared" si="1"/>
        <v>22718.16</v>
      </c>
      <c r="Q33" s="27"/>
    </row>
    <row r="34" spans="1:17" ht="11.25" customHeight="1" x14ac:dyDescent="0.25">
      <c r="A34" s="17" t="s">
        <v>57</v>
      </c>
      <c r="B34" s="18" t="s">
        <v>24</v>
      </c>
      <c r="C34" s="17" t="s">
        <v>29</v>
      </c>
      <c r="D34" s="17" t="s">
        <v>55</v>
      </c>
      <c r="E34" s="19" t="s">
        <v>35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1840.46</v>
      </c>
      <c r="N34" s="21">
        <f t="shared" si="0"/>
        <v>3317.96</v>
      </c>
      <c r="O34" s="21">
        <f t="shared" si="1"/>
        <v>21682.04</v>
      </c>
      <c r="Q34" s="27"/>
    </row>
    <row r="35" spans="1:17" ht="11.25" customHeight="1" x14ac:dyDescent="0.25">
      <c r="A35" s="17" t="s">
        <v>58</v>
      </c>
      <c r="B35" s="18" t="s">
        <v>24</v>
      </c>
      <c r="C35" s="17" t="s">
        <v>523</v>
      </c>
      <c r="D35" s="17" t="s">
        <v>55</v>
      </c>
      <c r="E35" s="19" t="s">
        <v>26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69">
        <v>125</v>
      </c>
      <c r="N35" s="21">
        <f t="shared" si="0"/>
        <v>3732.5899999999997</v>
      </c>
      <c r="O35" s="21">
        <f t="shared" si="1"/>
        <v>40267.410000000003</v>
      </c>
      <c r="Q35" s="27"/>
    </row>
    <row r="36" spans="1:17" ht="11.25" customHeight="1" x14ac:dyDescent="0.25">
      <c r="A36" s="17" t="s">
        <v>59</v>
      </c>
      <c r="B36" s="18" t="s">
        <v>24</v>
      </c>
      <c r="C36" s="17" t="s">
        <v>523</v>
      </c>
      <c r="D36" s="17" t="s">
        <v>55</v>
      </c>
      <c r="E36" s="19" t="s">
        <v>35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4925.92</v>
      </c>
      <c r="N36" s="21">
        <f t="shared" si="0"/>
        <v>7289.92</v>
      </c>
      <c r="O36" s="21">
        <f t="shared" si="1"/>
        <v>32710.080000000002</v>
      </c>
      <c r="Q36" s="27"/>
    </row>
    <row r="37" spans="1:17" ht="11.25" customHeight="1" x14ac:dyDescent="0.25">
      <c r="A37" s="17" t="s">
        <v>60</v>
      </c>
      <c r="B37" s="18" t="s">
        <v>24</v>
      </c>
      <c r="C37" s="17" t="s">
        <v>523</v>
      </c>
      <c r="D37" s="17" t="s">
        <v>55</v>
      </c>
      <c r="E37" s="19" t="s">
        <v>26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f t="shared" si="0"/>
        <v>13510.03</v>
      </c>
      <c r="O37" s="21">
        <f t="shared" si="1"/>
        <v>30489.97</v>
      </c>
      <c r="Q37" s="27"/>
    </row>
    <row r="38" spans="1:17" ht="11.25" customHeight="1" x14ac:dyDescent="0.25">
      <c r="A38" s="17" t="s">
        <v>61</v>
      </c>
      <c r="B38" s="18" t="s">
        <v>16</v>
      </c>
      <c r="C38" s="17" t="s">
        <v>523</v>
      </c>
      <c r="D38" s="17" t="s">
        <v>62</v>
      </c>
      <c r="E38" s="19" t="s">
        <v>35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749.87</v>
      </c>
      <c r="L38" s="21">
        <v>1337.6</v>
      </c>
      <c r="M38" s="21">
        <v>2240.46</v>
      </c>
      <c r="N38" s="21">
        <f t="shared" si="0"/>
        <v>5590.73</v>
      </c>
      <c r="O38" s="21">
        <f t="shared" si="1"/>
        <v>38409.270000000004</v>
      </c>
      <c r="Q38" s="27"/>
    </row>
    <row r="39" spans="1:17" ht="11.25" customHeight="1" x14ac:dyDescent="0.25">
      <c r="A39" s="17" t="s">
        <v>63</v>
      </c>
      <c r="B39" s="18" t="s">
        <v>16</v>
      </c>
      <c r="C39" s="17" t="s">
        <v>523</v>
      </c>
      <c r="D39" s="17" t="s">
        <v>62</v>
      </c>
      <c r="E39" s="19" t="s">
        <v>35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f t="shared" si="0"/>
        <v>4232.59</v>
      </c>
      <c r="O39" s="21">
        <f t="shared" si="1"/>
        <v>39767.410000000003</v>
      </c>
      <c r="Q39" s="27"/>
    </row>
    <row r="40" spans="1:17" ht="11.25" customHeight="1" x14ac:dyDescent="0.25">
      <c r="A40" s="17" t="s">
        <v>64</v>
      </c>
      <c r="B40" s="18" t="s">
        <v>16</v>
      </c>
      <c r="C40" s="17" t="s">
        <v>523</v>
      </c>
      <c r="D40" s="17" t="s">
        <v>62</v>
      </c>
      <c r="E40" s="19" t="s">
        <v>35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65</v>
      </c>
      <c r="B41" s="18" t="s">
        <v>24</v>
      </c>
      <c r="C41" s="17" t="s">
        <v>571</v>
      </c>
      <c r="D41" s="17" t="s">
        <v>62</v>
      </c>
      <c r="E41" s="19" t="s">
        <v>26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66</v>
      </c>
      <c r="B42" s="18" t="s">
        <v>24</v>
      </c>
      <c r="C42" s="17" t="s">
        <v>25</v>
      </c>
      <c r="D42" s="17" t="s">
        <v>62</v>
      </c>
      <c r="E42" s="19" t="s">
        <v>26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67</v>
      </c>
      <c r="B43" s="18" t="s">
        <v>24</v>
      </c>
      <c r="C43" s="17" t="s">
        <v>524</v>
      </c>
      <c r="D43" s="17" t="s">
        <v>537</v>
      </c>
      <c r="E43" s="19" t="s">
        <v>35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1940.46</v>
      </c>
      <c r="N43" s="21">
        <f t="shared" si="0"/>
        <v>4008.96</v>
      </c>
      <c r="O43" s="21">
        <f t="shared" si="1"/>
        <v>30991.040000000001</v>
      </c>
      <c r="Q43" s="27"/>
    </row>
    <row r="44" spans="1:17" ht="11.25" customHeight="1" x14ac:dyDescent="0.25">
      <c r="A44" s="17" t="s">
        <v>68</v>
      </c>
      <c r="B44" s="18" t="s">
        <v>24</v>
      </c>
      <c r="C44" s="17" t="s">
        <v>69</v>
      </c>
      <c r="D44" s="17" t="s">
        <v>537</v>
      </c>
      <c r="E44" s="19" t="s">
        <v>26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185.33</v>
      </c>
      <c r="L44" s="21">
        <v>1216</v>
      </c>
      <c r="M44" s="21">
        <v>1740.46</v>
      </c>
      <c r="N44" s="21">
        <f t="shared" si="0"/>
        <v>4289.79</v>
      </c>
      <c r="O44" s="21">
        <f t="shared" si="1"/>
        <v>35710.21</v>
      </c>
      <c r="Q44" s="27"/>
    </row>
    <row r="45" spans="1:17" ht="11.25" customHeight="1" x14ac:dyDescent="0.25">
      <c r="A45" s="17" t="s">
        <v>70</v>
      </c>
      <c r="B45" s="18" t="s">
        <v>16</v>
      </c>
      <c r="C45" s="17" t="s">
        <v>49</v>
      </c>
      <c r="D45" s="17" t="s">
        <v>537</v>
      </c>
      <c r="E45" s="19" t="s">
        <v>35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71</v>
      </c>
      <c r="B46" s="18" t="s">
        <v>16</v>
      </c>
      <c r="C46" s="17" t="s">
        <v>522</v>
      </c>
      <c r="D46" s="17" t="s">
        <v>537</v>
      </c>
      <c r="E46" s="19" t="s">
        <v>35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72</v>
      </c>
      <c r="B47" s="18" t="s">
        <v>16</v>
      </c>
      <c r="C47" s="17" t="s">
        <v>49</v>
      </c>
      <c r="D47" s="17" t="s">
        <v>529</v>
      </c>
      <c r="E47" s="19" t="s">
        <v>35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8148.13</v>
      </c>
      <c r="L47" s="21">
        <v>2584</v>
      </c>
      <c r="M47" s="21">
        <v>1740.46</v>
      </c>
      <c r="N47" s="21">
        <f t="shared" si="0"/>
        <v>14912.09</v>
      </c>
      <c r="O47" s="21">
        <f t="shared" si="1"/>
        <v>70087.91</v>
      </c>
      <c r="Q47" s="27"/>
    </row>
    <row r="48" spans="1:17" ht="11.25" customHeight="1" x14ac:dyDescent="0.25">
      <c r="A48" s="17" t="s">
        <v>74</v>
      </c>
      <c r="B48" s="18" t="s">
        <v>16</v>
      </c>
      <c r="C48" s="17" t="s">
        <v>49</v>
      </c>
      <c r="D48" s="17" t="s">
        <v>538</v>
      </c>
      <c r="E48" s="19" t="s">
        <v>26</v>
      </c>
      <c r="F48" s="20">
        <v>44044</v>
      </c>
      <c r="G48" s="21">
        <v>70000</v>
      </c>
      <c r="H48" s="22">
        <v>0</v>
      </c>
      <c r="I48" s="21">
        <v>70000</v>
      </c>
      <c r="J48" s="21">
        <v>2009</v>
      </c>
      <c r="K48" s="21">
        <v>5368.48</v>
      </c>
      <c r="L48" s="21">
        <v>2128</v>
      </c>
      <c r="M48" s="23">
        <v>25</v>
      </c>
      <c r="N48" s="21">
        <f t="shared" si="0"/>
        <v>9530.48</v>
      </c>
      <c r="O48" s="21">
        <f t="shared" si="1"/>
        <v>60469.520000000004</v>
      </c>
      <c r="Q48" s="27"/>
    </row>
    <row r="49" spans="1:17" ht="11.25" customHeight="1" x14ac:dyDescent="0.25">
      <c r="A49" s="17" t="s">
        <v>376</v>
      </c>
      <c r="B49" s="18" t="s">
        <v>24</v>
      </c>
      <c r="C49" s="17" t="s">
        <v>377</v>
      </c>
      <c r="D49" s="17" t="s">
        <v>509</v>
      </c>
      <c r="E49" s="68" t="s">
        <v>26</v>
      </c>
      <c r="F49" s="20">
        <v>45139</v>
      </c>
      <c r="G49" s="21">
        <v>30000</v>
      </c>
      <c r="H49" s="22">
        <v>0</v>
      </c>
      <c r="I49" s="21">
        <v>30000</v>
      </c>
      <c r="J49" s="21">
        <v>861</v>
      </c>
      <c r="K49" s="21">
        <v>0</v>
      </c>
      <c r="L49" s="21">
        <v>912</v>
      </c>
      <c r="M49" s="23">
        <v>25</v>
      </c>
      <c r="N49" s="21">
        <f t="shared" si="0"/>
        <v>1798</v>
      </c>
      <c r="O49" s="21">
        <f t="shared" si="1"/>
        <v>28202</v>
      </c>
    </row>
    <row r="50" spans="1:17" ht="11.25" customHeight="1" x14ac:dyDescent="0.25">
      <c r="A50" s="17" t="s">
        <v>75</v>
      </c>
      <c r="B50" s="18" t="s">
        <v>16</v>
      </c>
      <c r="C50" s="17" t="s">
        <v>49</v>
      </c>
      <c r="D50" s="17" t="s">
        <v>511</v>
      </c>
      <c r="E50" s="19" t="s">
        <v>26</v>
      </c>
      <c r="F50" s="20">
        <v>44075</v>
      </c>
      <c r="G50" s="21">
        <v>70000</v>
      </c>
      <c r="H50" s="22">
        <v>0</v>
      </c>
      <c r="I50" s="21">
        <v>70000</v>
      </c>
      <c r="J50" s="21">
        <v>2009</v>
      </c>
      <c r="K50" s="21">
        <v>2174.44</v>
      </c>
      <c r="L50" s="21">
        <v>2128</v>
      </c>
      <c r="M50" s="21">
        <v>1840.46</v>
      </c>
      <c r="N50" s="21">
        <f t="shared" si="0"/>
        <v>8151.9000000000005</v>
      </c>
      <c r="O50" s="21">
        <f t="shared" si="1"/>
        <v>61848.1</v>
      </c>
      <c r="Q50" s="27"/>
    </row>
    <row r="51" spans="1:17" ht="11.25" customHeight="1" x14ac:dyDescent="0.25">
      <c r="A51" s="17" t="s">
        <v>76</v>
      </c>
      <c r="B51" s="18" t="s">
        <v>16</v>
      </c>
      <c r="C51" s="17" t="s">
        <v>525</v>
      </c>
      <c r="D51" s="17" t="s">
        <v>511</v>
      </c>
      <c r="E51" s="19" t="s">
        <v>26</v>
      </c>
      <c r="F51" s="20">
        <v>44501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25</v>
      </c>
      <c r="N51" s="21">
        <f t="shared" si="0"/>
        <v>1798</v>
      </c>
      <c r="O51" s="21">
        <f t="shared" si="1"/>
        <v>28202</v>
      </c>
      <c r="Q51" s="27"/>
    </row>
    <row r="52" spans="1:17" ht="11.25" customHeight="1" x14ac:dyDescent="0.25">
      <c r="A52" s="17" t="s">
        <v>78</v>
      </c>
      <c r="B52" s="18" t="s">
        <v>16</v>
      </c>
      <c r="C52" s="17" t="s">
        <v>79</v>
      </c>
      <c r="D52" s="17" t="s">
        <v>511</v>
      </c>
      <c r="E52" s="19" t="s">
        <v>26</v>
      </c>
      <c r="F52" s="20">
        <v>44501</v>
      </c>
      <c r="G52" s="21">
        <v>20000</v>
      </c>
      <c r="H52" s="22">
        <v>0</v>
      </c>
      <c r="I52" s="21">
        <v>20000</v>
      </c>
      <c r="J52" s="21">
        <v>574</v>
      </c>
      <c r="K52" s="21">
        <v>0</v>
      </c>
      <c r="L52" s="21">
        <v>608</v>
      </c>
      <c r="M52" s="21">
        <v>995</v>
      </c>
      <c r="N52" s="21">
        <f t="shared" si="0"/>
        <v>2177</v>
      </c>
      <c r="O52" s="21">
        <f t="shared" si="1"/>
        <v>17823</v>
      </c>
      <c r="Q52" s="27"/>
    </row>
    <row r="53" spans="1:17" ht="11.25" customHeight="1" x14ac:dyDescent="0.25">
      <c r="A53" s="17" t="s">
        <v>80</v>
      </c>
      <c r="B53" s="18" t="s">
        <v>16</v>
      </c>
      <c r="C53" s="17" t="s">
        <v>81</v>
      </c>
      <c r="D53" s="17" t="s">
        <v>511</v>
      </c>
      <c r="E53" s="19" t="s">
        <v>26</v>
      </c>
      <c r="F53" s="20">
        <v>44501</v>
      </c>
      <c r="G53" s="21">
        <v>20000</v>
      </c>
      <c r="H53" s="22">
        <v>0</v>
      </c>
      <c r="I53" s="21">
        <v>20000</v>
      </c>
      <c r="J53" s="21">
        <v>574</v>
      </c>
      <c r="K53" s="21">
        <v>0</v>
      </c>
      <c r="L53" s="21">
        <v>608</v>
      </c>
      <c r="M53" s="23">
        <v>125</v>
      </c>
      <c r="N53" s="21">
        <f t="shared" si="0"/>
        <v>1307</v>
      </c>
      <c r="O53" s="21">
        <f t="shared" si="1"/>
        <v>18693</v>
      </c>
      <c r="Q53" s="27"/>
    </row>
    <row r="54" spans="1:17" ht="11.25" customHeight="1" x14ac:dyDescent="0.25">
      <c r="A54" s="17" t="s">
        <v>82</v>
      </c>
      <c r="B54" s="18" t="s">
        <v>16</v>
      </c>
      <c r="C54" s="17" t="s">
        <v>83</v>
      </c>
      <c r="D54" s="17" t="s">
        <v>511</v>
      </c>
      <c r="E54" s="19" t="s">
        <v>26</v>
      </c>
      <c r="F54" s="20">
        <v>44075</v>
      </c>
      <c r="G54" s="21">
        <v>22500</v>
      </c>
      <c r="H54" s="22">
        <v>0</v>
      </c>
      <c r="I54" s="21">
        <v>22500</v>
      </c>
      <c r="J54" s="21">
        <v>645.75</v>
      </c>
      <c r="K54" s="21">
        <v>0</v>
      </c>
      <c r="L54" s="21">
        <v>684</v>
      </c>
      <c r="M54" s="23">
        <v>25</v>
      </c>
      <c r="N54" s="21">
        <f t="shared" si="0"/>
        <v>1354.75</v>
      </c>
      <c r="O54" s="21">
        <f t="shared" si="1"/>
        <v>21145.25</v>
      </c>
      <c r="Q54" s="27"/>
    </row>
    <row r="55" spans="1:17" ht="11.25" customHeight="1" x14ac:dyDescent="0.25">
      <c r="A55" s="17" t="s">
        <v>84</v>
      </c>
      <c r="B55" s="18" t="s">
        <v>16</v>
      </c>
      <c r="C55" s="17" t="s">
        <v>83</v>
      </c>
      <c r="D55" s="17" t="s">
        <v>511</v>
      </c>
      <c r="E55" s="19" t="s">
        <v>26</v>
      </c>
      <c r="F55" s="20">
        <v>44501</v>
      </c>
      <c r="G55" s="21">
        <v>22500</v>
      </c>
      <c r="H55" s="22">
        <v>0</v>
      </c>
      <c r="I55" s="21">
        <v>22500</v>
      </c>
      <c r="J55" s="21">
        <v>645.75</v>
      </c>
      <c r="K55" s="21">
        <v>0</v>
      </c>
      <c r="L55" s="21">
        <v>684</v>
      </c>
      <c r="M55" s="23">
        <v>5401.83</v>
      </c>
      <c r="N55" s="21">
        <f t="shared" si="0"/>
        <v>6731.58</v>
      </c>
      <c r="O55" s="21">
        <f t="shared" si="1"/>
        <v>15768.42</v>
      </c>
      <c r="Q55" s="27"/>
    </row>
    <row r="56" spans="1:17" ht="11.25" customHeight="1" x14ac:dyDescent="0.25">
      <c r="A56" s="17" t="s">
        <v>85</v>
      </c>
      <c r="B56" s="18" t="s">
        <v>16</v>
      </c>
      <c r="C56" s="17" t="s">
        <v>373</v>
      </c>
      <c r="D56" s="17" t="s">
        <v>511</v>
      </c>
      <c r="E56" s="19" t="s">
        <v>26</v>
      </c>
      <c r="F56" s="20">
        <v>44501</v>
      </c>
      <c r="G56" s="21">
        <v>30000</v>
      </c>
      <c r="H56" s="22">
        <v>0</v>
      </c>
      <c r="I56" s="21">
        <v>30000</v>
      </c>
      <c r="J56" s="21">
        <v>861</v>
      </c>
      <c r="K56" s="21">
        <v>0</v>
      </c>
      <c r="L56" s="21">
        <v>912</v>
      </c>
      <c r="M56" s="23">
        <v>25</v>
      </c>
      <c r="N56" s="21">
        <f t="shared" si="0"/>
        <v>1798</v>
      </c>
      <c r="O56" s="21">
        <f t="shared" si="1"/>
        <v>28202</v>
      </c>
      <c r="Q56" s="27"/>
    </row>
    <row r="57" spans="1:17" ht="11.25" customHeight="1" x14ac:dyDescent="0.25">
      <c r="A57" s="17" t="s">
        <v>86</v>
      </c>
      <c r="B57" s="18" t="s">
        <v>24</v>
      </c>
      <c r="C57" s="17" t="s">
        <v>87</v>
      </c>
      <c r="D57" s="17" t="s">
        <v>511</v>
      </c>
      <c r="E57" s="19" t="s">
        <v>26</v>
      </c>
      <c r="F57" s="20">
        <v>39965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125</v>
      </c>
      <c r="N57" s="21">
        <f t="shared" si="0"/>
        <v>1307</v>
      </c>
      <c r="O57" s="21">
        <f t="shared" si="1"/>
        <v>18693</v>
      </c>
      <c r="Q57" s="27"/>
    </row>
    <row r="58" spans="1:17" ht="11.25" customHeight="1" x14ac:dyDescent="0.25">
      <c r="A58" s="17" t="s">
        <v>88</v>
      </c>
      <c r="B58" s="18" t="s">
        <v>24</v>
      </c>
      <c r="C58" s="17" t="s">
        <v>87</v>
      </c>
      <c r="D58" s="17" t="s">
        <v>511</v>
      </c>
      <c r="E58" s="19" t="s">
        <v>26</v>
      </c>
      <c r="F58" s="20">
        <v>44136</v>
      </c>
      <c r="G58" s="21">
        <v>15000</v>
      </c>
      <c r="H58" s="22">
        <v>0</v>
      </c>
      <c r="I58" s="21">
        <v>15000</v>
      </c>
      <c r="J58" s="21">
        <v>430.5</v>
      </c>
      <c r="K58" s="21">
        <v>0</v>
      </c>
      <c r="L58" s="21">
        <v>456</v>
      </c>
      <c r="M58" s="23">
        <v>25</v>
      </c>
      <c r="N58" s="21">
        <f t="shared" si="0"/>
        <v>911.5</v>
      </c>
      <c r="O58" s="21">
        <f t="shared" si="1"/>
        <v>14088.5</v>
      </c>
      <c r="Q58" s="27"/>
    </row>
    <row r="59" spans="1:17" ht="11.25" customHeight="1" x14ac:dyDescent="0.25">
      <c r="A59" s="17" t="s">
        <v>89</v>
      </c>
      <c r="B59" s="18" t="s">
        <v>24</v>
      </c>
      <c r="C59" s="17" t="s">
        <v>87</v>
      </c>
      <c r="D59" s="17" t="s">
        <v>511</v>
      </c>
      <c r="E59" s="19" t="s">
        <v>26</v>
      </c>
      <c r="F59" s="20">
        <v>43525</v>
      </c>
      <c r="G59" s="21">
        <v>10000</v>
      </c>
      <c r="H59" s="22">
        <v>0</v>
      </c>
      <c r="I59" s="21">
        <v>10000</v>
      </c>
      <c r="J59" s="21">
        <v>287</v>
      </c>
      <c r="K59" s="21">
        <v>0</v>
      </c>
      <c r="L59" s="21">
        <v>304</v>
      </c>
      <c r="M59" s="23">
        <v>25</v>
      </c>
      <c r="N59" s="21">
        <f t="shared" si="0"/>
        <v>616</v>
      </c>
      <c r="O59" s="21">
        <f t="shared" si="1"/>
        <v>9384</v>
      </c>
      <c r="Q59" s="27"/>
    </row>
    <row r="60" spans="1:17" ht="11.25" customHeight="1" x14ac:dyDescent="0.25">
      <c r="A60" s="17" t="s">
        <v>90</v>
      </c>
      <c r="B60" s="18" t="s">
        <v>24</v>
      </c>
      <c r="C60" s="17" t="s">
        <v>87</v>
      </c>
      <c r="D60" s="17" t="s">
        <v>511</v>
      </c>
      <c r="E60" s="19" t="s">
        <v>26</v>
      </c>
      <c r="F60" s="20">
        <v>44621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91</v>
      </c>
      <c r="B61" s="18" t="s">
        <v>24</v>
      </c>
      <c r="C61" s="17" t="s">
        <v>87</v>
      </c>
      <c r="D61" s="17" t="s">
        <v>511</v>
      </c>
      <c r="E61" s="19" t="s">
        <v>26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92</v>
      </c>
      <c r="B62" s="18" t="s">
        <v>16</v>
      </c>
      <c r="C62" s="17" t="s">
        <v>93</v>
      </c>
      <c r="D62" s="17" t="s">
        <v>511</v>
      </c>
      <c r="E62" s="19" t="s">
        <v>26</v>
      </c>
      <c r="F62" s="20">
        <v>44531</v>
      </c>
      <c r="G62" s="21">
        <v>22500</v>
      </c>
      <c r="H62" s="22">
        <v>0</v>
      </c>
      <c r="I62" s="21">
        <v>22500</v>
      </c>
      <c r="J62" s="21">
        <v>645.75</v>
      </c>
      <c r="K62" s="21">
        <v>0</v>
      </c>
      <c r="L62" s="21">
        <v>684</v>
      </c>
      <c r="M62" s="23">
        <v>25</v>
      </c>
      <c r="N62" s="21">
        <f t="shared" si="0"/>
        <v>1354.75</v>
      </c>
      <c r="O62" s="21">
        <f t="shared" si="1"/>
        <v>21145.25</v>
      </c>
      <c r="Q62" s="27"/>
    </row>
    <row r="63" spans="1:17" ht="11.25" customHeight="1" x14ac:dyDescent="0.25">
      <c r="A63" s="17" t="s">
        <v>94</v>
      </c>
      <c r="B63" s="18" t="s">
        <v>24</v>
      </c>
      <c r="C63" s="17" t="s">
        <v>95</v>
      </c>
      <c r="D63" s="17" t="s">
        <v>511</v>
      </c>
      <c r="E63" s="19" t="s">
        <v>26</v>
      </c>
      <c r="F63" s="20">
        <v>44105</v>
      </c>
      <c r="G63" s="21">
        <v>25000</v>
      </c>
      <c r="H63" s="22">
        <v>0</v>
      </c>
      <c r="I63" s="21">
        <v>25000</v>
      </c>
      <c r="J63" s="21">
        <v>717.5</v>
      </c>
      <c r="K63" s="21">
        <v>0</v>
      </c>
      <c r="L63" s="21">
        <v>760</v>
      </c>
      <c r="M63" s="23">
        <v>25</v>
      </c>
      <c r="N63" s="21">
        <f t="shared" si="0"/>
        <v>1502.5</v>
      </c>
      <c r="O63" s="21">
        <f t="shared" si="1"/>
        <v>23497.5</v>
      </c>
      <c r="Q63" s="27"/>
    </row>
    <row r="64" spans="1:17" ht="11.25" customHeight="1" x14ac:dyDescent="0.25">
      <c r="A64" s="17" t="s">
        <v>97</v>
      </c>
      <c r="B64" s="18" t="s">
        <v>16</v>
      </c>
      <c r="C64" s="17" t="s">
        <v>96</v>
      </c>
      <c r="D64" s="17" t="s">
        <v>511</v>
      </c>
      <c r="E64" s="19" t="s">
        <v>26</v>
      </c>
      <c r="F64" s="20">
        <v>44531</v>
      </c>
      <c r="G64" s="21">
        <v>30000</v>
      </c>
      <c r="H64" s="22">
        <v>0</v>
      </c>
      <c r="I64" s="21">
        <v>30000</v>
      </c>
      <c r="J64" s="21">
        <v>861</v>
      </c>
      <c r="K64" s="21">
        <v>0</v>
      </c>
      <c r="L64" s="21">
        <v>912</v>
      </c>
      <c r="M64" s="23">
        <v>25</v>
      </c>
      <c r="N64" s="21">
        <f t="shared" si="0"/>
        <v>1798</v>
      </c>
      <c r="O64" s="21">
        <f t="shared" si="1"/>
        <v>28202</v>
      </c>
      <c r="Q64" s="27"/>
    </row>
    <row r="65" spans="1:17" ht="11.25" customHeight="1" x14ac:dyDescent="0.25">
      <c r="A65" s="17" t="s">
        <v>378</v>
      </c>
      <c r="B65" s="18" t="s">
        <v>16</v>
      </c>
      <c r="C65" s="17" t="s">
        <v>79</v>
      </c>
      <c r="D65" s="17" t="s">
        <v>511</v>
      </c>
      <c r="E65" s="68" t="s">
        <v>26</v>
      </c>
      <c r="F65" s="20">
        <v>45139</v>
      </c>
      <c r="G65" s="21">
        <v>20000</v>
      </c>
      <c r="H65" s="22">
        <v>0</v>
      </c>
      <c r="I65" s="21">
        <v>20000</v>
      </c>
      <c r="J65" s="21">
        <v>574</v>
      </c>
      <c r="K65" s="21">
        <v>0</v>
      </c>
      <c r="L65" s="21">
        <v>608</v>
      </c>
      <c r="M65" s="23">
        <v>25</v>
      </c>
      <c r="N65" s="21">
        <f t="shared" si="0"/>
        <v>1207</v>
      </c>
      <c r="O65" s="21">
        <f t="shared" si="1"/>
        <v>18793</v>
      </c>
      <c r="Q65" s="27"/>
    </row>
    <row r="66" spans="1:17" ht="11.25" customHeight="1" x14ac:dyDescent="0.25">
      <c r="A66" s="17" t="s">
        <v>390</v>
      </c>
      <c r="B66" s="18" t="s">
        <v>24</v>
      </c>
      <c r="C66" s="17" t="s">
        <v>87</v>
      </c>
      <c r="D66" s="17" t="s">
        <v>511</v>
      </c>
      <c r="E66" s="68" t="s">
        <v>26</v>
      </c>
      <c r="F66" s="20">
        <v>45200</v>
      </c>
      <c r="G66" s="21">
        <v>15000</v>
      </c>
      <c r="H66" s="22">
        <v>0</v>
      </c>
      <c r="I66" s="21">
        <v>15000</v>
      </c>
      <c r="J66" s="21">
        <v>430.5</v>
      </c>
      <c r="K66" s="21">
        <v>0</v>
      </c>
      <c r="L66" s="21">
        <v>456</v>
      </c>
      <c r="M66" s="23">
        <v>25</v>
      </c>
      <c r="N66" s="21">
        <f t="shared" si="0"/>
        <v>911.5</v>
      </c>
      <c r="O66" s="21">
        <f t="shared" si="1"/>
        <v>14088.5</v>
      </c>
      <c r="Q66" s="27"/>
    </row>
    <row r="67" spans="1:17" ht="11.25" customHeight="1" x14ac:dyDescent="0.25">
      <c r="A67" s="67" t="s">
        <v>400</v>
      </c>
      <c r="B67" s="18" t="s">
        <v>16</v>
      </c>
      <c r="C67" s="17" t="s">
        <v>83</v>
      </c>
      <c r="D67" s="17" t="s">
        <v>511</v>
      </c>
      <c r="E67" s="68" t="s">
        <v>26</v>
      </c>
      <c r="F67" s="76">
        <v>45323</v>
      </c>
      <c r="G67" s="21">
        <v>22500</v>
      </c>
      <c r="H67" s="22">
        <v>0</v>
      </c>
      <c r="I67" s="21">
        <v>22500</v>
      </c>
      <c r="J67" s="21">
        <v>645.75</v>
      </c>
      <c r="K67" s="21">
        <v>0</v>
      </c>
      <c r="L67" s="21">
        <v>684</v>
      </c>
      <c r="M67" s="23">
        <v>25</v>
      </c>
      <c r="N67" s="21">
        <f t="shared" si="0"/>
        <v>1354.75</v>
      </c>
      <c r="O67" s="21">
        <f t="shared" si="1"/>
        <v>21145.25</v>
      </c>
      <c r="Q67" s="27"/>
    </row>
    <row r="68" spans="1:17" ht="11.25" customHeight="1" x14ac:dyDescent="0.25">
      <c r="A68" s="17" t="s">
        <v>99</v>
      </c>
      <c r="B68" s="18" t="s">
        <v>24</v>
      </c>
      <c r="C68" s="17" t="s">
        <v>87</v>
      </c>
      <c r="D68" s="17" t="s">
        <v>527</v>
      </c>
      <c r="E68" s="19" t="s">
        <v>26</v>
      </c>
      <c r="F68" s="20">
        <v>44652</v>
      </c>
      <c r="G68" s="21">
        <v>13500</v>
      </c>
      <c r="H68" s="22">
        <v>0</v>
      </c>
      <c r="I68" s="21">
        <v>13500</v>
      </c>
      <c r="J68" s="21">
        <v>387.45</v>
      </c>
      <c r="K68" s="21">
        <v>0</v>
      </c>
      <c r="L68" s="21">
        <v>410.4</v>
      </c>
      <c r="M68" s="23">
        <v>25</v>
      </c>
      <c r="N68" s="21">
        <f t="shared" ref="N68:N129" si="2">J68+K68+L68+M68</f>
        <v>822.84999999999991</v>
      </c>
      <c r="O68" s="21">
        <f t="shared" si="1"/>
        <v>12677.15</v>
      </c>
      <c r="Q68" s="27"/>
    </row>
    <row r="69" spans="1:17" ht="11.25" customHeight="1" x14ac:dyDescent="0.25">
      <c r="A69" s="17" t="s">
        <v>100</v>
      </c>
      <c r="B69" s="18" t="s">
        <v>16</v>
      </c>
      <c r="C69" s="17" t="s">
        <v>526</v>
      </c>
      <c r="D69" s="17" t="s">
        <v>527</v>
      </c>
      <c r="E69" s="19" t="s">
        <v>35</v>
      </c>
      <c r="F69" s="20">
        <v>39448</v>
      </c>
      <c r="G69" s="21">
        <v>44000</v>
      </c>
      <c r="H69" s="22">
        <v>0</v>
      </c>
      <c r="I69" s="21">
        <v>44000</v>
      </c>
      <c r="J69" s="21">
        <v>1262.8</v>
      </c>
      <c r="K69" s="17">
        <v>492.55</v>
      </c>
      <c r="L69" s="21">
        <v>1337.6</v>
      </c>
      <c r="M69" s="21">
        <v>30848.61</v>
      </c>
      <c r="N69" s="21">
        <f t="shared" si="2"/>
        <v>33941.56</v>
      </c>
      <c r="O69" s="21">
        <f t="shared" si="1"/>
        <v>10058.440000000002</v>
      </c>
      <c r="Q69" s="27"/>
    </row>
    <row r="70" spans="1:17" ht="11.25" customHeight="1" x14ac:dyDescent="0.25">
      <c r="A70" s="17" t="s">
        <v>101</v>
      </c>
      <c r="B70" s="18" t="s">
        <v>16</v>
      </c>
      <c r="C70" s="17" t="s">
        <v>102</v>
      </c>
      <c r="D70" s="17" t="s">
        <v>527</v>
      </c>
      <c r="E70" s="19" t="s">
        <v>35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si="2"/>
        <v>1011.5</v>
      </c>
      <c r="O70" s="21">
        <f t="shared" ref="O70:O131" si="3">I70-N70</f>
        <v>13988.5</v>
      </c>
      <c r="Q70" s="27"/>
    </row>
    <row r="71" spans="1:17" ht="11.25" customHeight="1" x14ac:dyDescent="0.25">
      <c r="A71" s="17" t="s">
        <v>103</v>
      </c>
      <c r="B71" s="18" t="s">
        <v>16</v>
      </c>
      <c r="C71" s="17" t="s">
        <v>102</v>
      </c>
      <c r="D71" s="17" t="s">
        <v>527</v>
      </c>
      <c r="E71" s="19" t="s">
        <v>35</v>
      </c>
      <c r="F71" s="20">
        <v>39569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1">
        <v>10025</v>
      </c>
      <c r="N71" s="21">
        <f t="shared" si="2"/>
        <v>10911.5</v>
      </c>
      <c r="O71" s="21">
        <f t="shared" si="3"/>
        <v>4088.5</v>
      </c>
      <c r="Q71" s="27"/>
    </row>
    <row r="72" spans="1:17" ht="11.25" customHeight="1" x14ac:dyDescent="0.25">
      <c r="A72" s="17" t="s">
        <v>104</v>
      </c>
      <c r="B72" s="18" t="s">
        <v>16</v>
      </c>
      <c r="C72" s="17" t="s">
        <v>102</v>
      </c>
      <c r="D72" s="17" t="s">
        <v>527</v>
      </c>
      <c r="E72" s="19" t="s">
        <v>35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105</v>
      </c>
      <c r="B73" s="18" t="s">
        <v>16</v>
      </c>
      <c r="C73" s="17" t="s">
        <v>522</v>
      </c>
      <c r="D73" s="17" t="s">
        <v>527</v>
      </c>
      <c r="E73" s="19" t="s">
        <v>35</v>
      </c>
      <c r="F73" s="20">
        <v>39448</v>
      </c>
      <c r="G73" s="21">
        <v>25000</v>
      </c>
      <c r="H73" s="22">
        <v>0</v>
      </c>
      <c r="I73" s="21">
        <v>25000</v>
      </c>
      <c r="J73" s="21">
        <v>717.5</v>
      </c>
      <c r="K73" s="21">
        <v>0</v>
      </c>
      <c r="L73" s="21">
        <v>760</v>
      </c>
      <c r="M73" s="23">
        <v>125</v>
      </c>
      <c r="N73" s="21">
        <f t="shared" si="2"/>
        <v>1602.5</v>
      </c>
      <c r="O73" s="21">
        <f t="shared" si="3"/>
        <v>23397.5</v>
      </c>
      <c r="Q73" s="27"/>
    </row>
    <row r="74" spans="1:17" ht="11.25" customHeight="1" x14ac:dyDescent="0.25">
      <c r="A74" s="17" t="s">
        <v>106</v>
      </c>
      <c r="B74" s="18" t="s">
        <v>16</v>
      </c>
      <c r="C74" s="17" t="s">
        <v>102</v>
      </c>
      <c r="D74" s="17" t="s">
        <v>527</v>
      </c>
      <c r="E74" s="19" t="s">
        <v>35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1840.46</v>
      </c>
      <c r="N74" s="21">
        <f t="shared" si="2"/>
        <v>2726.96</v>
      </c>
      <c r="O74" s="21">
        <f t="shared" si="3"/>
        <v>12273.04</v>
      </c>
      <c r="Q74" s="27"/>
    </row>
    <row r="75" spans="1:17" ht="11.25" customHeight="1" x14ac:dyDescent="0.25">
      <c r="A75" s="17" t="s">
        <v>107</v>
      </c>
      <c r="B75" s="18" t="s">
        <v>16</v>
      </c>
      <c r="C75" s="17" t="s">
        <v>102</v>
      </c>
      <c r="D75" s="17" t="s">
        <v>527</v>
      </c>
      <c r="E75" s="19" t="s">
        <v>35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108</v>
      </c>
      <c r="B76" s="18" t="s">
        <v>16</v>
      </c>
      <c r="C76" s="17" t="s">
        <v>102</v>
      </c>
      <c r="D76" s="17" t="s">
        <v>527</v>
      </c>
      <c r="E76" s="19" t="s">
        <v>35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109</v>
      </c>
      <c r="B77" s="18" t="s">
        <v>16</v>
      </c>
      <c r="C77" s="17" t="s">
        <v>102</v>
      </c>
      <c r="D77" s="17" t="s">
        <v>527</v>
      </c>
      <c r="E77" s="19" t="s">
        <v>35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1840.46</v>
      </c>
      <c r="N77" s="21">
        <f t="shared" si="2"/>
        <v>2726.96</v>
      </c>
      <c r="O77" s="21">
        <f t="shared" si="3"/>
        <v>12273.04</v>
      </c>
      <c r="Q77" s="27"/>
    </row>
    <row r="78" spans="1:17" ht="11.25" customHeight="1" x14ac:dyDescent="0.25">
      <c r="A78" s="17" t="s">
        <v>110</v>
      </c>
      <c r="B78" s="18" t="s">
        <v>24</v>
      </c>
      <c r="C78" s="17" t="s">
        <v>102</v>
      </c>
      <c r="D78" s="17" t="s">
        <v>527</v>
      </c>
      <c r="E78" s="19" t="s">
        <v>35</v>
      </c>
      <c r="F78" s="20">
        <v>40360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111</v>
      </c>
      <c r="B79" s="18" t="s">
        <v>16</v>
      </c>
      <c r="C79" s="17" t="s">
        <v>522</v>
      </c>
      <c r="D79" s="17" t="s">
        <v>527</v>
      </c>
      <c r="E79" s="19" t="s">
        <v>35</v>
      </c>
      <c r="F79" s="20">
        <v>40878</v>
      </c>
      <c r="G79" s="21">
        <v>25000</v>
      </c>
      <c r="H79" s="22">
        <v>0</v>
      </c>
      <c r="I79" s="21">
        <v>25000</v>
      </c>
      <c r="J79" s="21">
        <v>717.5</v>
      </c>
      <c r="K79" s="21">
        <v>0</v>
      </c>
      <c r="L79" s="21">
        <v>760</v>
      </c>
      <c r="M79" s="23">
        <v>125</v>
      </c>
      <c r="N79" s="21">
        <f t="shared" si="2"/>
        <v>1602.5</v>
      </c>
      <c r="O79" s="21">
        <f t="shared" si="3"/>
        <v>23397.5</v>
      </c>
      <c r="Q79" s="27"/>
    </row>
    <row r="80" spans="1:17" ht="11.25" customHeight="1" x14ac:dyDescent="0.25">
      <c r="A80" s="17" t="s">
        <v>112</v>
      </c>
      <c r="B80" s="18" t="s">
        <v>16</v>
      </c>
      <c r="C80" s="17" t="s">
        <v>102</v>
      </c>
      <c r="D80" s="17" t="s">
        <v>527</v>
      </c>
      <c r="E80" s="19" t="s">
        <v>26</v>
      </c>
      <c r="F80" s="20">
        <v>39448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1740.46</v>
      </c>
      <c r="N80" s="21">
        <f t="shared" si="2"/>
        <v>2626.96</v>
      </c>
      <c r="O80" s="21">
        <f t="shared" si="3"/>
        <v>12373.04</v>
      </c>
      <c r="Q80" s="27"/>
    </row>
    <row r="81" spans="1:17" ht="11.25" customHeight="1" x14ac:dyDescent="0.25">
      <c r="A81" s="17" t="s">
        <v>113</v>
      </c>
      <c r="B81" s="18" t="s">
        <v>16</v>
      </c>
      <c r="C81" s="17" t="s">
        <v>102</v>
      </c>
      <c r="D81" s="17" t="s">
        <v>527</v>
      </c>
      <c r="E81" s="19" t="s">
        <v>26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  <c r="Q81" s="27"/>
    </row>
    <row r="82" spans="1:17" ht="11.25" customHeight="1" x14ac:dyDescent="0.25">
      <c r="A82" s="17" t="s">
        <v>114</v>
      </c>
      <c r="B82" s="18" t="s">
        <v>16</v>
      </c>
      <c r="C82" s="17" t="s">
        <v>522</v>
      </c>
      <c r="D82" s="17" t="s">
        <v>527</v>
      </c>
      <c r="E82" s="19" t="s">
        <v>35</v>
      </c>
      <c r="F82" s="20">
        <v>39448</v>
      </c>
      <c r="G82" s="21">
        <v>35000</v>
      </c>
      <c r="H82" s="22">
        <v>0</v>
      </c>
      <c r="I82" s="21">
        <v>35000</v>
      </c>
      <c r="J82" s="21">
        <v>1004.5</v>
      </c>
      <c r="K82" s="21">
        <v>0</v>
      </c>
      <c r="L82" s="21">
        <v>1064</v>
      </c>
      <c r="M82" s="23">
        <v>11814.47</v>
      </c>
      <c r="N82" s="21">
        <f t="shared" si="2"/>
        <v>13882.97</v>
      </c>
      <c r="O82" s="21">
        <f t="shared" si="3"/>
        <v>21117.03</v>
      </c>
      <c r="Q82" s="27"/>
    </row>
    <row r="83" spans="1:17" ht="11.25" customHeight="1" x14ac:dyDescent="0.25">
      <c r="A83" s="17" t="s">
        <v>115</v>
      </c>
      <c r="B83" s="18" t="s">
        <v>16</v>
      </c>
      <c r="C83" s="17" t="s">
        <v>102</v>
      </c>
      <c r="D83" s="17" t="s">
        <v>527</v>
      </c>
      <c r="E83" s="19" t="s">
        <v>26</v>
      </c>
      <c r="F83" s="20">
        <v>44105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116</v>
      </c>
      <c r="B84" s="18" t="s">
        <v>16</v>
      </c>
      <c r="C84" s="17" t="s">
        <v>102</v>
      </c>
      <c r="D84" s="17" t="s">
        <v>527</v>
      </c>
      <c r="E84" s="19" t="s">
        <v>26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117</v>
      </c>
      <c r="B85" s="18" t="s">
        <v>16</v>
      </c>
      <c r="C85" s="17" t="s">
        <v>102</v>
      </c>
      <c r="D85" s="17" t="s">
        <v>527</v>
      </c>
      <c r="E85" s="19" t="s">
        <v>26</v>
      </c>
      <c r="F85" s="20">
        <v>44409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118</v>
      </c>
      <c r="B86" s="18" t="s">
        <v>16</v>
      </c>
      <c r="C86" s="17" t="s">
        <v>522</v>
      </c>
      <c r="D86" s="17" t="s">
        <v>527</v>
      </c>
      <c r="E86" s="19" t="s">
        <v>35</v>
      </c>
      <c r="F86" s="20">
        <v>39448</v>
      </c>
      <c r="G86" s="21">
        <v>25000</v>
      </c>
      <c r="H86" s="22">
        <v>0</v>
      </c>
      <c r="I86" s="21">
        <v>25000</v>
      </c>
      <c r="J86" s="21">
        <v>717.5</v>
      </c>
      <c r="K86" s="21">
        <v>0</v>
      </c>
      <c r="L86" s="21">
        <v>760</v>
      </c>
      <c r="M86" s="23">
        <v>4518.95</v>
      </c>
      <c r="N86" s="21">
        <f t="shared" si="2"/>
        <v>5996.45</v>
      </c>
      <c r="O86" s="21">
        <f t="shared" si="3"/>
        <v>19003.55</v>
      </c>
      <c r="Q86" s="27"/>
    </row>
    <row r="87" spans="1:17" ht="11.25" customHeight="1" x14ac:dyDescent="0.25">
      <c r="A87" s="17" t="s">
        <v>119</v>
      </c>
      <c r="B87" s="18" t="s">
        <v>24</v>
      </c>
      <c r="C87" s="17" t="s">
        <v>522</v>
      </c>
      <c r="D87" s="17" t="s">
        <v>527</v>
      </c>
      <c r="E87" s="19" t="s">
        <v>35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475</v>
      </c>
      <c r="N87" s="21">
        <f t="shared" si="2"/>
        <v>2543.5</v>
      </c>
      <c r="O87" s="21">
        <f t="shared" si="3"/>
        <v>32456.5</v>
      </c>
      <c r="Q87" s="27"/>
    </row>
    <row r="88" spans="1:17" ht="11.25" customHeight="1" x14ac:dyDescent="0.25">
      <c r="A88" s="17" t="s">
        <v>120</v>
      </c>
      <c r="B88" s="18" t="s">
        <v>16</v>
      </c>
      <c r="C88" s="17" t="s">
        <v>522</v>
      </c>
      <c r="D88" s="17" t="s">
        <v>527</v>
      </c>
      <c r="E88" s="19" t="s">
        <v>35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9301.44</v>
      </c>
      <c r="N88" s="21">
        <f t="shared" si="2"/>
        <v>11369.94</v>
      </c>
      <c r="O88" s="21">
        <f t="shared" si="3"/>
        <v>23630.059999999998</v>
      </c>
      <c r="Q88" s="27"/>
    </row>
    <row r="89" spans="1:17" ht="11.25" customHeight="1" x14ac:dyDescent="0.25">
      <c r="A89" s="17" t="s">
        <v>121</v>
      </c>
      <c r="B89" s="18" t="s">
        <v>16</v>
      </c>
      <c r="C89" s="17" t="s">
        <v>522</v>
      </c>
      <c r="D89" s="17" t="s">
        <v>527</v>
      </c>
      <c r="E89" s="19" t="s">
        <v>35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1">
        <v>17304.740000000002</v>
      </c>
      <c r="N89" s="21">
        <f t="shared" si="2"/>
        <v>19373.240000000002</v>
      </c>
      <c r="O89" s="21">
        <f t="shared" si="3"/>
        <v>15626.759999999998</v>
      </c>
      <c r="Q89" s="27"/>
    </row>
    <row r="90" spans="1:17" ht="11.25" customHeight="1" x14ac:dyDescent="0.25">
      <c r="A90" s="17" t="s">
        <v>122</v>
      </c>
      <c r="B90" s="18" t="s">
        <v>16</v>
      </c>
      <c r="C90" s="17" t="s">
        <v>523</v>
      </c>
      <c r="D90" s="17" t="s">
        <v>527</v>
      </c>
      <c r="E90" s="19" t="s">
        <v>35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2175</v>
      </c>
      <c r="N90" s="21">
        <f t="shared" si="2"/>
        <v>4243.5</v>
      </c>
      <c r="O90" s="21">
        <f t="shared" si="3"/>
        <v>30756.5</v>
      </c>
      <c r="Q90" s="27"/>
    </row>
    <row r="91" spans="1:17" ht="11.25" customHeight="1" x14ac:dyDescent="0.25">
      <c r="A91" s="17" t="s">
        <v>338</v>
      </c>
      <c r="B91" s="18" t="s">
        <v>16</v>
      </c>
      <c r="C91" s="17" t="s">
        <v>102</v>
      </c>
      <c r="D91" s="17" t="s">
        <v>527</v>
      </c>
      <c r="E91" s="19" t="s">
        <v>26</v>
      </c>
      <c r="F91" s="20">
        <v>39448</v>
      </c>
      <c r="G91" s="21">
        <v>15000</v>
      </c>
      <c r="H91" s="22">
        <v>0</v>
      </c>
      <c r="I91" s="21">
        <f t="shared" ref="I91" si="4">G91+H91</f>
        <v>15000</v>
      </c>
      <c r="J91" s="21">
        <v>430.5</v>
      </c>
      <c r="K91" s="21">
        <v>0</v>
      </c>
      <c r="L91" s="21">
        <v>456</v>
      </c>
      <c r="M91" s="21">
        <v>125</v>
      </c>
      <c r="N91" s="21">
        <f t="shared" si="2"/>
        <v>1011.5</v>
      </c>
      <c r="O91" s="21">
        <f t="shared" si="3"/>
        <v>13988.5</v>
      </c>
      <c r="Q91" s="27"/>
    </row>
    <row r="92" spans="1:17" ht="11.25" customHeight="1" x14ac:dyDescent="0.25">
      <c r="A92" s="17" t="s">
        <v>123</v>
      </c>
      <c r="B92" s="18" t="s">
        <v>24</v>
      </c>
      <c r="C92" s="17" t="s">
        <v>49</v>
      </c>
      <c r="D92" s="17" t="s">
        <v>539</v>
      </c>
      <c r="E92" s="19" t="s">
        <v>35</v>
      </c>
      <c r="F92" s="20">
        <v>40087</v>
      </c>
      <c r="G92" s="21">
        <v>44000</v>
      </c>
      <c r="H92" s="22">
        <v>0</v>
      </c>
      <c r="I92" s="21">
        <v>44000</v>
      </c>
      <c r="J92" s="21">
        <v>1262.8</v>
      </c>
      <c r="K92" s="17">
        <v>749.87</v>
      </c>
      <c r="L92" s="21">
        <v>1337.6</v>
      </c>
      <c r="M92" s="21">
        <v>6683.63</v>
      </c>
      <c r="N92" s="21">
        <f t="shared" si="2"/>
        <v>10033.9</v>
      </c>
      <c r="O92" s="21">
        <f t="shared" si="3"/>
        <v>33966.1</v>
      </c>
      <c r="Q92" s="27"/>
    </row>
    <row r="93" spans="1:17" ht="11.25" customHeight="1" x14ac:dyDescent="0.25">
      <c r="A93" s="17" t="s">
        <v>124</v>
      </c>
      <c r="B93" s="18" t="s">
        <v>16</v>
      </c>
      <c r="C93" s="17" t="s">
        <v>522</v>
      </c>
      <c r="D93" s="17" t="s">
        <v>539</v>
      </c>
      <c r="E93" s="19" t="s">
        <v>35</v>
      </c>
      <c r="F93" s="20">
        <v>39448</v>
      </c>
      <c r="G93" s="21">
        <v>25000</v>
      </c>
      <c r="H93" s="22">
        <v>0</v>
      </c>
      <c r="I93" s="21">
        <v>25000</v>
      </c>
      <c r="J93" s="21">
        <v>717.5</v>
      </c>
      <c r="K93" s="21">
        <v>0</v>
      </c>
      <c r="L93" s="21">
        <v>760</v>
      </c>
      <c r="M93" s="23">
        <v>6888.17</v>
      </c>
      <c r="N93" s="21">
        <f t="shared" si="2"/>
        <v>8365.67</v>
      </c>
      <c r="O93" s="21">
        <f t="shared" si="3"/>
        <v>16634.330000000002</v>
      </c>
      <c r="Q93" s="27"/>
    </row>
    <row r="94" spans="1:17" ht="11.25" customHeight="1" x14ac:dyDescent="0.25">
      <c r="A94" s="17" t="s">
        <v>125</v>
      </c>
      <c r="B94" s="18" t="s">
        <v>16</v>
      </c>
      <c r="C94" s="17" t="s">
        <v>522</v>
      </c>
      <c r="D94" s="17" t="s">
        <v>539</v>
      </c>
      <c r="E94" s="19" t="s">
        <v>26</v>
      </c>
      <c r="F94" s="20">
        <v>44409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25</v>
      </c>
      <c r="N94" s="21">
        <f t="shared" si="2"/>
        <v>1502.5</v>
      </c>
      <c r="O94" s="21">
        <f t="shared" si="3"/>
        <v>23497.5</v>
      </c>
      <c r="Q94" s="27"/>
    </row>
    <row r="95" spans="1:17" ht="11.25" customHeight="1" x14ac:dyDescent="0.25">
      <c r="A95" s="17" t="s">
        <v>126</v>
      </c>
      <c r="B95" s="18" t="s">
        <v>16</v>
      </c>
      <c r="C95" s="17" t="s">
        <v>522</v>
      </c>
      <c r="D95" s="17" t="s">
        <v>539</v>
      </c>
      <c r="E95" s="19" t="s">
        <v>26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225</v>
      </c>
      <c r="N95" s="21">
        <f t="shared" si="2"/>
        <v>1702.5</v>
      </c>
      <c r="O95" s="21">
        <f t="shared" si="3"/>
        <v>23297.5</v>
      </c>
      <c r="Q95" s="27"/>
    </row>
    <row r="96" spans="1:17" ht="11.25" customHeight="1" x14ac:dyDescent="0.25">
      <c r="A96" s="17" t="s">
        <v>127</v>
      </c>
      <c r="B96" s="18" t="s">
        <v>24</v>
      </c>
      <c r="C96" s="17" t="s">
        <v>29</v>
      </c>
      <c r="D96" s="17" t="s">
        <v>539</v>
      </c>
      <c r="E96" s="19" t="s">
        <v>35</v>
      </c>
      <c r="F96" s="20">
        <v>39448</v>
      </c>
      <c r="G96" s="21">
        <v>21000</v>
      </c>
      <c r="H96" s="22">
        <v>0</v>
      </c>
      <c r="I96" s="21">
        <v>21000</v>
      </c>
      <c r="J96" s="21">
        <v>602.70000000000005</v>
      </c>
      <c r="K96" s="21">
        <v>0</v>
      </c>
      <c r="L96" s="17">
        <v>638.4</v>
      </c>
      <c r="M96" s="21">
        <v>1355</v>
      </c>
      <c r="N96" s="21">
        <f t="shared" si="2"/>
        <v>2596.1</v>
      </c>
      <c r="O96" s="21">
        <f t="shared" si="3"/>
        <v>18403.900000000001</v>
      </c>
      <c r="Q96" s="27"/>
    </row>
    <row r="97" spans="1:17" ht="11.25" customHeight="1" x14ac:dyDescent="0.25">
      <c r="A97" s="17" t="s">
        <v>128</v>
      </c>
      <c r="B97" s="18" t="s">
        <v>24</v>
      </c>
      <c r="C97" s="17" t="s">
        <v>29</v>
      </c>
      <c r="D97" s="17" t="s">
        <v>539</v>
      </c>
      <c r="E97" s="19" t="s">
        <v>35</v>
      </c>
      <c r="F97" s="20">
        <v>39448</v>
      </c>
      <c r="G97" s="21">
        <v>21000</v>
      </c>
      <c r="H97" s="22">
        <v>0</v>
      </c>
      <c r="I97" s="21">
        <v>21000</v>
      </c>
      <c r="J97" s="21">
        <v>602.70000000000005</v>
      </c>
      <c r="K97" s="21">
        <v>0</v>
      </c>
      <c r="L97" s="21">
        <v>638.4</v>
      </c>
      <c r="M97" s="23">
        <v>3579.72</v>
      </c>
      <c r="N97" s="21">
        <f t="shared" si="2"/>
        <v>4820.82</v>
      </c>
      <c r="O97" s="21">
        <f t="shared" si="3"/>
        <v>16179.18</v>
      </c>
      <c r="Q97" s="27"/>
    </row>
    <row r="98" spans="1:17" ht="11.25" customHeight="1" x14ac:dyDescent="0.25">
      <c r="A98" s="17" t="s">
        <v>129</v>
      </c>
      <c r="B98" s="18" t="s">
        <v>16</v>
      </c>
      <c r="C98" s="17" t="s">
        <v>102</v>
      </c>
      <c r="D98" s="17" t="s">
        <v>539</v>
      </c>
      <c r="E98" s="19" t="s">
        <v>26</v>
      </c>
      <c r="F98" s="20">
        <v>39569</v>
      </c>
      <c r="G98" s="21">
        <v>15000</v>
      </c>
      <c r="H98" s="22">
        <v>0</v>
      </c>
      <c r="I98" s="21">
        <v>15000</v>
      </c>
      <c r="J98" s="21">
        <v>430.5</v>
      </c>
      <c r="K98" s="21">
        <v>0</v>
      </c>
      <c r="L98" s="21">
        <v>456</v>
      </c>
      <c r="M98" s="23">
        <v>125</v>
      </c>
      <c r="N98" s="21">
        <f t="shared" si="2"/>
        <v>1011.5</v>
      </c>
      <c r="O98" s="21">
        <f t="shared" si="3"/>
        <v>13988.5</v>
      </c>
      <c r="Q98" s="27"/>
    </row>
    <row r="99" spans="1:17" ht="11.25" customHeight="1" x14ac:dyDescent="0.25">
      <c r="A99" s="17" t="s">
        <v>130</v>
      </c>
      <c r="B99" s="18" t="s">
        <v>16</v>
      </c>
      <c r="C99" s="17" t="s">
        <v>102</v>
      </c>
      <c r="D99" s="17" t="s">
        <v>539</v>
      </c>
      <c r="E99" s="19" t="s">
        <v>35</v>
      </c>
      <c r="F99" s="20">
        <v>39448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131</v>
      </c>
      <c r="B100" s="18" t="s">
        <v>16</v>
      </c>
      <c r="C100" s="17" t="s">
        <v>522</v>
      </c>
      <c r="D100" s="17" t="s">
        <v>539</v>
      </c>
      <c r="E100" s="19" t="s">
        <v>35</v>
      </c>
      <c r="F100" s="20">
        <v>39448</v>
      </c>
      <c r="G100" s="21">
        <v>25000</v>
      </c>
      <c r="H100" s="22">
        <v>0</v>
      </c>
      <c r="I100" s="21">
        <v>25000</v>
      </c>
      <c r="J100" s="21">
        <v>717.5</v>
      </c>
      <c r="K100" s="21">
        <v>0</v>
      </c>
      <c r="L100" s="21">
        <v>760</v>
      </c>
      <c r="M100" s="21">
        <v>7288</v>
      </c>
      <c r="N100" s="21">
        <f t="shared" si="2"/>
        <v>8765.5</v>
      </c>
      <c r="O100" s="21">
        <f t="shared" si="3"/>
        <v>16234.5</v>
      </c>
      <c r="Q100" s="27"/>
    </row>
    <row r="101" spans="1:17" ht="11.25" customHeight="1" x14ac:dyDescent="0.25">
      <c r="A101" s="17" t="s">
        <v>132</v>
      </c>
      <c r="B101" s="18" t="s">
        <v>16</v>
      </c>
      <c r="C101" s="17" t="s">
        <v>102</v>
      </c>
      <c r="D101" s="17" t="s">
        <v>539</v>
      </c>
      <c r="E101" s="19" t="s">
        <v>35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225</v>
      </c>
      <c r="N101" s="21">
        <f t="shared" si="2"/>
        <v>1111.5</v>
      </c>
      <c r="O101" s="21">
        <f t="shared" si="3"/>
        <v>13888.5</v>
      </c>
      <c r="Q101" s="27"/>
    </row>
    <row r="102" spans="1:17" ht="11.25" customHeight="1" x14ac:dyDescent="0.25">
      <c r="A102" s="17" t="s">
        <v>133</v>
      </c>
      <c r="B102" s="18" t="s">
        <v>16</v>
      </c>
      <c r="C102" s="17" t="s">
        <v>102</v>
      </c>
      <c r="D102" s="17" t="s">
        <v>539</v>
      </c>
      <c r="E102" s="19" t="s">
        <v>35</v>
      </c>
      <c r="F102" s="20">
        <v>40087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345</v>
      </c>
      <c r="N102" s="21">
        <f t="shared" si="2"/>
        <v>1231.5</v>
      </c>
      <c r="O102" s="21">
        <f t="shared" si="3"/>
        <v>13768.5</v>
      </c>
      <c r="Q102" s="27"/>
    </row>
    <row r="103" spans="1:17" ht="11.25" customHeight="1" x14ac:dyDescent="0.25">
      <c r="A103" s="17" t="s">
        <v>134</v>
      </c>
      <c r="B103" s="18" t="s">
        <v>16</v>
      </c>
      <c r="C103" s="17" t="s">
        <v>102</v>
      </c>
      <c r="D103" s="17" t="s">
        <v>539</v>
      </c>
      <c r="E103" s="19" t="s">
        <v>35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1940.46</v>
      </c>
      <c r="N103" s="21">
        <f t="shared" si="2"/>
        <v>2826.96</v>
      </c>
      <c r="O103" s="21">
        <f t="shared" si="3"/>
        <v>12173.04</v>
      </c>
      <c r="Q103" s="27"/>
    </row>
    <row r="104" spans="1:17" ht="11.25" customHeight="1" x14ac:dyDescent="0.25">
      <c r="A104" s="17" t="s">
        <v>135</v>
      </c>
      <c r="B104" s="18" t="s">
        <v>16</v>
      </c>
      <c r="C104" s="17" t="s">
        <v>102</v>
      </c>
      <c r="D104" s="17" t="s">
        <v>539</v>
      </c>
      <c r="E104" s="19" t="s">
        <v>26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1940.46</v>
      </c>
      <c r="N104" s="21">
        <f t="shared" si="2"/>
        <v>2826.96</v>
      </c>
      <c r="O104" s="21">
        <f t="shared" si="3"/>
        <v>12173.04</v>
      </c>
      <c r="Q104" s="27"/>
    </row>
    <row r="105" spans="1:17" ht="11.25" customHeight="1" x14ac:dyDescent="0.25">
      <c r="A105" s="17" t="s">
        <v>136</v>
      </c>
      <c r="B105" s="18" t="s">
        <v>16</v>
      </c>
      <c r="C105" s="17" t="s">
        <v>102</v>
      </c>
      <c r="D105" s="17" t="s">
        <v>539</v>
      </c>
      <c r="E105" s="19" t="s">
        <v>26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5727.8</v>
      </c>
      <c r="N105" s="21">
        <f t="shared" si="2"/>
        <v>6614.3</v>
      </c>
      <c r="O105" s="21">
        <f t="shared" si="3"/>
        <v>8385.7000000000007</v>
      </c>
      <c r="Q105" s="27"/>
    </row>
    <row r="106" spans="1:17" ht="11.25" customHeight="1" x14ac:dyDescent="0.25">
      <c r="A106" s="17" t="s">
        <v>137</v>
      </c>
      <c r="B106" s="18" t="s">
        <v>16</v>
      </c>
      <c r="C106" s="17" t="s">
        <v>102</v>
      </c>
      <c r="D106" s="17" t="s">
        <v>539</v>
      </c>
      <c r="E106" s="19" t="s">
        <v>26</v>
      </c>
      <c r="F106" s="20">
        <v>44621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25</v>
      </c>
      <c r="N106" s="21">
        <f t="shared" si="2"/>
        <v>911.5</v>
      </c>
      <c r="O106" s="21">
        <f t="shared" si="3"/>
        <v>14088.5</v>
      </c>
      <c r="Q106" s="27"/>
    </row>
    <row r="107" spans="1:17" ht="11.25" customHeight="1" x14ac:dyDescent="0.25">
      <c r="A107" s="17" t="s">
        <v>138</v>
      </c>
      <c r="B107" s="18" t="s">
        <v>16</v>
      </c>
      <c r="C107" s="17" t="s">
        <v>102</v>
      </c>
      <c r="D107" s="17" t="s">
        <v>539</v>
      </c>
      <c r="E107" s="19" t="s">
        <v>35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125</v>
      </c>
      <c r="N107" s="21">
        <f t="shared" si="2"/>
        <v>1011.5</v>
      </c>
      <c r="O107" s="21">
        <f t="shared" si="3"/>
        <v>13988.5</v>
      </c>
      <c r="Q107" s="27"/>
    </row>
    <row r="108" spans="1:17" ht="11.25" customHeight="1" x14ac:dyDescent="0.25">
      <c r="A108" s="17" t="s">
        <v>194</v>
      </c>
      <c r="B108" s="18" t="s">
        <v>16</v>
      </c>
      <c r="C108" s="17" t="s">
        <v>98</v>
      </c>
      <c r="D108" s="17" t="s">
        <v>539</v>
      </c>
      <c r="E108" s="19" t="s">
        <v>26</v>
      </c>
      <c r="F108" s="20">
        <v>44866</v>
      </c>
      <c r="G108" s="21">
        <v>13500</v>
      </c>
      <c r="H108" s="22">
        <v>0</v>
      </c>
      <c r="I108" s="21">
        <v>13500</v>
      </c>
      <c r="J108" s="21">
        <v>387.45</v>
      </c>
      <c r="K108" s="21">
        <v>0</v>
      </c>
      <c r="L108" s="21">
        <v>410.4</v>
      </c>
      <c r="M108" s="23">
        <v>25</v>
      </c>
      <c r="N108" s="21">
        <f t="shared" si="2"/>
        <v>822.84999999999991</v>
      </c>
      <c r="O108" s="21">
        <f t="shared" si="3"/>
        <v>12677.15</v>
      </c>
      <c r="Q108" s="27"/>
    </row>
    <row r="109" spans="1:17" ht="11.25" customHeight="1" x14ac:dyDescent="0.25">
      <c r="A109" s="17" t="s">
        <v>139</v>
      </c>
      <c r="B109" s="18" t="s">
        <v>16</v>
      </c>
      <c r="C109" s="17" t="s">
        <v>98</v>
      </c>
      <c r="D109" s="17" t="s">
        <v>539</v>
      </c>
      <c r="E109" s="19" t="s">
        <v>26</v>
      </c>
      <c r="F109" s="20">
        <v>39448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9020.4599999999991</v>
      </c>
      <c r="N109" s="21">
        <f t="shared" si="2"/>
        <v>9818.31</v>
      </c>
      <c r="O109" s="21">
        <f t="shared" si="3"/>
        <v>3681.6900000000005</v>
      </c>
      <c r="Q109" s="27"/>
    </row>
    <row r="110" spans="1:17" ht="11.25" customHeight="1" x14ac:dyDescent="0.25">
      <c r="A110" s="17" t="s">
        <v>140</v>
      </c>
      <c r="B110" s="18" t="s">
        <v>16</v>
      </c>
      <c r="C110" s="17" t="s">
        <v>522</v>
      </c>
      <c r="D110" s="17" t="s">
        <v>540</v>
      </c>
      <c r="E110" s="19" t="s">
        <v>26</v>
      </c>
      <c r="F110" s="20">
        <v>44409</v>
      </c>
      <c r="G110" s="21">
        <v>25000</v>
      </c>
      <c r="H110" s="22">
        <v>0</v>
      </c>
      <c r="I110" s="21">
        <v>25000</v>
      </c>
      <c r="J110" s="21">
        <v>717.5</v>
      </c>
      <c r="K110" s="21">
        <v>0</v>
      </c>
      <c r="L110" s="21">
        <v>760</v>
      </c>
      <c r="M110" s="23">
        <v>25</v>
      </c>
      <c r="N110" s="21">
        <f t="shared" si="2"/>
        <v>1502.5</v>
      </c>
      <c r="O110" s="21">
        <f t="shared" si="3"/>
        <v>23497.5</v>
      </c>
      <c r="Q110" s="27"/>
    </row>
    <row r="111" spans="1:17" ht="11.25" customHeight="1" x14ac:dyDescent="0.25">
      <c r="A111" s="17" t="s">
        <v>141</v>
      </c>
      <c r="B111" s="18" t="s">
        <v>16</v>
      </c>
      <c r="C111" s="17" t="s">
        <v>102</v>
      </c>
      <c r="D111" s="17" t="s">
        <v>540</v>
      </c>
      <c r="E111" s="19" t="s">
        <v>35</v>
      </c>
      <c r="F111" s="20">
        <v>44166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1840.46</v>
      </c>
      <c r="N111" s="21">
        <f t="shared" si="2"/>
        <v>2726.96</v>
      </c>
      <c r="O111" s="21">
        <f t="shared" si="3"/>
        <v>12273.04</v>
      </c>
      <c r="Q111" s="27"/>
    </row>
    <row r="112" spans="1:17" ht="11.25" customHeight="1" x14ac:dyDescent="0.25">
      <c r="A112" s="17" t="s">
        <v>142</v>
      </c>
      <c r="B112" s="18" t="s">
        <v>24</v>
      </c>
      <c r="C112" s="17" t="s">
        <v>102</v>
      </c>
      <c r="D112" s="17" t="s">
        <v>540</v>
      </c>
      <c r="E112" s="19" t="s">
        <v>26</v>
      </c>
      <c r="F112" s="20">
        <v>44501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  <c r="Q112" s="27"/>
    </row>
    <row r="113" spans="1:17" ht="11.25" customHeight="1" x14ac:dyDescent="0.25">
      <c r="A113" s="17" t="s">
        <v>143</v>
      </c>
      <c r="B113" s="18" t="s">
        <v>16</v>
      </c>
      <c r="C113" s="17" t="s">
        <v>102</v>
      </c>
      <c r="D113" s="17" t="s">
        <v>540</v>
      </c>
      <c r="E113" s="19" t="s">
        <v>26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  <c r="Q113" s="27"/>
    </row>
    <row r="114" spans="1:17" ht="11.25" customHeight="1" x14ac:dyDescent="0.25">
      <c r="A114" s="17" t="s">
        <v>144</v>
      </c>
      <c r="B114" s="18" t="s">
        <v>16</v>
      </c>
      <c r="C114" s="17" t="s">
        <v>102</v>
      </c>
      <c r="D114" s="17" t="s">
        <v>540</v>
      </c>
      <c r="E114" s="19" t="s">
        <v>26</v>
      </c>
      <c r="F114" s="20">
        <v>44531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145</v>
      </c>
      <c r="B115" s="18" t="s">
        <v>16</v>
      </c>
      <c r="C115" s="17" t="s">
        <v>523</v>
      </c>
      <c r="D115" s="17" t="s">
        <v>541</v>
      </c>
      <c r="E115" s="19" t="s">
        <v>26</v>
      </c>
      <c r="F115" s="20">
        <v>39448</v>
      </c>
      <c r="G115" s="21">
        <v>35000</v>
      </c>
      <c r="H115" s="22">
        <v>0</v>
      </c>
      <c r="I115" s="21">
        <v>35000</v>
      </c>
      <c r="J115" s="21">
        <v>1004.5</v>
      </c>
      <c r="K115" s="21">
        <v>0</v>
      </c>
      <c r="L115" s="21">
        <v>1064</v>
      </c>
      <c r="M115" s="23">
        <v>15327.63</v>
      </c>
      <c r="N115" s="21">
        <f t="shared" si="2"/>
        <v>17396.129999999997</v>
      </c>
      <c r="O115" s="21">
        <f t="shared" si="3"/>
        <v>17603.870000000003</v>
      </c>
      <c r="Q115" s="27"/>
    </row>
    <row r="116" spans="1:17" ht="11.25" customHeight="1" x14ac:dyDescent="0.25">
      <c r="A116" s="17" t="s">
        <v>146</v>
      </c>
      <c r="B116" s="18" t="s">
        <v>16</v>
      </c>
      <c r="C116" s="17" t="s">
        <v>102</v>
      </c>
      <c r="D116" s="17" t="s">
        <v>541</v>
      </c>
      <c r="E116" s="19" t="s">
        <v>35</v>
      </c>
      <c r="F116" s="20">
        <v>39448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1740.46</v>
      </c>
      <c r="N116" s="21">
        <f t="shared" si="2"/>
        <v>2626.96</v>
      </c>
      <c r="O116" s="21">
        <f t="shared" si="3"/>
        <v>12373.04</v>
      </c>
      <c r="Q116" s="27"/>
    </row>
    <row r="117" spans="1:17" ht="11.25" customHeight="1" x14ac:dyDescent="0.25">
      <c r="A117" s="17" t="s">
        <v>370</v>
      </c>
      <c r="B117" s="18" t="s">
        <v>24</v>
      </c>
      <c r="C117" s="17" t="s">
        <v>29</v>
      </c>
      <c r="D117" s="17" t="s">
        <v>541</v>
      </c>
      <c r="E117" s="19" t="s">
        <v>26</v>
      </c>
      <c r="F117" s="20">
        <v>37043</v>
      </c>
      <c r="G117" s="21">
        <v>21000</v>
      </c>
      <c r="H117" s="22">
        <v>0</v>
      </c>
      <c r="I117" s="21">
        <v>21000</v>
      </c>
      <c r="J117" s="21">
        <v>602.70000000000005</v>
      </c>
      <c r="K117" s="21">
        <v>0</v>
      </c>
      <c r="L117" s="21">
        <v>638.4</v>
      </c>
      <c r="M117" s="23">
        <v>25</v>
      </c>
      <c r="N117" s="21">
        <f t="shared" si="2"/>
        <v>1266.0999999999999</v>
      </c>
      <c r="O117" s="21">
        <f t="shared" si="3"/>
        <v>19733.900000000001</v>
      </c>
      <c r="Q117" s="27"/>
    </row>
    <row r="118" spans="1:17" ht="11.25" customHeight="1" x14ac:dyDescent="0.25">
      <c r="A118" s="17" t="s">
        <v>147</v>
      </c>
      <c r="B118" s="18" t="s">
        <v>16</v>
      </c>
      <c r="C118" s="17" t="s">
        <v>522</v>
      </c>
      <c r="D118" s="17" t="s">
        <v>542</v>
      </c>
      <c r="E118" s="19" t="s">
        <v>26</v>
      </c>
      <c r="F118" s="20">
        <v>44531</v>
      </c>
      <c r="G118" s="21">
        <v>25000</v>
      </c>
      <c r="H118" s="22">
        <v>0</v>
      </c>
      <c r="I118" s="21">
        <v>25000</v>
      </c>
      <c r="J118" s="21">
        <v>717.5</v>
      </c>
      <c r="K118" s="21">
        <v>0</v>
      </c>
      <c r="L118" s="21">
        <v>760</v>
      </c>
      <c r="M118" s="23">
        <v>25</v>
      </c>
      <c r="N118" s="21">
        <f t="shared" si="2"/>
        <v>1502.5</v>
      </c>
      <c r="O118" s="21">
        <f t="shared" si="3"/>
        <v>23497.5</v>
      </c>
      <c r="Q118" s="27"/>
    </row>
    <row r="119" spans="1:17" ht="11.25" customHeight="1" x14ac:dyDescent="0.25">
      <c r="A119" s="17" t="s">
        <v>148</v>
      </c>
      <c r="B119" s="18" t="s">
        <v>16</v>
      </c>
      <c r="C119" s="17" t="s">
        <v>102</v>
      </c>
      <c r="D119" s="17" t="s">
        <v>542</v>
      </c>
      <c r="E119" s="19" t="s">
        <v>35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  <c r="Q119" s="27"/>
    </row>
    <row r="120" spans="1:17" ht="11.25" customHeight="1" x14ac:dyDescent="0.25">
      <c r="A120" s="17" t="s">
        <v>149</v>
      </c>
      <c r="B120" s="18" t="s">
        <v>16</v>
      </c>
      <c r="C120" s="17" t="s">
        <v>102</v>
      </c>
      <c r="D120" s="17" t="s">
        <v>542</v>
      </c>
      <c r="E120" s="19" t="s">
        <v>26</v>
      </c>
      <c r="F120" s="20">
        <v>39448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  <c r="Q120" s="27"/>
    </row>
    <row r="121" spans="1:17" ht="11.25" customHeight="1" x14ac:dyDescent="0.25">
      <c r="A121" s="67" t="s">
        <v>150</v>
      </c>
      <c r="B121" s="18" t="s">
        <v>16</v>
      </c>
      <c r="C121" s="17" t="s">
        <v>102</v>
      </c>
      <c r="D121" s="17" t="s">
        <v>542</v>
      </c>
      <c r="E121" s="19" t="s">
        <v>26</v>
      </c>
      <c r="F121" s="20">
        <v>44682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151</v>
      </c>
      <c r="B122" s="18" t="s">
        <v>24</v>
      </c>
      <c r="C122" s="17" t="s">
        <v>522</v>
      </c>
      <c r="D122" s="17" t="s">
        <v>543</v>
      </c>
      <c r="E122" s="19" t="s">
        <v>35</v>
      </c>
      <c r="F122" s="20">
        <v>39448</v>
      </c>
      <c r="G122" s="21">
        <v>31106.25</v>
      </c>
      <c r="H122" s="22">
        <v>0</v>
      </c>
      <c r="I122" s="21">
        <v>31106.25</v>
      </c>
      <c r="J122" s="21">
        <v>892.75</v>
      </c>
      <c r="K122" s="21">
        <v>0</v>
      </c>
      <c r="L122" s="21">
        <v>945.63</v>
      </c>
      <c r="M122" s="23">
        <v>1740.46</v>
      </c>
      <c r="N122" s="21">
        <f t="shared" si="2"/>
        <v>3578.84</v>
      </c>
      <c r="O122" s="21">
        <f t="shared" si="3"/>
        <v>27527.41</v>
      </c>
      <c r="Q122" s="27"/>
    </row>
    <row r="123" spans="1:17" ht="11.25" customHeight="1" x14ac:dyDescent="0.25">
      <c r="A123" s="17" t="s">
        <v>152</v>
      </c>
      <c r="B123" s="18" t="s">
        <v>16</v>
      </c>
      <c r="C123" s="17" t="s">
        <v>522</v>
      </c>
      <c r="D123" s="17" t="s">
        <v>543</v>
      </c>
      <c r="E123" s="19" t="s">
        <v>35</v>
      </c>
      <c r="F123" s="20">
        <v>39448</v>
      </c>
      <c r="G123" s="21">
        <v>35000</v>
      </c>
      <c r="H123" s="22">
        <v>0</v>
      </c>
      <c r="I123" s="21">
        <v>35000</v>
      </c>
      <c r="J123" s="21">
        <v>1004.5</v>
      </c>
      <c r="K123" s="21">
        <v>0</v>
      </c>
      <c r="L123" s="21">
        <v>1064</v>
      </c>
      <c r="M123" s="21">
        <v>23493.69</v>
      </c>
      <c r="N123" s="21">
        <f t="shared" si="2"/>
        <v>25562.19</v>
      </c>
      <c r="O123" s="21">
        <f t="shared" si="3"/>
        <v>9437.8100000000013</v>
      </c>
    </row>
    <row r="124" spans="1:17" ht="11.25" customHeight="1" x14ac:dyDescent="0.25">
      <c r="A124" s="17" t="s">
        <v>153</v>
      </c>
      <c r="B124" s="18" t="s">
        <v>16</v>
      </c>
      <c r="C124" s="17" t="s">
        <v>522</v>
      </c>
      <c r="D124" s="17" t="s">
        <v>543</v>
      </c>
      <c r="E124" s="19" t="s">
        <v>26</v>
      </c>
      <c r="F124" s="20">
        <v>44105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7" ht="11.25" customHeight="1" x14ac:dyDescent="0.25">
      <c r="A125" s="17" t="s">
        <v>154</v>
      </c>
      <c r="B125" s="18" t="s">
        <v>16</v>
      </c>
      <c r="C125" s="17" t="s">
        <v>522</v>
      </c>
      <c r="D125" s="17" t="s">
        <v>543</v>
      </c>
      <c r="E125" s="19" t="s">
        <v>26</v>
      </c>
      <c r="F125" s="20">
        <v>44409</v>
      </c>
      <c r="G125" s="21">
        <v>25000</v>
      </c>
      <c r="H125" s="22">
        <v>0</v>
      </c>
      <c r="I125" s="21">
        <v>25000</v>
      </c>
      <c r="J125" s="21">
        <v>717.5</v>
      </c>
      <c r="K125" s="21">
        <v>0</v>
      </c>
      <c r="L125" s="21">
        <v>760</v>
      </c>
      <c r="M125" s="23">
        <v>25</v>
      </c>
      <c r="N125" s="21">
        <f t="shared" si="2"/>
        <v>1502.5</v>
      </c>
      <c r="O125" s="21">
        <f t="shared" si="3"/>
        <v>23497.5</v>
      </c>
    </row>
    <row r="126" spans="1:17" ht="11.25" customHeight="1" x14ac:dyDescent="0.25">
      <c r="A126" s="17" t="s">
        <v>155</v>
      </c>
      <c r="B126" s="18" t="s">
        <v>16</v>
      </c>
      <c r="C126" s="17" t="s">
        <v>102</v>
      </c>
      <c r="D126" s="17" t="s">
        <v>543</v>
      </c>
      <c r="E126" s="19" t="s">
        <v>35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3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156</v>
      </c>
      <c r="B127" s="18" t="s">
        <v>24</v>
      </c>
      <c r="C127" s="17" t="s">
        <v>102</v>
      </c>
      <c r="D127" s="17" t="s">
        <v>543</v>
      </c>
      <c r="E127" s="19" t="s">
        <v>35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1">
        <v>25</v>
      </c>
      <c r="N127" s="21">
        <f t="shared" si="2"/>
        <v>911.5</v>
      </c>
      <c r="O127" s="21">
        <f t="shared" si="3"/>
        <v>14088.5</v>
      </c>
    </row>
    <row r="128" spans="1:17" ht="11.25" customHeight="1" x14ac:dyDescent="0.25">
      <c r="A128" s="17" t="s">
        <v>157</v>
      </c>
      <c r="B128" s="18" t="s">
        <v>16</v>
      </c>
      <c r="C128" s="17" t="s">
        <v>102</v>
      </c>
      <c r="D128" s="17" t="s">
        <v>543</v>
      </c>
      <c r="E128" s="19" t="s">
        <v>35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158</v>
      </c>
      <c r="B129" s="18" t="s">
        <v>16</v>
      </c>
      <c r="C129" s="17" t="s">
        <v>102</v>
      </c>
      <c r="D129" s="17" t="s">
        <v>543</v>
      </c>
      <c r="E129" s="19" t="s">
        <v>35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159</v>
      </c>
      <c r="B130" s="18" t="s">
        <v>16</v>
      </c>
      <c r="C130" s="17" t="s">
        <v>522</v>
      </c>
      <c r="D130" s="17" t="s">
        <v>543</v>
      </c>
      <c r="E130" s="19" t="s">
        <v>35</v>
      </c>
      <c r="F130" s="20">
        <v>39448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1740.46</v>
      </c>
      <c r="N130" s="21">
        <f t="shared" ref="N130:N170" si="5">J130+K130+L130+M130</f>
        <v>3808.96</v>
      </c>
      <c r="O130" s="21">
        <f t="shared" si="3"/>
        <v>31191.040000000001</v>
      </c>
    </row>
    <row r="131" spans="1:15" ht="11.25" customHeight="1" x14ac:dyDescent="0.25">
      <c r="A131" s="17" t="s">
        <v>160</v>
      </c>
      <c r="B131" s="18" t="s">
        <v>16</v>
      </c>
      <c r="C131" s="17" t="s">
        <v>102</v>
      </c>
      <c r="D131" s="17" t="s">
        <v>543</v>
      </c>
      <c r="E131" s="19" t="s">
        <v>35</v>
      </c>
      <c r="F131" s="20">
        <v>39600</v>
      </c>
      <c r="G131" s="21">
        <v>35000</v>
      </c>
      <c r="H131" s="22">
        <v>0</v>
      </c>
      <c r="I131" s="21">
        <v>35000</v>
      </c>
      <c r="J131" s="21">
        <v>1004.5</v>
      </c>
      <c r="K131" s="21">
        <v>0</v>
      </c>
      <c r="L131" s="21">
        <v>1064</v>
      </c>
      <c r="M131" s="23">
        <v>25</v>
      </c>
      <c r="N131" s="21">
        <f t="shared" si="5"/>
        <v>2093.5</v>
      </c>
      <c r="O131" s="21">
        <f t="shared" si="3"/>
        <v>32906.5</v>
      </c>
    </row>
    <row r="132" spans="1:15" ht="11.25" customHeight="1" x14ac:dyDescent="0.25">
      <c r="A132" s="17" t="s">
        <v>161</v>
      </c>
      <c r="B132" s="18" t="s">
        <v>16</v>
      </c>
      <c r="C132" s="17" t="s">
        <v>102</v>
      </c>
      <c r="D132" s="17" t="s">
        <v>543</v>
      </c>
      <c r="E132" s="19" t="s">
        <v>26</v>
      </c>
      <c r="F132" s="20">
        <v>44105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5171.38</v>
      </c>
      <c r="N132" s="21">
        <f t="shared" si="5"/>
        <v>6057.88</v>
      </c>
      <c r="O132" s="21">
        <f t="shared" ref="O132:O170" si="6">I132-N132</f>
        <v>8942.119999999999</v>
      </c>
    </row>
    <row r="133" spans="1:15" ht="11.25" customHeight="1" x14ac:dyDescent="0.25">
      <c r="A133" s="17" t="s">
        <v>162</v>
      </c>
      <c r="B133" s="18" t="s">
        <v>16</v>
      </c>
      <c r="C133" s="17" t="s">
        <v>102</v>
      </c>
      <c r="D133" s="17" t="s">
        <v>543</v>
      </c>
      <c r="E133" s="19" t="s">
        <v>26</v>
      </c>
      <c r="F133" s="20">
        <v>43497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5"/>
        <v>911.5</v>
      </c>
      <c r="O133" s="21">
        <f t="shared" si="6"/>
        <v>14088.5</v>
      </c>
    </row>
    <row r="134" spans="1:15" ht="11.25" customHeight="1" x14ac:dyDescent="0.25">
      <c r="A134" s="17" t="s">
        <v>163</v>
      </c>
      <c r="B134" s="18" t="s">
        <v>16</v>
      </c>
      <c r="C134" s="17" t="s">
        <v>102</v>
      </c>
      <c r="D134" s="17" t="s">
        <v>543</v>
      </c>
      <c r="E134" s="19" t="s">
        <v>26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5"/>
        <v>911.5</v>
      </c>
      <c r="O134" s="21">
        <f t="shared" si="6"/>
        <v>14088.5</v>
      </c>
    </row>
    <row r="135" spans="1:15" ht="11.25" customHeight="1" x14ac:dyDescent="0.25">
      <c r="A135" s="17" t="s">
        <v>164</v>
      </c>
      <c r="B135" s="18" t="s">
        <v>16</v>
      </c>
      <c r="C135" s="17" t="s">
        <v>102</v>
      </c>
      <c r="D135" s="17" t="s">
        <v>543</v>
      </c>
      <c r="E135" s="19" t="s">
        <v>26</v>
      </c>
      <c r="F135" s="20">
        <v>44409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165</v>
      </c>
      <c r="B136" s="18" t="s">
        <v>16</v>
      </c>
      <c r="C136" s="17" t="s">
        <v>102</v>
      </c>
      <c r="D136" s="17" t="s">
        <v>543</v>
      </c>
      <c r="E136" s="19" t="s">
        <v>26</v>
      </c>
      <c r="F136" s="20">
        <v>44197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166</v>
      </c>
      <c r="B137" s="18" t="s">
        <v>24</v>
      </c>
      <c r="C137" s="17" t="s">
        <v>102</v>
      </c>
      <c r="D137" s="17" t="s">
        <v>543</v>
      </c>
      <c r="E137" s="19" t="s">
        <v>26</v>
      </c>
      <c r="F137" s="20">
        <v>44743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167</v>
      </c>
      <c r="B138" s="18" t="s">
        <v>16</v>
      </c>
      <c r="C138" s="17" t="s">
        <v>522</v>
      </c>
      <c r="D138" s="17" t="s">
        <v>544</v>
      </c>
      <c r="E138" s="19" t="s">
        <v>26</v>
      </c>
      <c r="F138" s="20">
        <v>44075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5"/>
        <v>1502.5</v>
      </c>
      <c r="O138" s="21">
        <f t="shared" si="6"/>
        <v>23497.5</v>
      </c>
    </row>
    <row r="139" spans="1:15" ht="11.25" customHeight="1" x14ac:dyDescent="0.25">
      <c r="A139" s="17" t="s">
        <v>168</v>
      </c>
      <c r="B139" s="18" t="s">
        <v>16</v>
      </c>
      <c r="C139" s="17" t="s">
        <v>522</v>
      </c>
      <c r="D139" s="17" t="s">
        <v>544</v>
      </c>
      <c r="E139" s="19" t="s">
        <v>26</v>
      </c>
      <c r="F139" s="20">
        <v>44105</v>
      </c>
      <c r="G139" s="21">
        <v>25000</v>
      </c>
      <c r="H139" s="22">
        <v>0</v>
      </c>
      <c r="I139" s="21">
        <v>25000</v>
      </c>
      <c r="J139" s="21">
        <v>717.5</v>
      </c>
      <c r="K139" s="21">
        <v>0</v>
      </c>
      <c r="L139" s="21">
        <v>760</v>
      </c>
      <c r="M139" s="23">
        <v>25</v>
      </c>
      <c r="N139" s="21">
        <f t="shared" si="5"/>
        <v>1502.5</v>
      </c>
      <c r="O139" s="21">
        <f t="shared" si="6"/>
        <v>23497.5</v>
      </c>
    </row>
    <row r="140" spans="1:15" ht="11.25" customHeight="1" x14ac:dyDescent="0.25">
      <c r="A140" s="17" t="s">
        <v>169</v>
      </c>
      <c r="B140" s="18" t="s">
        <v>24</v>
      </c>
      <c r="C140" s="17" t="s">
        <v>29</v>
      </c>
      <c r="D140" s="17" t="s">
        <v>544</v>
      </c>
      <c r="E140" s="19" t="s">
        <v>26</v>
      </c>
      <c r="F140" s="20">
        <v>44470</v>
      </c>
      <c r="G140" s="21">
        <v>21000</v>
      </c>
      <c r="H140" s="22">
        <v>0</v>
      </c>
      <c r="I140" s="21">
        <v>21000</v>
      </c>
      <c r="J140" s="21">
        <v>602.70000000000005</v>
      </c>
      <c r="K140" s="21">
        <v>0</v>
      </c>
      <c r="L140" s="21">
        <v>638.4</v>
      </c>
      <c r="M140" s="23">
        <v>25</v>
      </c>
      <c r="N140" s="21">
        <f t="shared" si="5"/>
        <v>1266.0999999999999</v>
      </c>
      <c r="O140" s="21">
        <f t="shared" si="6"/>
        <v>19733.900000000001</v>
      </c>
    </row>
    <row r="141" spans="1:15" ht="11.25" customHeight="1" x14ac:dyDescent="0.25">
      <c r="A141" s="17" t="s">
        <v>170</v>
      </c>
      <c r="B141" s="18" t="s">
        <v>16</v>
      </c>
      <c r="C141" s="17" t="s">
        <v>102</v>
      </c>
      <c r="D141" s="17" t="s">
        <v>544</v>
      </c>
      <c r="E141" s="19" t="s">
        <v>26</v>
      </c>
      <c r="F141" s="20">
        <v>39479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5"/>
        <v>911.5</v>
      </c>
      <c r="O141" s="21">
        <f t="shared" si="6"/>
        <v>14088.5</v>
      </c>
    </row>
    <row r="142" spans="1:15" ht="11.25" customHeight="1" x14ac:dyDescent="0.25">
      <c r="A142" s="17" t="s">
        <v>171</v>
      </c>
      <c r="B142" s="18" t="s">
        <v>16</v>
      </c>
      <c r="C142" s="17" t="s">
        <v>102</v>
      </c>
      <c r="D142" s="17" t="s">
        <v>544</v>
      </c>
      <c r="E142" s="19" t="s">
        <v>35</v>
      </c>
      <c r="F142" s="20">
        <v>44197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5"/>
        <v>911.5</v>
      </c>
      <c r="O142" s="21">
        <f t="shared" si="6"/>
        <v>14088.5</v>
      </c>
    </row>
    <row r="143" spans="1:15" ht="11.25" customHeight="1" x14ac:dyDescent="0.25">
      <c r="A143" s="17" t="s">
        <v>172</v>
      </c>
      <c r="B143" s="18" t="s">
        <v>16</v>
      </c>
      <c r="C143" s="17" t="s">
        <v>522</v>
      </c>
      <c r="D143" s="17" t="s">
        <v>544</v>
      </c>
      <c r="E143" s="19" t="s">
        <v>26</v>
      </c>
      <c r="F143" s="20">
        <v>44197</v>
      </c>
      <c r="G143" s="21">
        <v>25000</v>
      </c>
      <c r="H143" s="22">
        <v>0</v>
      </c>
      <c r="I143" s="21">
        <v>25000</v>
      </c>
      <c r="J143" s="21">
        <v>717.5</v>
      </c>
      <c r="K143" s="21">
        <v>0</v>
      </c>
      <c r="L143" s="21">
        <v>760</v>
      </c>
      <c r="M143" s="23">
        <v>25</v>
      </c>
      <c r="N143" s="21">
        <f t="shared" si="5"/>
        <v>1502.5</v>
      </c>
      <c r="O143" s="21">
        <f t="shared" si="6"/>
        <v>23497.5</v>
      </c>
    </row>
    <row r="144" spans="1:15" ht="11.25" customHeight="1" x14ac:dyDescent="0.25">
      <c r="A144" s="17" t="s">
        <v>173</v>
      </c>
      <c r="B144" s="18" t="s">
        <v>16</v>
      </c>
      <c r="C144" s="17" t="s">
        <v>522</v>
      </c>
      <c r="D144" s="17" t="s">
        <v>545</v>
      </c>
      <c r="E144" s="19" t="s">
        <v>26</v>
      </c>
      <c r="F144" s="20">
        <v>39448</v>
      </c>
      <c r="G144" s="21">
        <v>25000</v>
      </c>
      <c r="H144" s="22">
        <v>0</v>
      </c>
      <c r="I144" s="21">
        <v>25000</v>
      </c>
      <c r="J144" s="21">
        <v>717.5</v>
      </c>
      <c r="K144" s="21">
        <v>0</v>
      </c>
      <c r="L144" s="21">
        <v>760</v>
      </c>
      <c r="M144" s="23">
        <v>25</v>
      </c>
      <c r="N144" s="21">
        <f t="shared" si="5"/>
        <v>1502.5</v>
      </c>
      <c r="O144" s="21">
        <f t="shared" si="6"/>
        <v>23497.5</v>
      </c>
    </row>
    <row r="145" spans="1:15" ht="11.25" customHeight="1" x14ac:dyDescent="0.25">
      <c r="A145" s="17" t="s">
        <v>174</v>
      </c>
      <c r="B145" s="18" t="s">
        <v>16</v>
      </c>
      <c r="C145" s="17" t="s">
        <v>102</v>
      </c>
      <c r="D145" s="17" t="s">
        <v>545</v>
      </c>
      <c r="E145" s="19" t="s">
        <v>26</v>
      </c>
      <c r="F145" s="20">
        <v>41640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5"/>
        <v>911.5</v>
      </c>
      <c r="O145" s="21">
        <f t="shared" si="6"/>
        <v>14088.5</v>
      </c>
    </row>
    <row r="146" spans="1:15" ht="11.25" customHeight="1" x14ac:dyDescent="0.25">
      <c r="A146" s="17" t="s">
        <v>175</v>
      </c>
      <c r="B146" s="18" t="s">
        <v>16</v>
      </c>
      <c r="C146" s="17" t="s">
        <v>102</v>
      </c>
      <c r="D146" s="17" t="s">
        <v>545</v>
      </c>
      <c r="E146" s="19" t="s">
        <v>26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384</v>
      </c>
      <c r="B147" s="18" t="s">
        <v>24</v>
      </c>
      <c r="C147" s="17" t="s">
        <v>29</v>
      </c>
      <c r="D147" s="17" t="s">
        <v>545</v>
      </c>
      <c r="E147" s="19" t="s">
        <v>26</v>
      </c>
      <c r="F147" s="20">
        <v>45170</v>
      </c>
      <c r="G147" s="21">
        <v>21000</v>
      </c>
      <c r="H147" s="22">
        <v>0</v>
      </c>
      <c r="I147" s="21">
        <v>21000</v>
      </c>
      <c r="J147" s="21">
        <v>602.70000000000005</v>
      </c>
      <c r="K147" s="21">
        <v>0</v>
      </c>
      <c r="L147" s="21">
        <v>638.4</v>
      </c>
      <c r="M147" s="23">
        <v>25</v>
      </c>
      <c r="N147" s="21">
        <f t="shared" si="5"/>
        <v>1266.0999999999999</v>
      </c>
      <c r="O147" s="21">
        <f t="shared" si="6"/>
        <v>19733.900000000001</v>
      </c>
    </row>
    <row r="148" spans="1:15" ht="11.25" customHeight="1" x14ac:dyDescent="0.25">
      <c r="A148" s="17" t="s">
        <v>176</v>
      </c>
      <c r="B148" s="18" t="s">
        <v>24</v>
      </c>
      <c r="C148" s="17" t="s">
        <v>29</v>
      </c>
      <c r="D148" s="17" t="s">
        <v>546</v>
      </c>
      <c r="E148" s="19" t="s">
        <v>35</v>
      </c>
      <c r="F148" s="20">
        <v>39448</v>
      </c>
      <c r="G148" s="21">
        <v>21000</v>
      </c>
      <c r="H148" s="22">
        <v>0</v>
      </c>
      <c r="I148" s="21">
        <v>21000</v>
      </c>
      <c r="J148" s="21">
        <v>602.70000000000005</v>
      </c>
      <c r="K148" s="21">
        <v>0</v>
      </c>
      <c r="L148" s="21">
        <v>638.4</v>
      </c>
      <c r="M148" s="23">
        <v>125</v>
      </c>
      <c r="N148" s="21">
        <f t="shared" si="5"/>
        <v>1366.1</v>
      </c>
      <c r="O148" s="21">
        <f t="shared" si="6"/>
        <v>19633.900000000001</v>
      </c>
    </row>
    <row r="149" spans="1:15" ht="11.25" customHeight="1" x14ac:dyDescent="0.25">
      <c r="A149" s="17" t="s">
        <v>177</v>
      </c>
      <c r="B149" s="18" t="s">
        <v>16</v>
      </c>
      <c r="C149" s="17" t="s">
        <v>102</v>
      </c>
      <c r="D149" s="17" t="s">
        <v>546</v>
      </c>
      <c r="E149" s="19" t="s">
        <v>35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5"/>
        <v>1011.5</v>
      </c>
      <c r="O149" s="21">
        <f t="shared" si="6"/>
        <v>13988.5</v>
      </c>
    </row>
    <row r="150" spans="1:15" ht="11.25" customHeight="1" x14ac:dyDescent="0.25">
      <c r="A150" s="17" t="s">
        <v>178</v>
      </c>
      <c r="B150" s="18" t="s">
        <v>24</v>
      </c>
      <c r="C150" s="17" t="s">
        <v>102</v>
      </c>
      <c r="D150" s="17" t="s">
        <v>546</v>
      </c>
      <c r="E150" s="19" t="s">
        <v>35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5"/>
        <v>1011.5</v>
      </c>
      <c r="O150" s="21">
        <f t="shared" si="6"/>
        <v>13988.5</v>
      </c>
    </row>
    <row r="151" spans="1:15" ht="11.25" customHeight="1" x14ac:dyDescent="0.25">
      <c r="A151" s="17" t="s">
        <v>179</v>
      </c>
      <c r="B151" s="18" t="s">
        <v>16</v>
      </c>
      <c r="C151" s="17" t="s">
        <v>102</v>
      </c>
      <c r="D151" s="17" t="s">
        <v>546</v>
      </c>
      <c r="E151" s="19" t="s">
        <v>35</v>
      </c>
      <c r="F151" s="20">
        <v>39448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125</v>
      </c>
      <c r="N151" s="21">
        <f t="shared" si="5"/>
        <v>1011.5</v>
      </c>
      <c r="O151" s="21">
        <f t="shared" si="6"/>
        <v>13988.5</v>
      </c>
    </row>
    <row r="152" spans="1:15" ht="11.25" customHeight="1" x14ac:dyDescent="0.25">
      <c r="A152" s="17" t="s">
        <v>180</v>
      </c>
      <c r="B152" s="18" t="s">
        <v>16</v>
      </c>
      <c r="C152" s="17" t="s">
        <v>102</v>
      </c>
      <c r="D152" s="17" t="s">
        <v>546</v>
      </c>
      <c r="E152" s="19" t="s">
        <v>26</v>
      </c>
      <c r="F152" s="20">
        <v>41640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1740.46</v>
      </c>
      <c r="N152" s="21">
        <f t="shared" si="5"/>
        <v>2626.96</v>
      </c>
      <c r="O152" s="21">
        <f t="shared" si="6"/>
        <v>12373.04</v>
      </c>
    </row>
    <row r="153" spans="1:15" ht="11.25" customHeight="1" x14ac:dyDescent="0.25">
      <c r="A153" s="17" t="s">
        <v>181</v>
      </c>
      <c r="B153" s="18" t="s">
        <v>16</v>
      </c>
      <c r="C153" s="17" t="s">
        <v>102</v>
      </c>
      <c r="D153" s="17" t="s">
        <v>546</v>
      </c>
      <c r="E153" s="19" t="s">
        <v>26</v>
      </c>
      <c r="F153" s="20">
        <v>44197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25</v>
      </c>
      <c r="N153" s="21">
        <f t="shared" si="5"/>
        <v>911.5</v>
      </c>
      <c r="O153" s="21">
        <f t="shared" si="6"/>
        <v>14088.5</v>
      </c>
    </row>
    <row r="154" spans="1:15" ht="11.25" customHeight="1" x14ac:dyDescent="0.25">
      <c r="A154" s="17" t="s">
        <v>182</v>
      </c>
      <c r="B154" s="18" t="s">
        <v>16</v>
      </c>
      <c r="C154" s="17" t="s">
        <v>523</v>
      </c>
      <c r="D154" s="17" t="s">
        <v>547</v>
      </c>
      <c r="E154" s="19" t="s">
        <v>35</v>
      </c>
      <c r="F154" s="20">
        <v>39448</v>
      </c>
      <c r="G154" s="21">
        <v>35000</v>
      </c>
      <c r="H154" s="22">
        <v>0</v>
      </c>
      <c r="I154" s="21">
        <v>35000</v>
      </c>
      <c r="J154" s="21">
        <v>1004.5</v>
      </c>
      <c r="K154" s="21">
        <v>0</v>
      </c>
      <c r="L154" s="21">
        <v>1064</v>
      </c>
      <c r="M154" s="23">
        <v>29909.71</v>
      </c>
      <c r="N154" s="21">
        <f t="shared" si="5"/>
        <v>31978.21</v>
      </c>
      <c r="O154" s="21">
        <f t="shared" si="6"/>
        <v>3021.7900000000009</v>
      </c>
    </row>
    <row r="155" spans="1:15" ht="11.25" customHeight="1" x14ac:dyDescent="0.25">
      <c r="A155" s="17" t="s">
        <v>183</v>
      </c>
      <c r="B155" s="18" t="s">
        <v>16</v>
      </c>
      <c r="C155" s="17" t="s">
        <v>522</v>
      </c>
      <c r="D155" s="17" t="s">
        <v>547</v>
      </c>
      <c r="E155" s="19" t="s">
        <v>35</v>
      </c>
      <c r="F155" s="20">
        <v>42125</v>
      </c>
      <c r="G155" s="21">
        <v>25000</v>
      </c>
      <c r="H155" s="22">
        <v>0</v>
      </c>
      <c r="I155" s="21">
        <v>25000</v>
      </c>
      <c r="J155" s="21">
        <v>717.5</v>
      </c>
      <c r="K155" s="21">
        <v>0</v>
      </c>
      <c r="L155" s="21">
        <v>760</v>
      </c>
      <c r="M155" s="23">
        <v>25</v>
      </c>
      <c r="N155" s="21">
        <f t="shared" si="5"/>
        <v>1502.5</v>
      </c>
      <c r="O155" s="21">
        <f t="shared" si="6"/>
        <v>23497.5</v>
      </c>
    </row>
    <row r="156" spans="1:15" ht="11.25" customHeight="1" x14ac:dyDescent="0.25">
      <c r="A156" s="17" t="s">
        <v>184</v>
      </c>
      <c r="B156" s="18" t="s">
        <v>24</v>
      </c>
      <c r="C156" s="17" t="s">
        <v>528</v>
      </c>
      <c r="D156" s="17" t="s">
        <v>547</v>
      </c>
      <c r="E156" s="19" t="s">
        <v>35</v>
      </c>
      <c r="F156" s="20">
        <v>40940</v>
      </c>
      <c r="G156" s="21">
        <v>40000</v>
      </c>
      <c r="H156" s="22">
        <v>0</v>
      </c>
      <c r="I156" s="21">
        <v>40000</v>
      </c>
      <c r="J156" s="21">
        <v>1148</v>
      </c>
      <c r="K156" s="21">
        <v>185.33</v>
      </c>
      <c r="L156" s="21">
        <v>1216</v>
      </c>
      <c r="M156" s="23">
        <v>1740.46</v>
      </c>
      <c r="N156" s="21">
        <f t="shared" si="5"/>
        <v>4289.79</v>
      </c>
      <c r="O156" s="21">
        <f t="shared" si="6"/>
        <v>35710.21</v>
      </c>
    </row>
    <row r="157" spans="1:15" ht="11.25" customHeight="1" x14ac:dyDescent="0.25">
      <c r="A157" s="17" t="s">
        <v>185</v>
      </c>
      <c r="B157" s="18" t="s">
        <v>16</v>
      </c>
      <c r="C157" s="17" t="s">
        <v>102</v>
      </c>
      <c r="D157" s="17" t="s">
        <v>547</v>
      </c>
      <c r="E157" s="19" t="s">
        <v>35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1740.46</v>
      </c>
      <c r="N157" s="21">
        <f t="shared" si="5"/>
        <v>2626.96</v>
      </c>
      <c r="O157" s="21">
        <f t="shared" si="6"/>
        <v>12373.04</v>
      </c>
    </row>
    <row r="158" spans="1:15" ht="11.25" customHeight="1" x14ac:dyDescent="0.25">
      <c r="A158" s="17" t="s">
        <v>186</v>
      </c>
      <c r="B158" s="18" t="s">
        <v>24</v>
      </c>
      <c r="C158" s="17" t="s">
        <v>102</v>
      </c>
      <c r="D158" s="17" t="s">
        <v>547</v>
      </c>
      <c r="E158" s="19" t="s">
        <v>26</v>
      </c>
      <c r="F158" s="20">
        <v>39448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5"/>
        <v>911.5</v>
      </c>
      <c r="O158" s="21">
        <f t="shared" si="6"/>
        <v>14088.5</v>
      </c>
    </row>
    <row r="159" spans="1:15" ht="11.25" customHeight="1" x14ac:dyDescent="0.25">
      <c r="A159" s="17" t="s">
        <v>187</v>
      </c>
      <c r="B159" s="18" t="s">
        <v>16</v>
      </c>
      <c r="C159" s="17" t="s">
        <v>102</v>
      </c>
      <c r="D159" s="17" t="s">
        <v>547</v>
      </c>
      <c r="E159" s="19" t="s">
        <v>26</v>
      </c>
      <c r="F159" s="20">
        <v>44409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25</v>
      </c>
      <c r="N159" s="21">
        <f t="shared" si="5"/>
        <v>911.5</v>
      </c>
      <c r="O159" s="21">
        <f t="shared" si="6"/>
        <v>14088.5</v>
      </c>
    </row>
    <row r="160" spans="1:15" ht="11.25" customHeight="1" x14ac:dyDescent="0.25">
      <c r="A160" s="54" t="s">
        <v>365</v>
      </c>
      <c r="B160" s="18" t="s">
        <v>16</v>
      </c>
      <c r="C160" s="17" t="s">
        <v>102</v>
      </c>
      <c r="D160" s="17" t="s">
        <v>547</v>
      </c>
      <c r="E160" s="19" t="s">
        <v>26</v>
      </c>
      <c r="F160" s="20">
        <v>39630</v>
      </c>
      <c r="G160" s="21">
        <v>15000</v>
      </c>
      <c r="H160" s="22">
        <v>0</v>
      </c>
      <c r="I160" s="21">
        <v>15000</v>
      </c>
      <c r="J160" s="21">
        <v>430.5</v>
      </c>
      <c r="K160" s="21">
        <v>0</v>
      </c>
      <c r="L160" s="21">
        <v>456</v>
      </c>
      <c r="M160" s="21">
        <v>4408.79</v>
      </c>
      <c r="N160" s="21">
        <f t="shared" si="5"/>
        <v>5295.29</v>
      </c>
      <c r="O160" s="21">
        <f t="shared" si="6"/>
        <v>9704.7099999999991</v>
      </c>
    </row>
    <row r="161" spans="1:15" ht="11.25" customHeight="1" x14ac:dyDescent="0.25">
      <c r="A161" s="17" t="s">
        <v>188</v>
      </c>
      <c r="B161" s="18" t="s">
        <v>24</v>
      </c>
      <c r="C161" s="17" t="s">
        <v>87</v>
      </c>
      <c r="D161" s="17" t="s">
        <v>547</v>
      </c>
      <c r="E161" s="19" t="s">
        <v>26</v>
      </c>
      <c r="F161" s="20">
        <v>44743</v>
      </c>
      <c r="G161" s="21">
        <v>13500</v>
      </c>
      <c r="H161" s="22">
        <v>0</v>
      </c>
      <c r="I161" s="21">
        <v>13500</v>
      </c>
      <c r="J161" s="21">
        <v>387.45</v>
      </c>
      <c r="K161" s="21">
        <v>0</v>
      </c>
      <c r="L161" s="21">
        <v>410.4</v>
      </c>
      <c r="M161" s="23">
        <v>25</v>
      </c>
      <c r="N161" s="21">
        <f t="shared" si="5"/>
        <v>822.84999999999991</v>
      </c>
      <c r="O161" s="21">
        <f t="shared" si="6"/>
        <v>12677.15</v>
      </c>
    </row>
    <row r="162" spans="1:15" ht="11.25" customHeight="1" x14ac:dyDescent="0.25">
      <c r="A162" s="17" t="s">
        <v>189</v>
      </c>
      <c r="B162" s="18" t="s">
        <v>16</v>
      </c>
      <c r="C162" s="75" t="s">
        <v>399</v>
      </c>
      <c r="D162" s="17" t="s">
        <v>548</v>
      </c>
      <c r="E162" s="19" t="s">
        <v>35</v>
      </c>
      <c r="F162" s="20">
        <v>39448</v>
      </c>
      <c r="G162" s="21">
        <v>25000</v>
      </c>
      <c r="H162" s="22">
        <v>0</v>
      </c>
      <c r="I162" s="21">
        <v>25000</v>
      </c>
      <c r="J162" s="21">
        <v>717.5</v>
      </c>
      <c r="K162" s="21">
        <v>0</v>
      </c>
      <c r="L162" s="21">
        <v>760</v>
      </c>
      <c r="M162" s="23">
        <v>125</v>
      </c>
      <c r="N162" s="21">
        <f t="shared" si="5"/>
        <v>1602.5</v>
      </c>
      <c r="O162" s="21">
        <f t="shared" si="6"/>
        <v>23397.5</v>
      </c>
    </row>
    <row r="163" spans="1:15" ht="11.25" customHeight="1" x14ac:dyDescent="0.25">
      <c r="A163" s="17" t="s">
        <v>190</v>
      </c>
      <c r="B163" s="18" t="s">
        <v>24</v>
      </c>
      <c r="C163" s="17" t="s">
        <v>102</v>
      </c>
      <c r="D163" s="17" t="s">
        <v>548</v>
      </c>
      <c r="E163" s="19" t="s">
        <v>35</v>
      </c>
      <c r="F163" s="20">
        <v>39448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1">
        <v>1525</v>
      </c>
      <c r="N163" s="21">
        <f t="shared" si="5"/>
        <v>2411.5</v>
      </c>
      <c r="O163" s="21">
        <f t="shared" si="6"/>
        <v>12588.5</v>
      </c>
    </row>
    <row r="164" spans="1:15" ht="11.25" customHeight="1" x14ac:dyDescent="0.25">
      <c r="A164" s="17" t="s">
        <v>191</v>
      </c>
      <c r="B164" s="18" t="s">
        <v>16</v>
      </c>
      <c r="C164" s="17" t="s">
        <v>102</v>
      </c>
      <c r="D164" s="17" t="s">
        <v>548</v>
      </c>
      <c r="E164" s="19" t="s">
        <v>26</v>
      </c>
      <c r="F164" s="20">
        <v>44470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5"/>
        <v>911.5</v>
      </c>
      <c r="O164" s="21">
        <f t="shared" si="6"/>
        <v>14088.5</v>
      </c>
    </row>
    <row r="165" spans="1:15" ht="11.25" customHeight="1" x14ac:dyDescent="0.25">
      <c r="A165" s="17" t="s">
        <v>192</v>
      </c>
      <c r="B165" s="18" t="s">
        <v>16</v>
      </c>
      <c r="C165" s="17" t="s">
        <v>102</v>
      </c>
      <c r="D165" s="17" t="s">
        <v>548</v>
      </c>
      <c r="E165" s="19" t="s">
        <v>26</v>
      </c>
      <c r="F165" s="20">
        <v>44774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5"/>
        <v>911.5</v>
      </c>
      <c r="O165" s="21">
        <f t="shared" si="6"/>
        <v>14088.5</v>
      </c>
    </row>
    <row r="166" spans="1:15" ht="11.25" customHeight="1" x14ac:dyDescent="0.25">
      <c r="A166" s="17" t="s">
        <v>383</v>
      </c>
      <c r="B166" s="18" t="s">
        <v>16</v>
      </c>
      <c r="C166" s="17" t="s">
        <v>577</v>
      </c>
      <c r="D166" s="17" t="s">
        <v>548</v>
      </c>
      <c r="E166" s="19" t="s">
        <v>26</v>
      </c>
      <c r="F166" s="20">
        <v>45170</v>
      </c>
      <c r="G166" s="21">
        <v>26250</v>
      </c>
      <c r="H166" s="22">
        <v>0</v>
      </c>
      <c r="I166" s="21">
        <v>26250</v>
      </c>
      <c r="J166" s="21">
        <v>753.38</v>
      </c>
      <c r="K166" s="21">
        <v>0</v>
      </c>
      <c r="L166" s="21">
        <v>798</v>
      </c>
      <c r="M166" s="23">
        <v>4429.3999999999996</v>
      </c>
      <c r="N166" s="21">
        <f t="shared" si="5"/>
        <v>5980.78</v>
      </c>
      <c r="O166" s="21">
        <f t="shared" si="6"/>
        <v>20269.22</v>
      </c>
    </row>
    <row r="167" spans="1:15" ht="11.25" customHeight="1" x14ac:dyDescent="0.25">
      <c r="A167" s="17" t="s">
        <v>193</v>
      </c>
      <c r="B167" s="18" t="s">
        <v>16</v>
      </c>
      <c r="C167" s="17" t="s">
        <v>102</v>
      </c>
      <c r="D167" s="17" t="s">
        <v>547</v>
      </c>
      <c r="E167" s="19" t="s">
        <v>26</v>
      </c>
      <c r="F167" s="20">
        <v>44805</v>
      </c>
      <c r="G167" s="21">
        <v>15000</v>
      </c>
      <c r="H167" s="22">
        <v>0</v>
      </c>
      <c r="I167" s="21">
        <v>15000</v>
      </c>
      <c r="J167" s="21">
        <v>430.5</v>
      </c>
      <c r="K167" s="21">
        <v>0</v>
      </c>
      <c r="L167" s="21">
        <v>456</v>
      </c>
      <c r="M167" s="23">
        <v>25</v>
      </c>
      <c r="N167" s="21">
        <f t="shared" si="5"/>
        <v>911.5</v>
      </c>
      <c r="O167" s="21">
        <f t="shared" si="6"/>
        <v>14088.5</v>
      </c>
    </row>
    <row r="168" spans="1:15" ht="11.25" customHeight="1" x14ac:dyDescent="0.25">
      <c r="A168" s="17" t="s">
        <v>427</v>
      </c>
      <c r="B168" s="18" t="s">
        <v>24</v>
      </c>
      <c r="C168" s="17" t="s">
        <v>29</v>
      </c>
      <c r="D168" s="17" t="s">
        <v>547</v>
      </c>
      <c r="E168" s="68" t="s">
        <v>26</v>
      </c>
      <c r="F168" s="20">
        <v>45078</v>
      </c>
      <c r="G168" s="21">
        <v>21000</v>
      </c>
      <c r="H168" s="22">
        <v>0</v>
      </c>
      <c r="I168" s="21">
        <v>21000</v>
      </c>
      <c r="J168" s="21">
        <v>602.70000000000005</v>
      </c>
      <c r="K168" s="21">
        <v>0</v>
      </c>
      <c r="L168" s="21">
        <v>638.4</v>
      </c>
      <c r="M168" s="23">
        <v>1775</v>
      </c>
      <c r="N168" s="21">
        <f t="shared" si="5"/>
        <v>3016.1</v>
      </c>
      <c r="O168" s="21">
        <f t="shared" si="6"/>
        <v>17983.900000000001</v>
      </c>
    </row>
    <row r="169" spans="1:15" ht="11.25" customHeight="1" x14ac:dyDescent="0.25">
      <c r="A169" s="17" t="s">
        <v>388</v>
      </c>
      <c r="B169" s="72" t="s">
        <v>16</v>
      </c>
      <c r="C169" s="71" t="s">
        <v>102</v>
      </c>
      <c r="D169" s="17" t="s">
        <v>549</v>
      </c>
      <c r="E169" s="68" t="s">
        <v>26</v>
      </c>
      <c r="F169" s="20">
        <v>45200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402</v>
      </c>
      <c r="B170" s="18" t="s">
        <v>24</v>
      </c>
      <c r="C170" s="17" t="s">
        <v>406</v>
      </c>
      <c r="D170" s="17" t="s">
        <v>511</v>
      </c>
      <c r="E170" s="68" t="s">
        <v>26</v>
      </c>
      <c r="F170" s="20">
        <v>45352</v>
      </c>
      <c r="G170" s="21">
        <v>15000</v>
      </c>
      <c r="H170" s="22">
        <v>0</v>
      </c>
      <c r="I170" s="21">
        <v>15000</v>
      </c>
      <c r="J170" s="21">
        <v>430.5</v>
      </c>
      <c r="K170" s="21">
        <v>0</v>
      </c>
      <c r="L170" s="21">
        <v>456</v>
      </c>
      <c r="M170" s="23">
        <v>25</v>
      </c>
      <c r="N170" s="21">
        <f t="shared" si="5"/>
        <v>911.5</v>
      </c>
      <c r="O170" s="21">
        <f t="shared" si="6"/>
        <v>14088.5</v>
      </c>
    </row>
    <row r="171" spans="1:15" ht="11.25" customHeight="1" x14ac:dyDescent="0.25">
      <c r="A171" s="17" t="s">
        <v>404</v>
      </c>
      <c r="B171" s="18" t="s">
        <v>24</v>
      </c>
      <c r="C171" s="17" t="s">
        <v>87</v>
      </c>
      <c r="D171" s="17" t="s">
        <v>511</v>
      </c>
      <c r="E171" s="68" t="s">
        <v>26</v>
      </c>
      <c r="F171" s="20">
        <v>45352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ref="N171:N172" si="7">J171+K171+L171+M171</f>
        <v>911.5</v>
      </c>
      <c r="O171" s="21">
        <f t="shared" ref="O171:O172" si="8">I171-N171</f>
        <v>14088.5</v>
      </c>
    </row>
    <row r="172" spans="1:15" ht="11.25" customHeight="1" x14ac:dyDescent="0.25">
      <c r="A172" s="17" t="s">
        <v>403</v>
      </c>
      <c r="B172" s="18" t="s">
        <v>16</v>
      </c>
      <c r="C172" s="17" t="s">
        <v>407</v>
      </c>
      <c r="D172" s="17" t="s">
        <v>511</v>
      </c>
      <c r="E172" s="68" t="s">
        <v>26</v>
      </c>
      <c r="F172" s="20">
        <v>45352</v>
      </c>
      <c r="G172" s="21">
        <v>15000</v>
      </c>
      <c r="H172" s="22">
        <v>0</v>
      </c>
      <c r="I172" s="21">
        <v>15000</v>
      </c>
      <c r="J172" s="21">
        <v>430.5</v>
      </c>
      <c r="K172" s="21">
        <v>0</v>
      </c>
      <c r="L172" s="21">
        <v>456</v>
      </c>
      <c r="M172" s="23">
        <v>25</v>
      </c>
      <c r="N172" s="21">
        <f t="shared" si="7"/>
        <v>911.5</v>
      </c>
      <c r="O172" s="21">
        <f t="shared" si="8"/>
        <v>14088.5</v>
      </c>
    </row>
    <row r="173" spans="1:15" ht="11.25" customHeight="1" x14ac:dyDescent="0.25">
      <c r="A173" s="17" t="s">
        <v>405</v>
      </c>
      <c r="B173" s="18" t="s">
        <v>16</v>
      </c>
      <c r="C173" s="17" t="s">
        <v>522</v>
      </c>
      <c r="D173" s="17" t="s">
        <v>548</v>
      </c>
      <c r="E173" s="68" t="s">
        <v>26</v>
      </c>
      <c r="F173" s="20">
        <v>45352</v>
      </c>
      <c r="G173" s="21">
        <v>25000</v>
      </c>
      <c r="H173" s="22">
        <v>0</v>
      </c>
      <c r="I173" s="21">
        <v>25000</v>
      </c>
      <c r="J173" s="21">
        <v>717.5</v>
      </c>
      <c r="K173" s="21">
        <v>0</v>
      </c>
      <c r="L173" s="21">
        <v>760</v>
      </c>
      <c r="M173" s="23">
        <v>25</v>
      </c>
      <c r="N173" s="21">
        <v>1502.5</v>
      </c>
      <c r="O173" s="21">
        <v>23497.5</v>
      </c>
    </row>
    <row r="174" spans="1:15" ht="11.25" customHeight="1" x14ac:dyDescent="0.25">
      <c r="A174" s="17" t="s">
        <v>408</v>
      </c>
      <c r="B174" s="81" t="s">
        <v>16</v>
      </c>
      <c r="C174" s="77" t="s">
        <v>409</v>
      </c>
      <c r="D174" s="17" t="s">
        <v>539</v>
      </c>
      <c r="E174" s="19" t="s">
        <v>26</v>
      </c>
      <c r="F174" s="82">
        <v>45383</v>
      </c>
      <c r="G174" s="21">
        <v>15000</v>
      </c>
      <c r="H174" s="22">
        <v>0</v>
      </c>
      <c r="I174" s="79">
        <v>15000</v>
      </c>
      <c r="J174" s="21">
        <v>430.5</v>
      </c>
      <c r="K174" s="21">
        <v>0</v>
      </c>
      <c r="L174" s="21">
        <v>456</v>
      </c>
      <c r="M174" s="23">
        <v>25</v>
      </c>
      <c r="N174" s="21">
        <v>911.5</v>
      </c>
      <c r="O174" s="21">
        <v>14088.5</v>
      </c>
    </row>
    <row r="175" spans="1:15" ht="11.25" customHeight="1" x14ac:dyDescent="0.25">
      <c r="A175" s="17" t="s">
        <v>411</v>
      </c>
      <c r="B175" s="81" t="s">
        <v>16</v>
      </c>
      <c r="C175" s="17" t="s">
        <v>522</v>
      </c>
      <c r="D175" s="17" t="s">
        <v>546</v>
      </c>
      <c r="E175" s="19" t="s">
        <v>26</v>
      </c>
      <c r="F175" s="20">
        <v>45383</v>
      </c>
      <c r="G175" s="79">
        <v>25000</v>
      </c>
      <c r="H175" s="22">
        <v>0</v>
      </c>
      <c r="I175" s="79">
        <v>25000</v>
      </c>
      <c r="J175" s="21">
        <v>717.5</v>
      </c>
      <c r="K175" s="21">
        <v>0</v>
      </c>
      <c r="L175" s="21">
        <v>760</v>
      </c>
      <c r="M175" s="23">
        <v>25</v>
      </c>
      <c r="N175" s="21">
        <v>1502.5</v>
      </c>
      <c r="O175" s="21">
        <v>23497.5</v>
      </c>
    </row>
    <row r="176" spans="1:15" ht="11.25" customHeight="1" x14ac:dyDescent="0.25">
      <c r="A176" s="17" t="s">
        <v>413</v>
      </c>
      <c r="B176" s="81" t="s">
        <v>16</v>
      </c>
      <c r="C176" s="77" t="s">
        <v>409</v>
      </c>
      <c r="D176" s="17" t="s">
        <v>539</v>
      </c>
      <c r="E176" s="19" t="s">
        <v>26</v>
      </c>
      <c r="F176" s="20">
        <v>45383</v>
      </c>
      <c r="G176" s="21">
        <v>15000</v>
      </c>
      <c r="H176" s="22">
        <v>0</v>
      </c>
      <c r="I176" s="21">
        <v>15000</v>
      </c>
      <c r="J176" s="21">
        <v>430.5</v>
      </c>
      <c r="K176" s="21">
        <v>0</v>
      </c>
      <c r="L176" s="21">
        <v>456</v>
      </c>
      <c r="M176" s="23">
        <v>25</v>
      </c>
      <c r="N176" s="21">
        <v>911.5</v>
      </c>
      <c r="O176" s="21">
        <v>14088.5</v>
      </c>
    </row>
    <row r="177" spans="1:15" ht="11.25" customHeight="1" x14ac:dyDescent="0.25">
      <c r="A177" s="17" t="s">
        <v>414</v>
      </c>
      <c r="B177" s="81" t="s">
        <v>24</v>
      </c>
      <c r="C177" s="77" t="s">
        <v>25</v>
      </c>
      <c r="D177" s="80" t="s">
        <v>415</v>
      </c>
      <c r="E177" s="19" t="s">
        <v>26</v>
      </c>
      <c r="F177" s="20">
        <v>45383</v>
      </c>
      <c r="G177" s="21">
        <v>30000</v>
      </c>
      <c r="H177" s="22">
        <v>0</v>
      </c>
      <c r="I177" s="21">
        <v>30000</v>
      </c>
      <c r="J177" s="21">
        <v>861</v>
      </c>
      <c r="K177" s="21">
        <v>0</v>
      </c>
      <c r="L177" s="21">
        <v>912</v>
      </c>
      <c r="M177" s="23">
        <v>25</v>
      </c>
      <c r="N177" s="21">
        <v>1798</v>
      </c>
      <c r="O177" s="21">
        <v>28202</v>
      </c>
    </row>
    <row r="178" spans="1:15" ht="11.25" customHeight="1" x14ac:dyDescent="0.25">
      <c r="A178" s="17" t="s">
        <v>416</v>
      </c>
      <c r="B178" s="81" t="s">
        <v>16</v>
      </c>
      <c r="C178" s="77" t="s">
        <v>409</v>
      </c>
      <c r="D178" s="17" t="s">
        <v>545</v>
      </c>
      <c r="E178" s="68" t="s">
        <v>26</v>
      </c>
      <c r="F178" s="83">
        <v>45413</v>
      </c>
      <c r="G178" s="21">
        <v>15000</v>
      </c>
      <c r="H178" s="22">
        <v>0</v>
      </c>
      <c r="I178" s="21">
        <v>15000</v>
      </c>
      <c r="J178" s="21">
        <v>430.5</v>
      </c>
      <c r="K178" s="21">
        <v>0</v>
      </c>
      <c r="L178" s="21">
        <v>456</v>
      </c>
      <c r="M178" s="23">
        <v>25</v>
      </c>
      <c r="N178" s="21">
        <v>911.5</v>
      </c>
      <c r="O178" s="21">
        <v>14088.5</v>
      </c>
    </row>
    <row r="179" spans="1:15" ht="11.25" customHeight="1" x14ac:dyDescent="0.25">
      <c r="A179" s="17" t="s">
        <v>417</v>
      </c>
      <c r="B179" s="81" t="s">
        <v>16</v>
      </c>
      <c r="C179" s="77" t="s">
        <v>83</v>
      </c>
      <c r="D179" s="80" t="s">
        <v>418</v>
      </c>
      <c r="E179" s="68" t="s">
        <v>26</v>
      </c>
      <c r="F179" s="83">
        <v>45413</v>
      </c>
      <c r="G179" s="79">
        <v>22500</v>
      </c>
      <c r="H179" s="22">
        <v>0</v>
      </c>
      <c r="I179" s="79">
        <v>22500</v>
      </c>
      <c r="J179" s="21">
        <v>645.75</v>
      </c>
      <c r="K179" s="21">
        <v>0</v>
      </c>
      <c r="L179" s="21">
        <v>684</v>
      </c>
      <c r="M179" s="23">
        <v>25</v>
      </c>
      <c r="N179" s="21">
        <v>1354.75</v>
      </c>
      <c r="O179" s="21">
        <v>21145.25</v>
      </c>
    </row>
    <row r="180" spans="1:15" ht="11.25" customHeight="1" x14ac:dyDescent="0.25">
      <c r="A180" s="17" t="s">
        <v>419</v>
      </c>
      <c r="B180" s="81" t="s">
        <v>16</v>
      </c>
      <c r="C180" s="77" t="s">
        <v>409</v>
      </c>
      <c r="D180" s="17" t="s">
        <v>548</v>
      </c>
      <c r="E180" s="68" t="s">
        <v>26</v>
      </c>
      <c r="F180" s="83">
        <v>45413</v>
      </c>
      <c r="G180" s="21">
        <v>15000</v>
      </c>
      <c r="H180" s="22">
        <v>0</v>
      </c>
      <c r="I180" s="21">
        <v>15000</v>
      </c>
      <c r="J180" s="21">
        <v>430.5</v>
      </c>
      <c r="K180" s="21">
        <v>0</v>
      </c>
      <c r="L180" s="21">
        <v>456</v>
      </c>
      <c r="M180" s="23">
        <v>25</v>
      </c>
      <c r="N180" s="21">
        <v>911.5</v>
      </c>
      <c r="O180" s="21">
        <v>14088.5</v>
      </c>
    </row>
    <row r="181" spans="1:15" ht="11.25" customHeight="1" x14ac:dyDescent="0.25">
      <c r="A181" s="17" t="s">
        <v>421</v>
      </c>
      <c r="B181" s="81" t="s">
        <v>16</v>
      </c>
      <c r="C181" s="77" t="s">
        <v>409</v>
      </c>
      <c r="D181" s="17" t="s">
        <v>545</v>
      </c>
      <c r="E181" s="68" t="s">
        <v>26</v>
      </c>
      <c r="F181" s="83">
        <v>45413</v>
      </c>
      <c r="G181" s="21">
        <v>15000</v>
      </c>
      <c r="H181" s="22">
        <v>0</v>
      </c>
      <c r="I181" s="21">
        <v>15000</v>
      </c>
      <c r="J181" s="21">
        <v>430.5</v>
      </c>
      <c r="K181" s="21">
        <v>0</v>
      </c>
      <c r="L181" s="21">
        <v>456</v>
      </c>
      <c r="M181" s="23">
        <v>25</v>
      </c>
      <c r="N181" s="21">
        <v>911.5</v>
      </c>
      <c r="O181" s="21">
        <v>14088.5</v>
      </c>
    </row>
    <row r="182" spans="1:15" ht="11.25" customHeight="1" x14ac:dyDescent="0.25">
      <c r="A182" s="17" t="s">
        <v>422</v>
      </c>
      <c r="B182" s="81" t="s">
        <v>16</v>
      </c>
      <c r="C182" s="77" t="s">
        <v>409</v>
      </c>
      <c r="D182" s="17" t="s">
        <v>547</v>
      </c>
      <c r="E182" s="68" t="s">
        <v>26</v>
      </c>
      <c r="F182" s="83">
        <v>45413</v>
      </c>
      <c r="G182" s="21">
        <v>15000</v>
      </c>
      <c r="H182" s="22">
        <v>0</v>
      </c>
      <c r="I182" s="21">
        <v>15000</v>
      </c>
      <c r="J182" s="21">
        <v>430.5</v>
      </c>
      <c r="K182" s="21">
        <v>0</v>
      </c>
      <c r="L182" s="21">
        <v>456</v>
      </c>
      <c r="M182" s="23">
        <v>25</v>
      </c>
      <c r="N182" s="21">
        <v>911.5</v>
      </c>
      <c r="O182" s="21">
        <v>14088.5</v>
      </c>
    </row>
    <row r="183" spans="1:15" ht="11.25" customHeight="1" x14ac:dyDescent="0.25">
      <c r="A183" s="17" t="s">
        <v>423</v>
      </c>
      <c r="B183" s="81" t="s">
        <v>16</v>
      </c>
      <c r="C183" s="17" t="s">
        <v>522</v>
      </c>
      <c r="D183" s="17" t="s">
        <v>547</v>
      </c>
      <c r="E183" s="68" t="s">
        <v>26</v>
      </c>
      <c r="F183" s="83">
        <v>45413</v>
      </c>
      <c r="G183" s="79">
        <v>25000</v>
      </c>
      <c r="H183" s="22">
        <v>0</v>
      </c>
      <c r="I183" s="79">
        <v>25000</v>
      </c>
      <c r="J183" s="21">
        <v>717.5</v>
      </c>
      <c r="K183" s="21">
        <v>0</v>
      </c>
      <c r="L183" s="21">
        <v>760</v>
      </c>
      <c r="M183" s="23">
        <v>25</v>
      </c>
      <c r="N183" s="21">
        <v>1502.5</v>
      </c>
      <c r="O183" s="21">
        <v>23497.5</v>
      </c>
    </row>
    <row r="184" spans="1:15" ht="11.25" customHeight="1" x14ac:dyDescent="0.25">
      <c r="A184" s="17" t="s">
        <v>425</v>
      </c>
      <c r="B184" s="81" t="s">
        <v>16</v>
      </c>
      <c r="C184" s="77" t="s">
        <v>409</v>
      </c>
      <c r="D184" s="17" t="s">
        <v>550</v>
      </c>
      <c r="E184" s="68" t="s">
        <v>26</v>
      </c>
      <c r="F184" s="83">
        <v>45413</v>
      </c>
      <c r="G184" s="21">
        <v>15000</v>
      </c>
      <c r="H184" s="22">
        <v>0</v>
      </c>
      <c r="I184" s="21">
        <v>15000</v>
      </c>
      <c r="J184" s="21">
        <v>430.5</v>
      </c>
      <c r="K184" s="21">
        <v>0</v>
      </c>
      <c r="L184" s="21">
        <v>456</v>
      </c>
      <c r="M184" s="23">
        <v>25</v>
      </c>
      <c r="N184" s="21">
        <v>911.5</v>
      </c>
      <c r="O184" s="21">
        <v>14088.5</v>
      </c>
    </row>
    <row r="185" spans="1:15" ht="11.25" customHeight="1" x14ac:dyDescent="0.25">
      <c r="A185" s="17" t="s">
        <v>493</v>
      </c>
      <c r="B185" s="81" t="s">
        <v>16</v>
      </c>
      <c r="C185" s="77" t="s">
        <v>409</v>
      </c>
      <c r="D185" s="17" t="s">
        <v>551</v>
      </c>
      <c r="E185" s="19" t="s">
        <v>26</v>
      </c>
      <c r="F185" s="83">
        <v>45444</v>
      </c>
      <c r="G185" s="21">
        <v>15000</v>
      </c>
      <c r="H185" s="22">
        <v>0</v>
      </c>
      <c r="I185" s="21">
        <v>15000</v>
      </c>
      <c r="J185" s="21">
        <v>430.5</v>
      </c>
      <c r="K185" s="21">
        <v>0</v>
      </c>
      <c r="L185" s="21">
        <v>456</v>
      </c>
      <c r="M185" s="23">
        <v>25</v>
      </c>
      <c r="N185" s="21">
        <v>911.5</v>
      </c>
      <c r="O185" s="21">
        <v>14088.5</v>
      </c>
    </row>
    <row r="186" spans="1:15" ht="11.25" customHeight="1" x14ac:dyDescent="0.25">
      <c r="A186" s="17" t="s">
        <v>494</v>
      </c>
      <c r="B186" s="81" t="s">
        <v>24</v>
      </c>
      <c r="C186" s="77" t="s">
        <v>29</v>
      </c>
      <c r="D186" s="80" t="s">
        <v>510</v>
      </c>
      <c r="E186" s="68" t="s">
        <v>26</v>
      </c>
      <c r="F186" s="83">
        <v>45444</v>
      </c>
      <c r="G186" s="21">
        <v>30000</v>
      </c>
      <c r="H186" s="22">
        <v>0</v>
      </c>
      <c r="I186" s="21">
        <v>30000</v>
      </c>
      <c r="J186" s="21">
        <v>861</v>
      </c>
      <c r="K186" s="21">
        <v>0</v>
      </c>
      <c r="L186" s="21">
        <v>912</v>
      </c>
      <c r="M186" s="23">
        <v>25</v>
      </c>
      <c r="N186" s="21">
        <v>1798</v>
      </c>
      <c r="O186" s="21">
        <v>28202</v>
      </c>
    </row>
    <row r="187" spans="1:15" ht="11.25" customHeight="1" x14ac:dyDescent="0.25">
      <c r="A187" s="17" t="s">
        <v>495</v>
      </c>
      <c r="B187" s="81" t="s">
        <v>16</v>
      </c>
      <c r="C187" s="77" t="s">
        <v>377</v>
      </c>
      <c r="D187" s="80" t="s">
        <v>510</v>
      </c>
      <c r="E187" s="68" t="s">
        <v>26</v>
      </c>
      <c r="F187" s="83">
        <v>45444</v>
      </c>
      <c r="G187" s="21">
        <v>30000</v>
      </c>
      <c r="H187" s="22">
        <v>0</v>
      </c>
      <c r="I187" s="21">
        <v>30000</v>
      </c>
      <c r="J187" s="21">
        <v>861</v>
      </c>
      <c r="K187" s="21">
        <v>0</v>
      </c>
      <c r="L187" s="21">
        <v>912</v>
      </c>
      <c r="M187" s="23">
        <v>25</v>
      </c>
      <c r="N187" s="21">
        <v>1798</v>
      </c>
      <c r="O187" s="21">
        <v>28202</v>
      </c>
    </row>
    <row r="188" spans="1:15" ht="11.25" customHeight="1" x14ac:dyDescent="0.25">
      <c r="A188" s="17" t="s">
        <v>496</v>
      </c>
      <c r="B188" s="81" t="s">
        <v>16</v>
      </c>
      <c r="C188" s="77" t="s">
        <v>409</v>
      </c>
      <c r="D188" s="17" t="s">
        <v>541</v>
      </c>
      <c r="E188" s="68" t="s">
        <v>26</v>
      </c>
      <c r="F188" s="83">
        <v>45444</v>
      </c>
      <c r="G188" s="21">
        <v>15000</v>
      </c>
      <c r="H188" s="22">
        <v>0</v>
      </c>
      <c r="I188" s="21">
        <v>15000</v>
      </c>
      <c r="J188" s="21">
        <v>430.5</v>
      </c>
      <c r="K188" s="21">
        <v>0</v>
      </c>
      <c r="L188" s="21">
        <v>456</v>
      </c>
      <c r="M188" s="23">
        <v>25</v>
      </c>
      <c r="N188" s="21">
        <v>911.5</v>
      </c>
      <c r="O188" s="21">
        <v>14088.5</v>
      </c>
    </row>
    <row r="189" spans="1:15" ht="11.25" customHeight="1" x14ac:dyDescent="0.25">
      <c r="A189" s="17" t="s">
        <v>497</v>
      </c>
      <c r="B189" s="81" t="s">
        <v>16</v>
      </c>
      <c r="C189" s="77" t="s">
        <v>102</v>
      </c>
      <c r="D189" s="17" t="s">
        <v>541</v>
      </c>
      <c r="E189" s="68" t="s">
        <v>26</v>
      </c>
      <c r="F189" s="83">
        <v>45444</v>
      </c>
      <c r="G189" s="21">
        <v>15000</v>
      </c>
      <c r="H189" s="22">
        <v>0</v>
      </c>
      <c r="I189" s="21">
        <v>15000</v>
      </c>
      <c r="J189" s="21">
        <v>430.5</v>
      </c>
      <c r="K189" s="21">
        <v>0</v>
      </c>
      <c r="L189" s="21">
        <v>456</v>
      </c>
      <c r="M189" s="23">
        <v>25</v>
      </c>
      <c r="N189" s="21">
        <v>911.5</v>
      </c>
      <c r="O189" s="21">
        <v>14088.5</v>
      </c>
    </row>
    <row r="190" spans="1:15" ht="11.25" customHeight="1" x14ac:dyDescent="0.25">
      <c r="A190" s="17" t="s">
        <v>498</v>
      </c>
      <c r="B190" s="81" t="s">
        <v>16</v>
      </c>
      <c r="C190" s="77" t="s">
        <v>409</v>
      </c>
      <c r="D190" s="17" t="s">
        <v>541</v>
      </c>
      <c r="E190" s="68" t="s">
        <v>26</v>
      </c>
      <c r="F190" s="83">
        <v>45444</v>
      </c>
      <c r="G190" s="21">
        <v>15000</v>
      </c>
      <c r="H190" s="22">
        <v>0</v>
      </c>
      <c r="I190" s="21">
        <v>15000</v>
      </c>
      <c r="J190" s="21">
        <v>430.5</v>
      </c>
      <c r="K190" s="21">
        <v>0</v>
      </c>
      <c r="L190" s="21">
        <v>456</v>
      </c>
      <c r="M190" s="23">
        <v>25</v>
      </c>
      <c r="N190" s="21">
        <v>911.5</v>
      </c>
      <c r="O190" s="21">
        <v>14088.5</v>
      </c>
    </row>
    <row r="191" spans="1:15" ht="11.25" customHeight="1" x14ac:dyDescent="0.25">
      <c r="A191" s="17" t="s">
        <v>499</v>
      </c>
      <c r="B191" s="81" t="s">
        <v>16</v>
      </c>
      <c r="C191" s="77" t="s">
        <v>102</v>
      </c>
      <c r="D191" s="17" t="s">
        <v>539</v>
      </c>
      <c r="E191" s="68" t="s">
        <v>26</v>
      </c>
      <c r="F191" s="83">
        <v>45444</v>
      </c>
      <c r="G191" s="21">
        <v>15000</v>
      </c>
      <c r="H191" s="22">
        <v>0</v>
      </c>
      <c r="I191" s="21">
        <v>15000</v>
      </c>
      <c r="J191" s="21">
        <v>430.5</v>
      </c>
      <c r="K191" s="21">
        <v>0</v>
      </c>
      <c r="L191" s="21">
        <v>456</v>
      </c>
      <c r="M191" s="23">
        <v>25</v>
      </c>
      <c r="N191" s="21">
        <v>911.5</v>
      </c>
      <c r="O191" s="21">
        <v>14088.5</v>
      </c>
    </row>
    <row r="192" spans="1:15" ht="11.25" customHeight="1" x14ac:dyDescent="0.25">
      <c r="A192" s="17" t="s">
        <v>500</v>
      </c>
      <c r="B192" s="81" t="s">
        <v>16</v>
      </c>
      <c r="C192" s="77" t="s">
        <v>102</v>
      </c>
      <c r="D192" s="17" t="s">
        <v>545</v>
      </c>
      <c r="E192" s="19" t="s">
        <v>26</v>
      </c>
      <c r="F192" s="83">
        <v>45444</v>
      </c>
      <c r="G192" s="21">
        <v>15000</v>
      </c>
      <c r="H192" s="22">
        <v>0</v>
      </c>
      <c r="I192" s="21">
        <v>15000</v>
      </c>
      <c r="J192" s="21">
        <v>430.5</v>
      </c>
      <c r="K192" s="21">
        <v>0</v>
      </c>
      <c r="L192" s="21">
        <v>456</v>
      </c>
      <c r="M192" s="23">
        <v>25</v>
      </c>
      <c r="N192" s="21">
        <v>911.5</v>
      </c>
      <c r="O192" s="21">
        <v>14088.5</v>
      </c>
    </row>
    <row r="193" spans="1:15" ht="11.25" customHeight="1" x14ac:dyDescent="0.25">
      <c r="A193" s="17" t="s">
        <v>501</v>
      </c>
      <c r="B193" s="81" t="s">
        <v>16</v>
      </c>
      <c r="C193" s="77" t="s">
        <v>409</v>
      </c>
      <c r="D193" s="17" t="s">
        <v>545</v>
      </c>
      <c r="E193" s="19" t="s">
        <v>26</v>
      </c>
      <c r="F193" s="83">
        <v>45444</v>
      </c>
      <c r="G193" s="21">
        <v>15000</v>
      </c>
      <c r="H193" s="22">
        <v>0</v>
      </c>
      <c r="I193" s="21">
        <v>15000</v>
      </c>
      <c r="J193" s="21">
        <v>430.5</v>
      </c>
      <c r="K193" s="21">
        <v>0</v>
      </c>
      <c r="L193" s="21">
        <v>456</v>
      </c>
      <c r="M193" s="23">
        <v>25</v>
      </c>
      <c r="N193" s="21">
        <v>911.5</v>
      </c>
      <c r="O193" s="21">
        <v>14088.5</v>
      </c>
    </row>
    <row r="194" spans="1:15" ht="11.25" customHeight="1" x14ac:dyDescent="0.25">
      <c r="A194" s="17" t="s">
        <v>502</v>
      </c>
      <c r="B194" s="81" t="s">
        <v>16</v>
      </c>
      <c r="C194" s="77" t="s">
        <v>409</v>
      </c>
      <c r="D194" s="17" t="s">
        <v>543</v>
      </c>
      <c r="E194" s="19" t="s">
        <v>26</v>
      </c>
      <c r="F194" s="83">
        <v>45444</v>
      </c>
      <c r="G194" s="21">
        <v>15000</v>
      </c>
      <c r="H194" s="22">
        <v>0</v>
      </c>
      <c r="I194" s="21">
        <v>15000</v>
      </c>
      <c r="J194" s="21">
        <v>430.5</v>
      </c>
      <c r="K194" s="21">
        <v>0</v>
      </c>
      <c r="L194" s="21">
        <v>456</v>
      </c>
      <c r="M194" s="23">
        <v>25</v>
      </c>
      <c r="N194" s="21">
        <v>911.5</v>
      </c>
      <c r="O194" s="21">
        <v>14088.5</v>
      </c>
    </row>
    <row r="195" spans="1:15" ht="11.25" customHeight="1" x14ac:dyDescent="0.25">
      <c r="A195" s="17" t="s">
        <v>503</v>
      </c>
      <c r="B195" s="81" t="s">
        <v>24</v>
      </c>
      <c r="C195" s="77" t="s">
        <v>395</v>
      </c>
      <c r="D195" s="17" t="s">
        <v>542</v>
      </c>
      <c r="E195" s="19" t="s">
        <v>26</v>
      </c>
      <c r="F195" s="83">
        <v>45444</v>
      </c>
      <c r="G195" s="124">
        <v>21000</v>
      </c>
      <c r="H195" s="22">
        <v>0</v>
      </c>
      <c r="I195" s="124">
        <v>21000</v>
      </c>
      <c r="J195" s="21">
        <v>602.70000000000005</v>
      </c>
      <c r="K195" s="21">
        <v>0</v>
      </c>
      <c r="L195" s="21">
        <v>638.4</v>
      </c>
      <c r="M195" s="23">
        <v>25</v>
      </c>
      <c r="N195" s="21">
        <v>1266.0999999999999</v>
      </c>
      <c r="O195" s="21">
        <v>19733.900000000001</v>
      </c>
    </row>
    <row r="196" spans="1:15" ht="11.25" customHeight="1" x14ac:dyDescent="0.25">
      <c r="A196" s="17" t="s">
        <v>504</v>
      </c>
      <c r="B196" s="81" t="s">
        <v>16</v>
      </c>
      <c r="C196" s="77" t="s">
        <v>409</v>
      </c>
      <c r="D196" s="17" t="s">
        <v>552</v>
      </c>
      <c r="E196" s="68" t="s">
        <v>26</v>
      </c>
      <c r="F196" s="83">
        <v>45444</v>
      </c>
      <c r="G196" s="21">
        <v>15000</v>
      </c>
      <c r="H196" s="22">
        <v>0</v>
      </c>
      <c r="I196" s="21">
        <v>15000</v>
      </c>
      <c r="J196" s="21">
        <v>430.5</v>
      </c>
      <c r="K196" s="21">
        <v>0</v>
      </c>
      <c r="L196" s="21">
        <v>456</v>
      </c>
      <c r="M196" s="23">
        <v>25</v>
      </c>
      <c r="N196" s="21">
        <v>911.5</v>
      </c>
      <c r="O196" s="21">
        <v>14088.5</v>
      </c>
    </row>
    <row r="197" spans="1:15" ht="11.25" customHeight="1" x14ac:dyDescent="0.25">
      <c r="A197" s="17" t="s">
        <v>505</v>
      </c>
      <c r="B197" s="81" t="s">
        <v>16</v>
      </c>
      <c r="C197" s="77" t="s">
        <v>409</v>
      </c>
      <c r="D197" s="17" t="s">
        <v>541</v>
      </c>
      <c r="E197" s="68" t="s">
        <v>26</v>
      </c>
      <c r="F197" s="83">
        <v>45444</v>
      </c>
      <c r="G197" s="21">
        <v>15000</v>
      </c>
      <c r="H197" s="22">
        <v>0</v>
      </c>
      <c r="I197" s="21">
        <v>15000</v>
      </c>
      <c r="J197" s="21">
        <v>430.5</v>
      </c>
      <c r="K197" s="21">
        <v>0</v>
      </c>
      <c r="L197" s="21">
        <v>456</v>
      </c>
      <c r="M197" s="23">
        <v>25</v>
      </c>
      <c r="N197" s="21">
        <v>911.5</v>
      </c>
      <c r="O197" s="21">
        <v>14088.5</v>
      </c>
    </row>
    <row r="198" spans="1:15" ht="11.25" customHeight="1" x14ac:dyDescent="0.25">
      <c r="A198" s="17" t="s">
        <v>506</v>
      </c>
      <c r="B198" s="81" t="s">
        <v>16</v>
      </c>
      <c r="C198" s="77" t="s">
        <v>87</v>
      </c>
      <c r="D198" s="80" t="s">
        <v>511</v>
      </c>
      <c r="E198" s="68" t="s">
        <v>26</v>
      </c>
      <c r="F198" s="83">
        <v>45444</v>
      </c>
      <c r="G198" s="21">
        <v>15000</v>
      </c>
      <c r="H198" s="22">
        <v>0</v>
      </c>
      <c r="I198" s="21">
        <v>15000</v>
      </c>
      <c r="J198" s="21">
        <v>430.5</v>
      </c>
      <c r="K198" s="21">
        <v>0</v>
      </c>
      <c r="L198" s="21">
        <v>456</v>
      </c>
      <c r="M198" s="23">
        <v>25</v>
      </c>
      <c r="N198" s="21">
        <v>911.5</v>
      </c>
      <c r="O198" s="21">
        <v>14088.5</v>
      </c>
    </row>
    <row r="199" spans="1:15" ht="11.25" customHeight="1" x14ac:dyDescent="0.25">
      <c r="A199" s="17" t="s">
        <v>507</v>
      </c>
      <c r="B199" s="81" t="s">
        <v>16</v>
      </c>
      <c r="C199" s="77" t="s">
        <v>102</v>
      </c>
      <c r="D199" s="17" t="s">
        <v>541</v>
      </c>
      <c r="E199" s="68" t="s">
        <v>26</v>
      </c>
      <c r="F199" s="83">
        <v>45444</v>
      </c>
      <c r="G199" s="21">
        <v>15000</v>
      </c>
      <c r="H199" s="22">
        <v>0</v>
      </c>
      <c r="I199" s="21">
        <v>15000</v>
      </c>
      <c r="J199" s="21">
        <v>430.5</v>
      </c>
      <c r="K199" s="21">
        <v>0</v>
      </c>
      <c r="L199" s="21">
        <v>456</v>
      </c>
      <c r="M199" s="23">
        <v>25</v>
      </c>
      <c r="N199" s="21">
        <v>911.5</v>
      </c>
      <c r="O199" s="21">
        <v>14088.5</v>
      </c>
    </row>
    <row r="200" spans="1:15" ht="11.25" customHeight="1" x14ac:dyDescent="0.25">
      <c r="A200" s="17" t="s">
        <v>508</v>
      </c>
      <c r="B200" s="81" t="s">
        <v>16</v>
      </c>
      <c r="C200" s="77" t="s">
        <v>102</v>
      </c>
      <c r="D200" s="17" t="s">
        <v>549</v>
      </c>
      <c r="E200" s="68" t="s">
        <v>26</v>
      </c>
      <c r="F200" s="83">
        <v>45444</v>
      </c>
      <c r="G200" s="21">
        <v>15000</v>
      </c>
      <c r="H200" s="22">
        <v>0</v>
      </c>
      <c r="I200" s="21">
        <v>15000</v>
      </c>
      <c r="J200" s="21">
        <v>430.5</v>
      </c>
      <c r="K200" s="21">
        <v>0</v>
      </c>
      <c r="L200" s="21">
        <v>456</v>
      </c>
      <c r="M200" s="23">
        <v>25</v>
      </c>
      <c r="N200" s="21">
        <v>911.5</v>
      </c>
      <c r="O200" s="21">
        <v>14088.5</v>
      </c>
    </row>
    <row r="201" spans="1:15" ht="12.75" customHeight="1" x14ac:dyDescent="0.25">
      <c r="A201" s="24" t="s">
        <v>195</v>
      </c>
      <c r="B201" s="25">
        <v>196</v>
      </c>
      <c r="C201" s="17"/>
      <c r="D201" s="17"/>
      <c r="E201" s="68"/>
      <c r="F201" s="17"/>
      <c r="G201" s="28">
        <f>SUM(G5:G200)</f>
        <v>5573356.25</v>
      </c>
      <c r="H201" s="29">
        <v>0</v>
      </c>
      <c r="I201" s="28">
        <f>SUM(I5:I200)</f>
        <v>5573356.25</v>
      </c>
      <c r="J201" s="28">
        <f>SUM(J5:J200)</f>
        <v>159955.34000000008</v>
      </c>
      <c r="K201" s="28">
        <f>SUM(K4:K199)</f>
        <v>205513.51999999993</v>
      </c>
      <c r="L201" s="28">
        <f>SUM(L5:L200)</f>
        <v>168017.18999999994</v>
      </c>
      <c r="M201" s="28">
        <f>SUM(M5:M200)</f>
        <v>298340.81</v>
      </c>
      <c r="N201" s="28">
        <f>SUM(N5:N200)</f>
        <v>831826.85999999975</v>
      </c>
      <c r="O201" s="28">
        <f>SUM(O5:O200)</f>
        <v>4741529.3899999997</v>
      </c>
    </row>
    <row r="202" spans="1:15" x14ac:dyDescent="0.25">
      <c r="A202" s="12"/>
      <c r="B202" s="9"/>
      <c r="C202" s="4"/>
      <c r="D202" s="4"/>
      <c r="E202" s="68"/>
      <c r="F202" s="4"/>
      <c r="G202" s="13"/>
      <c r="H202" s="14"/>
      <c r="I202" s="13"/>
      <c r="J202" s="13"/>
      <c r="K202" s="13"/>
      <c r="L202" s="13"/>
      <c r="M202" s="13"/>
      <c r="N202" s="13"/>
      <c r="O202" s="13"/>
    </row>
    <row r="203" spans="1:15" x14ac:dyDescent="0.25">
      <c r="A203" s="12"/>
      <c r="B203" s="9"/>
      <c r="C203" s="4"/>
      <c r="D203" s="4" t="s">
        <v>386</v>
      </c>
      <c r="E203" s="5"/>
      <c r="F203" s="4"/>
      <c r="G203" s="13"/>
      <c r="H203" s="14"/>
      <c r="I203" s="13"/>
      <c r="J203" s="13"/>
      <c r="K203" s="13"/>
      <c r="L203" s="13"/>
      <c r="M203" s="13"/>
      <c r="N203" s="13"/>
      <c r="O203" s="13"/>
    </row>
    <row r="204" spans="1:15" x14ac:dyDescent="0.25">
      <c r="A204" s="3"/>
      <c r="B204" s="3"/>
      <c r="C204" s="3"/>
      <c r="D204" s="13"/>
      <c r="E204" s="6"/>
      <c r="F204" s="3"/>
      <c r="G204" s="3"/>
      <c r="H204" s="7"/>
      <c r="I204" s="3"/>
      <c r="J204" s="3"/>
      <c r="K204" s="3"/>
      <c r="L204" s="3"/>
      <c r="M204" s="3"/>
      <c r="N204" s="3"/>
      <c r="O204" s="3"/>
    </row>
    <row r="205" spans="1:15" x14ac:dyDescent="0.25">
      <c r="A205" s="7" t="s">
        <v>196</v>
      </c>
      <c r="B205" s="16"/>
      <c r="C205" s="16"/>
      <c r="D205" s="3"/>
      <c r="E205" s="6"/>
      <c r="F205" s="127" t="s">
        <v>197</v>
      </c>
      <c r="G205" s="127"/>
      <c r="H205" s="127"/>
      <c r="I205" s="16"/>
      <c r="J205" s="16"/>
      <c r="K205" s="16"/>
      <c r="L205" s="8"/>
      <c r="M205" s="8"/>
      <c r="N205" s="8"/>
      <c r="O205" s="8"/>
    </row>
    <row r="206" spans="1:15" x14ac:dyDescent="0.25">
      <c r="L206" s="3"/>
    </row>
    <row r="207" spans="1:15" x14ac:dyDescent="0.25">
      <c r="A207" s="3"/>
      <c r="C207" s="3"/>
      <c r="D207" s="126"/>
      <c r="E207" s="126"/>
      <c r="G207" s="3"/>
      <c r="H207" s="3"/>
      <c r="M207" s="11"/>
    </row>
    <row r="209" spans="6:13" x14ac:dyDescent="0.25">
      <c r="F209" t="s">
        <v>386</v>
      </c>
    </row>
    <row r="210" spans="6:13" x14ac:dyDescent="0.25">
      <c r="M210" s="11"/>
    </row>
    <row r="211" spans="6:13" x14ac:dyDescent="0.25">
      <c r="M211" s="11"/>
    </row>
    <row r="212" spans="6:13" x14ac:dyDescent="0.25">
      <c r="M212" s="11"/>
    </row>
  </sheetData>
  <mergeCells count="2">
    <mergeCell ref="D207:E207"/>
    <mergeCell ref="F205:H205"/>
  </mergeCells>
  <conditionalFormatting sqref="A202:A204">
    <cfRule type="duplicateValues" dxfId="18" priority="2"/>
  </conditionalFormatting>
  <conditionalFormatting sqref="A205">
    <cfRule type="duplicateValues" dxfId="17" priority="1"/>
  </conditionalFormatting>
  <conditionalFormatting sqref="A206:A1048576 A92:A170 A2:A90 A201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9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8"/>
  <sheetViews>
    <sheetView topLeftCell="A85" zoomScale="145" zoomScaleNormal="145" zoomScalePageLayoutView="115" workbookViewId="0">
      <selection activeCell="A93" sqref="A93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9.855468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513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198</v>
      </c>
      <c r="B5" s="33" t="s">
        <v>16</v>
      </c>
      <c r="C5" s="17" t="s">
        <v>522</v>
      </c>
      <c r="D5" s="17" t="s">
        <v>553</v>
      </c>
      <c r="E5" s="18" t="s">
        <v>380</v>
      </c>
      <c r="F5" s="20">
        <v>44228</v>
      </c>
      <c r="G5" s="21">
        <v>25000</v>
      </c>
      <c r="H5" s="22">
        <v>0</v>
      </c>
      <c r="I5" s="21">
        <f t="shared" ref="I5:I56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+J5+L5+M5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199</v>
      </c>
      <c r="B6" s="33" t="s">
        <v>16</v>
      </c>
      <c r="C6" s="17" t="s">
        <v>522</v>
      </c>
      <c r="D6" s="17" t="s">
        <v>553</v>
      </c>
      <c r="E6" s="18" t="s">
        <v>380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+J6+L6+M6</f>
        <v>1502.5</v>
      </c>
      <c r="O6" s="21">
        <f t="shared" ref="O6:O64" si="2">G6-N6</f>
        <v>23497.5</v>
      </c>
      <c r="Q6" s="26"/>
    </row>
    <row r="7" spans="1:17" ht="11.25" customHeight="1" x14ac:dyDescent="0.25">
      <c r="A7" s="17" t="s">
        <v>200</v>
      </c>
      <c r="B7" s="33" t="s">
        <v>16</v>
      </c>
      <c r="C7" s="17" t="s">
        <v>522</v>
      </c>
      <c r="D7" s="17" t="s">
        <v>553</v>
      </c>
      <c r="E7" s="18" t="s">
        <v>380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202</v>
      </c>
      <c r="B8" s="33" t="s">
        <v>16</v>
      </c>
      <c r="C8" s="17" t="s">
        <v>522</v>
      </c>
      <c r="D8" s="17" t="s">
        <v>553</v>
      </c>
      <c r="E8" s="18" t="s">
        <v>380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203</v>
      </c>
      <c r="B9" s="33" t="s">
        <v>24</v>
      </c>
      <c r="C9" s="17" t="s">
        <v>522</v>
      </c>
      <c r="D9" s="17" t="s">
        <v>553</v>
      </c>
      <c r="E9" s="18" t="s">
        <v>380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2.75" customHeight="1" x14ac:dyDescent="0.25">
      <c r="A10" s="17" t="s">
        <v>204</v>
      </c>
      <c r="B10" s="33" t="s">
        <v>16</v>
      </c>
      <c r="C10" s="17" t="s">
        <v>522</v>
      </c>
      <c r="D10" s="17" t="s">
        <v>553</v>
      </c>
      <c r="E10" s="18" t="s">
        <v>380</v>
      </c>
      <c r="F10" s="20">
        <v>44348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205</v>
      </c>
      <c r="B11" s="33" t="s">
        <v>16</v>
      </c>
      <c r="C11" s="17" t="s">
        <v>522</v>
      </c>
      <c r="D11" s="17" t="s">
        <v>553</v>
      </c>
      <c r="E11" s="18" t="s">
        <v>380</v>
      </c>
      <c r="F11" s="20">
        <v>44287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206</v>
      </c>
      <c r="B12" s="33" t="s">
        <v>16</v>
      </c>
      <c r="C12" s="17" t="s">
        <v>522</v>
      </c>
      <c r="D12" s="17" t="s">
        <v>553</v>
      </c>
      <c r="E12" s="18" t="s">
        <v>380</v>
      </c>
      <c r="F12" s="20">
        <v>44378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1740.46</v>
      </c>
      <c r="N12" s="21">
        <f t="shared" si="1"/>
        <v>3217.96</v>
      </c>
      <c r="O12" s="21">
        <f t="shared" si="2"/>
        <v>21782.04</v>
      </c>
      <c r="Q12" s="26"/>
    </row>
    <row r="13" spans="1:17" ht="11.25" customHeight="1" x14ac:dyDescent="0.25">
      <c r="A13" s="17" t="s">
        <v>207</v>
      </c>
      <c r="B13" s="33" t="s">
        <v>16</v>
      </c>
      <c r="C13" s="17" t="s">
        <v>522</v>
      </c>
      <c r="D13" s="17" t="s">
        <v>553</v>
      </c>
      <c r="E13" s="18" t="s">
        <v>380</v>
      </c>
      <c r="F13" s="20">
        <v>44317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25</v>
      </c>
      <c r="N13" s="21">
        <f t="shared" si="1"/>
        <v>1502.5</v>
      </c>
      <c r="O13" s="21">
        <f t="shared" si="2"/>
        <v>23497.5</v>
      </c>
      <c r="Q13" s="26"/>
    </row>
    <row r="14" spans="1:17" ht="11.25" customHeight="1" x14ac:dyDescent="0.25">
      <c r="A14" s="17" t="s">
        <v>208</v>
      </c>
      <c r="B14" s="33" t="s">
        <v>24</v>
      </c>
      <c r="C14" s="34" t="s">
        <v>209</v>
      </c>
      <c r="D14" s="17" t="s">
        <v>553</v>
      </c>
      <c r="E14" s="18" t="s">
        <v>380</v>
      </c>
      <c r="F14" s="20">
        <v>44197</v>
      </c>
      <c r="G14" s="21">
        <v>30000</v>
      </c>
      <c r="H14" s="22">
        <v>0</v>
      </c>
      <c r="I14" s="21">
        <f t="shared" si="0"/>
        <v>30000</v>
      </c>
      <c r="J14" s="21">
        <v>861</v>
      </c>
      <c r="K14" s="21">
        <v>0</v>
      </c>
      <c r="L14" s="21">
        <v>912</v>
      </c>
      <c r="M14" s="21">
        <v>25</v>
      </c>
      <c r="N14" s="21">
        <f t="shared" si="1"/>
        <v>1798</v>
      </c>
      <c r="O14" s="21">
        <f t="shared" si="2"/>
        <v>28202</v>
      </c>
      <c r="Q14" s="26"/>
    </row>
    <row r="15" spans="1:17" ht="11.25" customHeight="1" x14ac:dyDescent="0.25">
      <c r="A15" s="17" t="s">
        <v>210</v>
      </c>
      <c r="B15" s="33" t="s">
        <v>24</v>
      </c>
      <c r="C15" s="34" t="s">
        <v>25</v>
      </c>
      <c r="D15" s="17" t="s">
        <v>553</v>
      </c>
      <c r="E15" s="18" t="s">
        <v>380</v>
      </c>
      <c r="F15" s="20">
        <v>44317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1740.46</v>
      </c>
      <c r="N15" s="21">
        <f t="shared" si="1"/>
        <v>3513.46</v>
      </c>
      <c r="O15" s="21">
        <f t="shared" si="2"/>
        <v>26486.54</v>
      </c>
      <c r="Q15" s="26"/>
    </row>
    <row r="16" spans="1:17" ht="11.25" customHeight="1" x14ac:dyDescent="0.25">
      <c r="A16" s="17" t="s">
        <v>211</v>
      </c>
      <c r="B16" s="33" t="s">
        <v>24</v>
      </c>
      <c r="C16" s="34" t="s">
        <v>25</v>
      </c>
      <c r="D16" s="17" t="s">
        <v>553</v>
      </c>
      <c r="E16" s="18" t="s">
        <v>380</v>
      </c>
      <c r="F16" s="20">
        <v>42005</v>
      </c>
      <c r="G16" s="21">
        <v>26250</v>
      </c>
      <c r="H16" s="22">
        <v>0</v>
      </c>
      <c r="I16" s="21">
        <f t="shared" si="0"/>
        <v>26250</v>
      </c>
      <c r="J16" s="21">
        <v>753.38</v>
      </c>
      <c r="K16" s="21">
        <v>0</v>
      </c>
      <c r="L16" s="21">
        <v>798</v>
      </c>
      <c r="M16" s="21">
        <v>25</v>
      </c>
      <c r="N16" s="21">
        <f t="shared" si="1"/>
        <v>1576.38</v>
      </c>
      <c r="O16" s="21">
        <f t="shared" si="2"/>
        <v>24673.62</v>
      </c>
      <c r="Q16" s="26"/>
    </row>
    <row r="17" spans="1:17" ht="11.25" customHeight="1" x14ac:dyDescent="0.25">
      <c r="A17" s="17" t="s">
        <v>212</v>
      </c>
      <c r="B17" s="33" t="s">
        <v>16</v>
      </c>
      <c r="C17" s="34" t="s">
        <v>25</v>
      </c>
      <c r="D17" s="17" t="s">
        <v>553</v>
      </c>
      <c r="E17" s="18" t="s">
        <v>380</v>
      </c>
      <c r="F17" s="20">
        <v>44713</v>
      </c>
      <c r="G17" s="21">
        <v>25000</v>
      </c>
      <c r="H17" s="22">
        <v>0</v>
      </c>
      <c r="I17" s="21">
        <f t="shared" si="0"/>
        <v>25000</v>
      </c>
      <c r="J17" s="21">
        <v>717.5</v>
      </c>
      <c r="K17" s="21">
        <v>0</v>
      </c>
      <c r="L17" s="21">
        <v>760</v>
      </c>
      <c r="M17" s="21">
        <v>25</v>
      </c>
      <c r="N17" s="21">
        <f t="shared" si="1"/>
        <v>1502.5</v>
      </c>
      <c r="O17" s="21">
        <f t="shared" si="2"/>
        <v>23497.5</v>
      </c>
      <c r="Q17" s="26"/>
    </row>
    <row r="18" spans="1:17" ht="11.25" customHeight="1" x14ac:dyDescent="0.25">
      <c r="A18" s="17" t="s">
        <v>213</v>
      </c>
      <c r="B18" s="33" t="s">
        <v>24</v>
      </c>
      <c r="C18" s="34" t="s">
        <v>25</v>
      </c>
      <c r="D18" s="17" t="s">
        <v>553</v>
      </c>
      <c r="E18" s="18" t="s">
        <v>380</v>
      </c>
      <c r="F18" s="20">
        <v>43344</v>
      </c>
      <c r="G18" s="21">
        <v>11000</v>
      </c>
      <c r="H18" s="22">
        <v>0</v>
      </c>
      <c r="I18" s="21">
        <f t="shared" si="0"/>
        <v>11000</v>
      </c>
      <c r="J18" s="21">
        <v>315.7</v>
      </c>
      <c r="K18" s="21">
        <v>0</v>
      </c>
      <c r="L18" s="21">
        <v>334.4</v>
      </c>
      <c r="M18" s="21">
        <v>25</v>
      </c>
      <c r="N18" s="21">
        <f t="shared" si="1"/>
        <v>675.09999999999991</v>
      </c>
      <c r="O18" s="21">
        <f t="shared" si="2"/>
        <v>10324.9</v>
      </c>
      <c r="Q18" s="26"/>
    </row>
    <row r="19" spans="1:17" ht="11.25" customHeight="1" x14ac:dyDescent="0.25">
      <c r="A19" s="17" t="s">
        <v>214</v>
      </c>
      <c r="B19" s="33" t="s">
        <v>24</v>
      </c>
      <c r="C19" s="34" t="s">
        <v>25</v>
      </c>
      <c r="D19" s="17" t="s">
        <v>553</v>
      </c>
      <c r="E19" s="18" t="s">
        <v>380</v>
      </c>
      <c r="F19" s="20">
        <v>42979</v>
      </c>
      <c r="G19" s="21">
        <v>10000</v>
      </c>
      <c r="H19" s="22">
        <v>0</v>
      </c>
      <c r="I19" s="21">
        <f t="shared" si="0"/>
        <v>10000</v>
      </c>
      <c r="J19" s="21">
        <v>287</v>
      </c>
      <c r="K19" s="21">
        <v>0</v>
      </c>
      <c r="L19" s="21">
        <v>304</v>
      </c>
      <c r="M19" s="21">
        <v>25</v>
      </c>
      <c r="N19" s="21">
        <f t="shared" si="1"/>
        <v>616</v>
      </c>
      <c r="O19" s="21">
        <f t="shared" si="2"/>
        <v>9384</v>
      </c>
      <c r="Q19" s="26"/>
    </row>
    <row r="20" spans="1:17" ht="11.25" customHeight="1" x14ac:dyDescent="0.25">
      <c r="A20" s="17" t="s">
        <v>215</v>
      </c>
      <c r="B20" s="33" t="s">
        <v>24</v>
      </c>
      <c r="C20" s="34" t="s">
        <v>25</v>
      </c>
      <c r="D20" s="17" t="s">
        <v>553</v>
      </c>
      <c r="E20" s="18" t="s">
        <v>380</v>
      </c>
      <c r="F20" s="20">
        <v>44682</v>
      </c>
      <c r="G20" s="21">
        <v>30000</v>
      </c>
      <c r="H20" s="22">
        <v>0</v>
      </c>
      <c r="I20" s="21">
        <f t="shared" si="0"/>
        <v>30000</v>
      </c>
      <c r="J20" s="21">
        <v>861</v>
      </c>
      <c r="K20" s="21">
        <v>0</v>
      </c>
      <c r="L20" s="21">
        <v>912</v>
      </c>
      <c r="M20" s="21">
        <v>25</v>
      </c>
      <c r="N20" s="21">
        <f t="shared" si="1"/>
        <v>1798</v>
      </c>
      <c r="O20" s="21">
        <f t="shared" si="2"/>
        <v>28202</v>
      </c>
      <c r="Q20" s="26"/>
    </row>
    <row r="21" spans="1:17" ht="11.25" customHeight="1" x14ac:dyDescent="0.25">
      <c r="A21" s="17" t="s">
        <v>216</v>
      </c>
      <c r="B21" s="33" t="s">
        <v>16</v>
      </c>
      <c r="C21" s="34" t="s">
        <v>102</v>
      </c>
      <c r="D21" s="17" t="s">
        <v>553</v>
      </c>
      <c r="E21" s="18" t="s">
        <v>380</v>
      </c>
      <c r="F21" s="20">
        <v>44228</v>
      </c>
      <c r="G21" s="21">
        <v>15000</v>
      </c>
      <c r="H21" s="22">
        <v>0</v>
      </c>
      <c r="I21" s="21">
        <f t="shared" si="0"/>
        <v>15000</v>
      </c>
      <c r="J21" s="21">
        <v>430.5</v>
      </c>
      <c r="K21" s="21">
        <v>0</v>
      </c>
      <c r="L21" s="21">
        <v>456</v>
      </c>
      <c r="M21" s="21">
        <v>25</v>
      </c>
      <c r="N21" s="21">
        <f t="shared" si="1"/>
        <v>911.5</v>
      </c>
      <c r="O21" s="21">
        <f t="shared" si="2"/>
        <v>14088.5</v>
      </c>
      <c r="Q21" s="26"/>
    </row>
    <row r="22" spans="1:17" ht="11.25" customHeight="1" x14ac:dyDescent="0.25">
      <c r="A22" s="17" t="s">
        <v>217</v>
      </c>
      <c r="B22" s="33" t="s">
        <v>16</v>
      </c>
      <c r="C22" s="34" t="s">
        <v>102</v>
      </c>
      <c r="D22" s="17" t="s">
        <v>553</v>
      </c>
      <c r="E22" s="18" t="s">
        <v>380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218</v>
      </c>
      <c r="B23" s="33" t="s">
        <v>16</v>
      </c>
      <c r="C23" s="34" t="s">
        <v>102</v>
      </c>
      <c r="D23" s="17" t="s">
        <v>553</v>
      </c>
      <c r="E23" s="18" t="s">
        <v>380</v>
      </c>
      <c r="F23" s="20">
        <v>44348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219</v>
      </c>
      <c r="B24" s="33" t="s">
        <v>16</v>
      </c>
      <c r="C24" s="34" t="s">
        <v>102</v>
      </c>
      <c r="D24" s="17" t="s">
        <v>553</v>
      </c>
      <c r="E24" s="18" t="s">
        <v>380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220</v>
      </c>
      <c r="B25" s="33" t="s">
        <v>16</v>
      </c>
      <c r="C25" s="34" t="s">
        <v>102</v>
      </c>
      <c r="D25" s="17" t="s">
        <v>553</v>
      </c>
      <c r="E25" s="18" t="s">
        <v>380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221</v>
      </c>
      <c r="B26" s="33" t="s">
        <v>16</v>
      </c>
      <c r="C26" s="34" t="s">
        <v>102</v>
      </c>
      <c r="D26" s="17" t="s">
        <v>553</v>
      </c>
      <c r="E26" s="18" t="s">
        <v>380</v>
      </c>
      <c r="F26" s="20">
        <v>44409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</row>
    <row r="27" spans="1:17" ht="11.25" customHeight="1" x14ac:dyDescent="0.25">
      <c r="A27" s="17" t="s">
        <v>222</v>
      </c>
      <c r="B27" s="33" t="s">
        <v>24</v>
      </c>
      <c r="C27" s="34" t="s">
        <v>102</v>
      </c>
      <c r="D27" s="17" t="s">
        <v>553</v>
      </c>
      <c r="E27" s="18" t="s">
        <v>380</v>
      </c>
      <c r="F27" s="20">
        <v>40269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223</v>
      </c>
      <c r="B28" s="33" t="s">
        <v>24</v>
      </c>
      <c r="C28" s="34" t="s">
        <v>102</v>
      </c>
      <c r="D28" s="17" t="s">
        <v>553</v>
      </c>
      <c r="E28" s="18" t="s">
        <v>380</v>
      </c>
      <c r="F28" s="20">
        <v>44256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224</v>
      </c>
      <c r="B29" s="33" t="s">
        <v>16</v>
      </c>
      <c r="C29" s="34" t="s">
        <v>102</v>
      </c>
      <c r="D29" s="17" t="s">
        <v>553</v>
      </c>
      <c r="E29" s="18" t="s">
        <v>380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225</v>
      </c>
      <c r="B30" s="33" t="s">
        <v>16</v>
      </c>
      <c r="C30" s="34" t="s">
        <v>102</v>
      </c>
      <c r="D30" s="17" t="s">
        <v>553</v>
      </c>
      <c r="E30" s="18" t="s">
        <v>380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226</v>
      </c>
      <c r="B31" s="33" t="s">
        <v>16</v>
      </c>
      <c r="C31" s="34" t="s">
        <v>102</v>
      </c>
      <c r="D31" s="17" t="s">
        <v>553</v>
      </c>
      <c r="E31" s="18" t="s">
        <v>380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227</v>
      </c>
      <c r="B32" s="33" t="s">
        <v>16</v>
      </c>
      <c r="C32" s="34" t="s">
        <v>102</v>
      </c>
      <c r="D32" s="17" t="s">
        <v>553</v>
      </c>
      <c r="E32" s="18" t="s">
        <v>380</v>
      </c>
      <c r="F32" s="20">
        <v>44287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228</v>
      </c>
      <c r="B33" s="33" t="s">
        <v>16</v>
      </c>
      <c r="C33" s="34" t="s">
        <v>102</v>
      </c>
      <c r="D33" s="17" t="s">
        <v>553</v>
      </c>
      <c r="E33" s="18" t="s">
        <v>380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229</v>
      </c>
      <c r="B34" s="33" t="s">
        <v>16</v>
      </c>
      <c r="C34" s="34" t="s">
        <v>102</v>
      </c>
      <c r="D34" s="17" t="s">
        <v>553</v>
      </c>
      <c r="E34" s="18" t="s">
        <v>380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230</v>
      </c>
      <c r="B35" s="33" t="s">
        <v>16</v>
      </c>
      <c r="C35" s="34" t="s">
        <v>102</v>
      </c>
      <c r="D35" s="17" t="s">
        <v>553</v>
      </c>
      <c r="E35" s="18" t="s">
        <v>380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231</v>
      </c>
      <c r="B36" s="33" t="s">
        <v>16</v>
      </c>
      <c r="C36" s="34" t="s">
        <v>102</v>
      </c>
      <c r="D36" s="17" t="s">
        <v>553</v>
      </c>
      <c r="E36" s="18" t="s">
        <v>380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232</v>
      </c>
      <c r="B37" s="33" t="s">
        <v>16</v>
      </c>
      <c r="C37" s="34" t="s">
        <v>102</v>
      </c>
      <c r="D37" s="17" t="s">
        <v>553</v>
      </c>
      <c r="E37" s="18" t="s">
        <v>380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233</v>
      </c>
      <c r="B38" s="33" t="s">
        <v>16</v>
      </c>
      <c r="C38" s="34" t="s">
        <v>102</v>
      </c>
      <c r="D38" s="17" t="s">
        <v>553</v>
      </c>
      <c r="E38" s="18" t="s">
        <v>380</v>
      </c>
      <c r="F38" s="20">
        <v>44317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234</v>
      </c>
      <c r="B39" s="33" t="s">
        <v>16</v>
      </c>
      <c r="C39" s="34" t="s">
        <v>102</v>
      </c>
      <c r="D39" s="17" t="s">
        <v>553</v>
      </c>
      <c r="E39" s="18" t="s">
        <v>380</v>
      </c>
      <c r="F39" s="20">
        <v>44228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5359.55</v>
      </c>
      <c r="N39" s="21">
        <f t="shared" si="1"/>
        <v>6246.05</v>
      </c>
      <c r="O39" s="21">
        <f t="shared" si="2"/>
        <v>8753.9500000000007</v>
      </c>
    </row>
    <row r="40" spans="1:15" ht="11.25" customHeight="1" x14ac:dyDescent="0.25">
      <c r="A40" s="17" t="s">
        <v>235</v>
      </c>
      <c r="B40" s="33" t="s">
        <v>16</v>
      </c>
      <c r="C40" s="34" t="s">
        <v>102</v>
      </c>
      <c r="D40" s="17" t="s">
        <v>553</v>
      </c>
      <c r="E40" s="18" t="s">
        <v>380</v>
      </c>
      <c r="F40" s="20">
        <v>44287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236</v>
      </c>
      <c r="B41" s="33" t="s">
        <v>16</v>
      </c>
      <c r="C41" s="34" t="s">
        <v>102</v>
      </c>
      <c r="D41" s="17" t="s">
        <v>553</v>
      </c>
      <c r="E41" s="18" t="s">
        <v>380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237</v>
      </c>
      <c r="B42" s="33" t="s">
        <v>16</v>
      </c>
      <c r="C42" s="34" t="s">
        <v>102</v>
      </c>
      <c r="D42" s="17" t="s">
        <v>553</v>
      </c>
      <c r="E42" s="18" t="s">
        <v>380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1025</v>
      </c>
      <c r="N42" s="21">
        <f t="shared" si="1"/>
        <v>1911.5</v>
      </c>
      <c r="O42" s="21">
        <f t="shared" si="2"/>
        <v>13088.5</v>
      </c>
    </row>
    <row r="43" spans="1:15" ht="11.25" customHeight="1" x14ac:dyDescent="0.25">
      <c r="A43" s="17" t="s">
        <v>238</v>
      </c>
      <c r="B43" s="33" t="s">
        <v>16</v>
      </c>
      <c r="C43" s="34" t="s">
        <v>102</v>
      </c>
      <c r="D43" s="17" t="s">
        <v>553</v>
      </c>
      <c r="E43" s="18" t="s">
        <v>380</v>
      </c>
      <c r="F43" s="20">
        <v>44317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239</v>
      </c>
      <c r="B44" s="33" t="s">
        <v>16</v>
      </c>
      <c r="C44" s="34" t="s">
        <v>102</v>
      </c>
      <c r="D44" s="17" t="s">
        <v>553</v>
      </c>
      <c r="E44" s="18" t="s">
        <v>380</v>
      </c>
      <c r="F44" s="20">
        <v>44348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240</v>
      </c>
      <c r="B45" s="33" t="s">
        <v>16</v>
      </c>
      <c r="C45" s="34" t="s">
        <v>102</v>
      </c>
      <c r="D45" s="17" t="s">
        <v>553</v>
      </c>
      <c r="E45" s="18" t="s">
        <v>380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1740.46</v>
      </c>
      <c r="N45" s="21">
        <f t="shared" si="1"/>
        <v>2626.96</v>
      </c>
      <c r="O45" s="21">
        <f t="shared" si="2"/>
        <v>12373.04</v>
      </c>
    </row>
    <row r="46" spans="1:15" ht="11.25" customHeight="1" x14ac:dyDescent="0.25">
      <c r="A46" s="17" t="s">
        <v>241</v>
      </c>
      <c r="B46" s="33" t="s">
        <v>16</v>
      </c>
      <c r="C46" s="34" t="s">
        <v>102</v>
      </c>
      <c r="D46" s="17" t="s">
        <v>553</v>
      </c>
      <c r="E46" s="18" t="s">
        <v>380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242</v>
      </c>
      <c r="B47" s="33" t="s">
        <v>16</v>
      </c>
      <c r="C47" s="34" t="s">
        <v>102</v>
      </c>
      <c r="D47" s="17" t="s">
        <v>553</v>
      </c>
      <c r="E47" s="18" t="s">
        <v>380</v>
      </c>
      <c r="F47" s="20">
        <v>44287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4850.17</v>
      </c>
      <c r="N47" s="21">
        <f t="shared" si="1"/>
        <v>5736.67</v>
      </c>
      <c r="O47" s="21">
        <f t="shared" si="2"/>
        <v>9263.33</v>
      </c>
    </row>
    <row r="48" spans="1:15" ht="11.25" customHeight="1" x14ac:dyDescent="0.25">
      <c r="A48" s="17" t="s">
        <v>243</v>
      </c>
      <c r="B48" s="33" t="s">
        <v>16</v>
      </c>
      <c r="C48" s="34" t="s">
        <v>102</v>
      </c>
      <c r="D48" s="17" t="s">
        <v>553</v>
      </c>
      <c r="E48" s="18" t="s">
        <v>380</v>
      </c>
      <c r="F48" s="20">
        <v>44287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3394.83</v>
      </c>
      <c r="N48" s="21">
        <f t="shared" si="1"/>
        <v>4281.33</v>
      </c>
      <c r="O48" s="21">
        <f t="shared" si="2"/>
        <v>10718.67</v>
      </c>
    </row>
    <row r="49" spans="1:15" ht="11.25" customHeight="1" x14ac:dyDescent="0.25">
      <c r="A49" s="17" t="s">
        <v>244</v>
      </c>
      <c r="B49" s="33" t="s">
        <v>16</v>
      </c>
      <c r="C49" s="34" t="s">
        <v>102</v>
      </c>
      <c r="D49" s="17" t="s">
        <v>553</v>
      </c>
      <c r="E49" s="18" t="s">
        <v>380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165</v>
      </c>
      <c r="N49" s="21">
        <f t="shared" si="1"/>
        <v>1051.5</v>
      </c>
      <c r="O49" s="21">
        <f t="shared" si="2"/>
        <v>13948.5</v>
      </c>
    </row>
    <row r="50" spans="1:15" ht="11.25" customHeight="1" x14ac:dyDescent="0.25">
      <c r="A50" s="17" t="s">
        <v>245</v>
      </c>
      <c r="B50" s="33" t="s">
        <v>16</v>
      </c>
      <c r="C50" s="34" t="s">
        <v>102</v>
      </c>
      <c r="D50" s="17" t="s">
        <v>553</v>
      </c>
      <c r="E50" s="18" t="s">
        <v>380</v>
      </c>
      <c r="F50" s="20">
        <v>44378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246</v>
      </c>
      <c r="B51" s="33" t="s">
        <v>16</v>
      </c>
      <c r="C51" s="34" t="s">
        <v>102</v>
      </c>
      <c r="D51" s="17" t="s">
        <v>553</v>
      </c>
      <c r="E51" s="18" t="s">
        <v>380</v>
      </c>
      <c r="F51" s="20">
        <v>44378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247</v>
      </c>
      <c r="B52" s="33" t="s">
        <v>16</v>
      </c>
      <c r="C52" s="34" t="s">
        <v>102</v>
      </c>
      <c r="D52" s="17" t="s">
        <v>553</v>
      </c>
      <c r="E52" s="18" t="s">
        <v>380</v>
      </c>
      <c r="F52" s="20">
        <v>44682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25</v>
      </c>
      <c r="N52" s="21">
        <f t="shared" si="1"/>
        <v>911.5</v>
      </c>
      <c r="O52" s="21">
        <f t="shared" si="2"/>
        <v>14088.5</v>
      </c>
    </row>
    <row r="53" spans="1:15" ht="11.25" customHeight="1" x14ac:dyDescent="0.25">
      <c r="A53" s="17" t="s">
        <v>248</v>
      </c>
      <c r="B53" s="33" t="s">
        <v>16</v>
      </c>
      <c r="C53" s="34" t="s">
        <v>102</v>
      </c>
      <c r="D53" s="17" t="s">
        <v>553</v>
      </c>
      <c r="E53" s="18" t="s">
        <v>380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249</v>
      </c>
      <c r="B54" s="33" t="s">
        <v>16</v>
      </c>
      <c r="C54" s="34" t="s">
        <v>102</v>
      </c>
      <c r="D54" s="17" t="s">
        <v>553</v>
      </c>
      <c r="E54" s="18" t="s">
        <v>380</v>
      </c>
      <c r="F54" s="20">
        <v>44409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250</v>
      </c>
      <c r="B55" s="33" t="s">
        <v>16</v>
      </c>
      <c r="C55" s="34" t="s">
        <v>102</v>
      </c>
      <c r="D55" s="17" t="s">
        <v>553</v>
      </c>
      <c r="E55" s="18" t="s">
        <v>380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251</v>
      </c>
      <c r="B56" s="33" t="s">
        <v>16</v>
      </c>
      <c r="C56" s="34" t="s">
        <v>102</v>
      </c>
      <c r="D56" s="17" t="s">
        <v>553</v>
      </c>
      <c r="E56" s="18" t="s">
        <v>380</v>
      </c>
      <c r="F56" s="20">
        <v>44409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252</v>
      </c>
      <c r="B57" s="33" t="s">
        <v>16</v>
      </c>
      <c r="C57" s="34" t="s">
        <v>102</v>
      </c>
      <c r="D57" s="17" t="s">
        <v>553</v>
      </c>
      <c r="E57" s="18" t="s">
        <v>380</v>
      </c>
      <c r="F57" s="20">
        <v>44348</v>
      </c>
      <c r="G57" s="21">
        <v>15000</v>
      </c>
      <c r="H57" s="22">
        <v>0</v>
      </c>
      <c r="I57" s="21">
        <f t="shared" ref="I57:I84" si="3">G57+H57</f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253</v>
      </c>
      <c r="B58" s="33" t="s">
        <v>16</v>
      </c>
      <c r="C58" s="34" t="s">
        <v>102</v>
      </c>
      <c r="D58" s="17" t="s">
        <v>553</v>
      </c>
      <c r="E58" s="18" t="s">
        <v>380</v>
      </c>
      <c r="F58" s="20">
        <v>44593</v>
      </c>
      <c r="G58" s="21">
        <v>15000</v>
      </c>
      <c r="H58" s="22">
        <v>0</v>
      </c>
      <c r="I58" s="21">
        <f t="shared" si="3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254</v>
      </c>
      <c r="B59" s="33" t="s">
        <v>16</v>
      </c>
      <c r="C59" s="34" t="s">
        <v>102</v>
      </c>
      <c r="D59" s="17" t="s">
        <v>553</v>
      </c>
      <c r="E59" s="18" t="s">
        <v>380</v>
      </c>
      <c r="F59" s="20">
        <v>44562</v>
      </c>
      <c r="G59" s="21">
        <v>15000</v>
      </c>
      <c r="H59" s="22">
        <v>0</v>
      </c>
      <c r="I59" s="21">
        <f t="shared" si="3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255</v>
      </c>
      <c r="B60" s="33" t="s">
        <v>16</v>
      </c>
      <c r="C60" s="34" t="s">
        <v>102</v>
      </c>
      <c r="D60" s="17" t="s">
        <v>553</v>
      </c>
      <c r="E60" s="18" t="s">
        <v>380</v>
      </c>
      <c r="F60" s="20">
        <v>44805</v>
      </c>
      <c r="G60" s="21">
        <v>15000</v>
      </c>
      <c r="H60" s="22">
        <v>0</v>
      </c>
      <c r="I60" s="21">
        <f t="shared" si="3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256</v>
      </c>
      <c r="B61" s="33" t="s">
        <v>16</v>
      </c>
      <c r="C61" s="34" t="s">
        <v>102</v>
      </c>
      <c r="D61" s="17" t="s">
        <v>553</v>
      </c>
      <c r="E61" s="18" t="s">
        <v>380</v>
      </c>
      <c r="F61" s="20">
        <v>44805</v>
      </c>
      <c r="G61" s="21">
        <v>15000</v>
      </c>
      <c r="H61" s="22">
        <v>0</v>
      </c>
      <c r="I61" s="21">
        <f t="shared" si="3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257</v>
      </c>
      <c r="B62" s="33" t="s">
        <v>16</v>
      </c>
      <c r="C62" s="34" t="s">
        <v>102</v>
      </c>
      <c r="D62" s="17" t="s">
        <v>553</v>
      </c>
      <c r="E62" s="18" t="s">
        <v>380</v>
      </c>
      <c r="F62" s="20">
        <v>37196</v>
      </c>
      <c r="G62" s="21">
        <v>15000</v>
      </c>
      <c r="H62" s="22">
        <v>0</v>
      </c>
      <c r="I62" s="21">
        <f t="shared" si="3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258</v>
      </c>
      <c r="B63" s="33" t="s">
        <v>16</v>
      </c>
      <c r="C63" s="34" t="s">
        <v>102</v>
      </c>
      <c r="D63" s="17" t="s">
        <v>553</v>
      </c>
      <c r="E63" s="18" t="s">
        <v>380</v>
      </c>
      <c r="F63" s="20">
        <v>37196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259</v>
      </c>
      <c r="B64" s="33" t="s">
        <v>24</v>
      </c>
      <c r="C64" s="34" t="s">
        <v>29</v>
      </c>
      <c r="D64" s="17" t="s">
        <v>553</v>
      </c>
      <c r="E64" s="18" t="s">
        <v>380</v>
      </c>
      <c r="F64" s="20">
        <v>44774</v>
      </c>
      <c r="G64" s="21">
        <v>26250</v>
      </c>
      <c r="H64" s="22">
        <v>0</v>
      </c>
      <c r="I64" s="21">
        <f t="shared" si="3"/>
        <v>26250</v>
      </c>
      <c r="J64" s="21">
        <v>753.38</v>
      </c>
      <c r="K64" s="21">
        <v>0</v>
      </c>
      <c r="L64" s="21">
        <v>798</v>
      </c>
      <c r="M64" s="21">
        <v>25</v>
      </c>
      <c r="N64" s="21">
        <f t="shared" si="1"/>
        <v>1576.38</v>
      </c>
      <c r="O64" s="21">
        <f t="shared" si="2"/>
        <v>24673.62</v>
      </c>
    </row>
    <row r="65" spans="1:15" ht="11.25" customHeight="1" x14ac:dyDescent="0.25">
      <c r="A65" s="17" t="s">
        <v>260</v>
      </c>
      <c r="B65" s="33" t="s">
        <v>24</v>
      </c>
      <c r="C65" s="34" t="s">
        <v>29</v>
      </c>
      <c r="D65" s="17" t="s">
        <v>553</v>
      </c>
      <c r="E65" s="18" t="s">
        <v>380</v>
      </c>
      <c r="F65" s="20">
        <v>44228</v>
      </c>
      <c r="G65" s="21">
        <v>21000</v>
      </c>
      <c r="H65" s="22">
        <v>0</v>
      </c>
      <c r="I65" s="21">
        <f t="shared" si="3"/>
        <v>21000</v>
      </c>
      <c r="J65" s="21">
        <v>602.70000000000005</v>
      </c>
      <c r="K65" s="21">
        <v>0</v>
      </c>
      <c r="L65" s="21">
        <v>638.4</v>
      </c>
      <c r="M65" s="21">
        <v>25</v>
      </c>
      <c r="N65" s="21">
        <f t="shared" si="1"/>
        <v>1266.0999999999999</v>
      </c>
      <c r="O65" s="21">
        <f t="shared" ref="O65:O97" si="4">G65-N65</f>
        <v>19733.900000000001</v>
      </c>
    </row>
    <row r="66" spans="1:15" ht="11.25" customHeight="1" x14ac:dyDescent="0.25">
      <c r="A66" s="17" t="s">
        <v>261</v>
      </c>
      <c r="B66" s="33" t="s">
        <v>16</v>
      </c>
      <c r="C66" s="34" t="s">
        <v>262</v>
      </c>
      <c r="D66" s="17" t="s">
        <v>553</v>
      </c>
      <c r="E66" s="18" t="s">
        <v>380</v>
      </c>
      <c r="F66" s="20">
        <v>44501</v>
      </c>
      <c r="G66" s="21">
        <v>30000</v>
      </c>
      <c r="H66" s="22">
        <v>0</v>
      </c>
      <c r="I66" s="21">
        <f t="shared" si="3"/>
        <v>30000</v>
      </c>
      <c r="J66" s="21">
        <v>861</v>
      </c>
      <c r="K66" s="21">
        <v>0</v>
      </c>
      <c r="L66" s="21">
        <v>912</v>
      </c>
      <c r="M66" s="21">
        <v>1740.46</v>
      </c>
      <c r="N66" s="21">
        <f t="shared" si="1"/>
        <v>3513.46</v>
      </c>
      <c r="O66" s="21">
        <f t="shared" si="4"/>
        <v>26486.54</v>
      </c>
    </row>
    <row r="67" spans="1:15" ht="11.25" customHeight="1" x14ac:dyDescent="0.25">
      <c r="A67" s="17" t="s">
        <v>263</v>
      </c>
      <c r="B67" s="33" t="s">
        <v>24</v>
      </c>
      <c r="C67" s="34" t="s">
        <v>25</v>
      </c>
      <c r="D67" s="17" t="s">
        <v>553</v>
      </c>
      <c r="E67" s="18" t="s">
        <v>380</v>
      </c>
      <c r="F67" s="20">
        <v>44197</v>
      </c>
      <c r="G67" s="21">
        <v>30000</v>
      </c>
      <c r="H67" s="22">
        <v>0</v>
      </c>
      <c r="I67" s="21">
        <v>30000</v>
      </c>
      <c r="J67" s="21">
        <v>861</v>
      </c>
      <c r="K67" s="21">
        <v>0</v>
      </c>
      <c r="L67" s="21">
        <v>912</v>
      </c>
      <c r="M67" s="21">
        <v>25</v>
      </c>
      <c r="N67" s="21">
        <f t="shared" si="1"/>
        <v>1798</v>
      </c>
      <c r="O67" s="21">
        <f t="shared" si="4"/>
        <v>28202</v>
      </c>
    </row>
    <row r="68" spans="1:15" ht="11.25" customHeight="1" x14ac:dyDescent="0.25">
      <c r="A68" s="17" t="s">
        <v>264</v>
      </c>
      <c r="B68" s="33" t="s">
        <v>16</v>
      </c>
      <c r="C68" s="34" t="s">
        <v>73</v>
      </c>
      <c r="D68" s="17" t="s">
        <v>553</v>
      </c>
      <c r="E68" s="18" t="s">
        <v>380</v>
      </c>
      <c r="F68" s="20">
        <v>44348</v>
      </c>
      <c r="G68" s="21">
        <v>30000</v>
      </c>
      <c r="H68" s="22">
        <v>0</v>
      </c>
      <c r="I68" s="21">
        <f t="shared" si="3"/>
        <v>30000</v>
      </c>
      <c r="J68" s="21">
        <v>861</v>
      </c>
      <c r="K68" s="21">
        <v>0</v>
      </c>
      <c r="L68" s="21">
        <v>912</v>
      </c>
      <c r="M68" s="21">
        <v>25</v>
      </c>
      <c r="N68" s="21">
        <f t="shared" si="1"/>
        <v>1798</v>
      </c>
      <c r="O68" s="21">
        <f t="shared" si="4"/>
        <v>28202</v>
      </c>
    </row>
    <row r="69" spans="1:15" ht="11.25" customHeight="1" x14ac:dyDescent="0.25">
      <c r="A69" s="17" t="s">
        <v>265</v>
      </c>
      <c r="B69" s="33" t="s">
        <v>24</v>
      </c>
      <c r="C69" s="34" t="s">
        <v>73</v>
      </c>
      <c r="D69" s="17" t="s">
        <v>553</v>
      </c>
      <c r="E69" s="18" t="s">
        <v>380</v>
      </c>
      <c r="F69" s="20">
        <v>44317</v>
      </c>
      <c r="G69" s="21">
        <v>25000</v>
      </c>
      <c r="H69" s="22">
        <v>0</v>
      </c>
      <c r="I69" s="21">
        <f t="shared" si="3"/>
        <v>25000</v>
      </c>
      <c r="J69" s="21">
        <v>717.5</v>
      </c>
      <c r="K69" s="21">
        <v>0</v>
      </c>
      <c r="L69" s="21">
        <v>760</v>
      </c>
      <c r="M69" s="21">
        <v>125</v>
      </c>
      <c r="N69" s="21">
        <f t="shared" si="1"/>
        <v>1602.5</v>
      </c>
      <c r="O69" s="21">
        <f t="shared" si="4"/>
        <v>23397.5</v>
      </c>
    </row>
    <row r="70" spans="1:15" ht="11.25" customHeight="1" x14ac:dyDescent="0.25">
      <c r="A70" s="17" t="s">
        <v>266</v>
      </c>
      <c r="B70" s="33" t="s">
        <v>16</v>
      </c>
      <c r="C70" s="34" t="s">
        <v>73</v>
      </c>
      <c r="D70" s="17" t="s">
        <v>553</v>
      </c>
      <c r="E70" s="18" t="s">
        <v>380</v>
      </c>
      <c r="F70" s="20">
        <v>44317</v>
      </c>
      <c r="G70" s="21">
        <v>30000</v>
      </c>
      <c r="H70" s="22">
        <v>0</v>
      </c>
      <c r="I70" s="21">
        <f t="shared" si="3"/>
        <v>30000</v>
      </c>
      <c r="J70" s="21">
        <v>861</v>
      </c>
      <c r="K70" s="21">
        <v>0</v>
      </c>
      <c r="L70" s="21">
        <v>912</v>
      </c>
      <c r="M70" s="21">
        <v>25</v>
      </c>
      <c r="N70" s="21">
        <f t="shared" ref="N70:N97" si="5">+J70+L70+M70</f>
        <v>1798</v>
      </c>
      <c r="O70" s="21">
        <f t="shared" si="4"/>
        <v>28202</v>
      </c>
    </row>
    <row r="71" spans="1:15" ht="11.25" customHeight="1" x14ac:dyDescent="0.25">
      <c r="A71" s="17" t="s">
        <v>267</v>
      </c>
      <c r="B71" s="33" t="s">
        <v>16</v>
      </c>
      <c r="C71" s="34" t="s">
        <v>268</v>
      </c>
      <c r="D71" s="17" t="s">
        <v>553</v>
      </c>
      <c r="E71" s="18" t="s">
        <v>380</v>
      </c>
      <c r="F71" s="20">
        <v>42675</v>
      </c>
      <c r="G71" s="21">
        <v>20000</v>
      </c>
      <c r="H71" s="22">
        <v>0</v>
      </c>
      <c r="I71" s="21">
        <f t="shared" si="3"/>
        <v>20000</v>
      </c>
      <c r="J71" s="21">
        <v>574</v>
      </c>
      <c r="K71" s="21">
        <v>0</v>
      </c>
      <c r="L71" s="21">
        <v>608</v>
      </c>
      <c r="M71" s="21">
        <v>25</v>
      </c>
      <c r="N71" s="21">
        <f t="shared" si="5"/>
        <v>1207</v>
      </c>
      <c r="O71" s="21">
        <f t="shared" si="4"/>
        <v>18793</v>
      </c>
    </row>
    <row r="72" spans="1:15" ht="11.25" customHeight="1" x14ac:dyDescent="0.25">
      <c r="A72" s="17" t="s">
        <v>269</v>
      </c>
      <c r="B72" s="33" t="s">
        <v>16</v>
      </c>
      <c r="C72" s="34" t="s">
        <v>83</v>
      </c>
      <c r="D72" s="17" t="s">
        <v>553</v>
      </c>
      <c r="E72" s="18" t="s">
        <v>380</v>
      </c>
      <c r="F72" s="20">
        <v>44409</v>
      </c>
      <c r="G72" s="21">
        <v>22500</v>
      </c>
      <c r="H72" s="22">
        <v>0</v>
      </c>
      <c r="I72" s="21">
        <f t="shared" si="3"/>
        <v>22500</v>
      </c>
      <c r="J72" s="21">
        <v>645.75</v>
      </c>
      <c r="K72" s="21">
        <v>0</v>
      </c>
      <c r="L72" s="21">
        <v>684</v>
      </c>
      <c r="M72" s="21">
        <v>25</v>
      </c>
      <c r="N72" s="21">
        <f t="shared" si="5"/>
        <v>1354.75</v>
      </c>
      <c r="O72" s="21">
        <f t="shared" si="4"/>
        <v>21145.25</v>
      </c>
    </row>
    <row r="73" spans="1:15" ht="11.25" customHeight="1" x14ac:dyDescent="0.25">
      <c r="A73" s="17" t="s">
        <v>270</v>
      </c>
      <c r="B73" s="33" t="s">
        <v>16</v>
      </c>
      <c r="C73" s="34" t="s">
        <v>83</v>
      </c>
      <c r="D73" s="17" t="s">
        <v>553</v>
      </c>
      <c r="E73" s="18" t="s">
        <v>380</v>
      </c>
      <c r="F73" s="20">
        <v>44866</v>
      </c>
      <c r="G73" s="21">
        <v>22500</v>
      </c>
      <c r="H73" s="22">
        <v>0</v>
      </c>
      <c r="I73" s="21">
        <f t="shared" si="3"/>
        <v>22500</v>
      </c>
      <c r="J73" s="21">
        <v>645.75</v>
      </c>
      <c r="K73" s="21">
        <v>0</v>
      </c>
      <c r="L73" s="21">
        <v>684</v>
      </c>
      <c r="M73" s="21">
        <v>25</v>
      </c>
      <c r="N73" s="21">
        <f t="shared" si="5"/>
        <v>1354.75</v>
      </c>
      <c r="O73" s="21">
        <f t="shared" si="4"/>
        <v>21145.25</v>
      </c>
    </row>
    <row r="74" spans="1:15" ht="11.25" customHeight="1" x14ac:dyDescent="0.25">
      <c r="A74" s="17" t="s">
        <v>271</v>
      </c>
      <c r="B74" s="33" t="s">
        <v>16</v>
      </c>
      <c r="C74" s="34" t="s">
        <v>98</v>
      </c>
      <c r="D74" s="17" t="s">
        <v>553</v>
      </c>
      <c r="E74" s="18" t="s">
        <v>380</v>
      </c>
      <c r="F74" s="20">
        <v>44348</v>
      </c>
      <c r="G74" s="21">
        <v>13500</v>
      </c>
      <c r="H74" s="22">
        <v>0</v>
      </c>
      <c r="I74" s="21">
        <f t="shared" si="3"/>
        <v>13500</v>
      </c>
      <c r="J74" s="17">
        <v>387.45</v>
      </c>
      <c r="K74" s="17">
        <v>0</v>
      </c>
      <c r="L74" s="17">
        <v>410.4</v>
      </c>
      <c r="M74" s="21">
        <v>6703.04</v>
      </c>
      <c r="N74" s="21">
        <f t="shared" si="5"/>
        <v>7500.8899999999994</v>
      </c>
      <c r="O74" s="21">
        <f t="shared" si="4"/>
        <v>5999.1100000000006</v>
      </c>
    </row>
    <row r="75" spans="1:15" ht="11.25" customHeight="1" x14ac:dyDescent="0.25">
      <c r="A75" s="17" t="s">
        <v>272</v>
      </c>
      <c r="B75" s="33" t="s">
        <v>24</v>
      </c>
      <c r="C75" s="34" t="s">
        <v>87</v>
      </c>
      <c r="D75" s="17" t="s">
        <v>553</v>
      </c>
      <c r="E75" s="18" t="s">
        <v>380</v>
      </c>
      <c r="F75" s="20">
        <v>44621</v>
      </c>
      <c r="G75" s="21">
        <v>15000</v>
      </c>
      <c r="H75" s="22">
        <v>0</v>
      </c>
      <c r="I75" s="21">
        <f t="shared" si="3"/>
        <v>15000</v>
      </c>
      <c r="J75" s="21">
        <v>430.5</v>
      </c>
      <c r="K75" s="21">
        <v>0</v>
      </c>
      <c r="L75" s="21">
        <v>456</v>
      </c>
      <c r="M75" s="21">
        <v>25</v>
      </c>
      <c r="N75" s="21">
        <f t="shared" si="5"/>
        <v>911.5</v>
      </c>
      <c r="O75" s="21">
        <f t="shared" si="4"/>
        <v>14088.5</v>
      </c>
    </row>
    <row r="76" spans="1:15" ht="11.25" customHeight="1" x14ac:dyDescent="0.25">
      <c r="A76" s="17" t="s">
        <v>273</v>
      </c>
      <c r="B76" s="33" t="s">
        <v>24</v>
      </c>
      <c r="C76" s="34" t="s">
        <v>87</v>
      </c>
      <c r="D76" s="17" t="s">
        <v>553</v>
      </c>
      <c r="E76" s="18" t="s">
        <v>380</v>
      </c>
      <c r="F76" s="20">
        <v>44682</v>
      </c>
      <c r="G76" s="21">
        <v>15000</v>
      </c>
      <c r="H76" s="22">
        <v>0</v>
      </c>
      <c r="I76" s="21">
        <f t="shared" si="3"/>
        <v>15000</v>
      </c>
      <c r="J76" s="21">
        <v>430.5</v>
      </c>
      <c r="K76" s="21">
        <v>0</v>
      </c>
      <c r="L76" s="21">
        <v>456</v>
      </c>
      <c r="M76" s="21">
        <v>25</v>
      </c>
      <c r="N76" s="21">
        <f t="shared" si="5"/>
        <v>911.5</v>
      </c>
      <c r="O76" s="21">
        <f t="shared" si="4"/>
        <v>14088.5</v>
      </c>
    </row>
    <row r="77" spans="1:15" ht="11.25" customHeight="1" x14ac:dyDescent="0.25">
      <c r="A77" s="17" t="s">
        <v>274</v>
      </c>
      <c r="B77" s="33" t="s">
        <v>24</v>
      </c>
      <c r="C77" s="34" t="s">
        <v>87</v>
      </c>
      <c r="D77" s="17" t="s">
        <v>553</v>
      </c>
      <c r="E77" s="18" t="s">
        <v>380</v>
      </c>
      <c r="F77" s="20">
        <v>44287</v>
      </c>
      <c r="G77" s="21">
        <v>15000</v>
      </c>
      <c r="H77" s="22">
        <v>0</v>
      </c>
      <c r="I77" s="21">
        <f t="shared" si="3"/>
        <v>15000</v>
      </c>
      <c r="J77" s="21">
        <v>430.5</v>
      </c>
      <c r="K77" s="21">
        <v>0</v>
      </c>
      <c r="L77" s="21">
        <v>456</v>
      </c>
      <c r="M77" s="21">
        <v>125</v>
      </c>
      <c r="N77" s="21">
        <f t="shared" si="5"/>
        <v>1011.5</v>
      </c>
      <c r="O77" s="21">
        <f t="shared" si="4"/>
        <v>13988.5</v>
      </c>
    </row>
    <row r="78" spans="1:15" ht="11.25" customHeight="1" x14ac:dyDescent="0.25">
      <c r="A78" s="17" t="s">
        <v>275</v>
      </c>
      <c r="B78" s="33" t="s">
        <v>16</v>
      </c>
      <c r="C78" s="34" t="s">
        <v>87</v>
      </c>
      <c r="D78" s="17" t="s">
        <v>553</v>
      </c>
      <c r="E78" s="18" t="s">
        <v>380</v>
      </c>
      <c r="F78" s="20">
        <v>44713</v>
      </c>
      <c r="G78" s="21">
        <v>13500</v>
      </c>
      <c r="H78" s="22">
        <v>0</v>
      </c>
      <c r="I78" s="21">
        <f t="shared" si="3"/>
        <v>13500</v>
      </c>
      <c r="J78" s="21">
        <v>387.45</v>
      </c>
      <c r="K78" s="21">
        <v>0</v>
      </c>
      <c r="L78" s="21">
        <v>410.4</v>
      </c>
      <c r="M78" s="21">
        <v>25</v>
      </c>
      <c r="N78" s="21">
        <f t="shared" si="5"/>
        <v>822.84999999999991</v>
      </c>
      <c r="O78" s="21">
        <f t="shared" si="4"/>
        <v>12677.15</v>
      </c>
    </row>
    <row r="79" spans="1:15" ht="11.25" customHeight="1" x14ac:dyDescent="0.25">
      <c r="A79" s="17" t="s">
        <v>276</v>
      </c>
      <c r="B79" s="33" t="s">
        <v>24</v>
      </c>
      <c r="C79" s="34" t="s">
        <v>87</v>
      </c>
      <c r="D79" s="17" t="s">
        <v>553</v>
      </c>
      <c r="E79" s="18" t="s">
        <v>380</v>
      </c>
      <c r="F79" s="20">
        <v>44256</v>
      </c>
      <c r="G79" s="21">
        <v>13500</v>
      </c>
      <c r="H79" s="22">
        <v>0</v>
      </c>
      <c r="I79" s="21">
        <f t="shared" si="3"/>
        <v>13500</v>
      </c>
      <c r="J79" s="21">
        <v>387.45</v>
      </c>
      <c r="K79" s="21">
        <v>0</v>
      </c>
      <c r="L79" s="21">
        <v>410.4</v>
      </c>
      <c r="M79" s="21">
        <v>1740.46</v>
      </c>
      <c r="N79" s="21">
        <f t="shared" si="5"/>
        <v>2538.31</v>
      </c>
      <c r="O79" s="21">
        <f t="shared" si="4"/>
        <v>10961.69</v>
      </c>
    </row>
    <row r="80" spans="1:15" ht="11.25" customHeight="1" x14ac:dyDescent="0.25">
      <c r="A80" s="17" t="s">
        <v>277</v>
      </c>
      <c r="B80" s="33" t="s">
        <v>24</v>
      </c>
      <c r="C80" s="34" t="s">
        <v>87</v>
      </c>
      <c r="D80" s="17" t="s">
        <v>553</v>
      </c>
      <c r="E80" s="18" t="s">
        <v>380</v>
      </c>
      <c r="F80" s="20">
        <v>44805</v>
      </c>
      <c r="G80" s="21">
        <v>13500</v>
      </c>
      <c r="H80" s="22">
        <v>0</v>
      </c>
      <c r="I80" s="21">
        <f t="shared" si="3"/>
        <v>13500</v>
      </c>
      <c r="J80" s="21">
        <v>387.45</v>
      </c>
      <c r="K80" s="21">
        <v>0</v>
      </c>
      <c r="L80" s="21">
        <v>410.4</v>
      </c>
      <c r="M80" s="21">
        <v>25</v>
      </c>
      <c r="N80" s="21">
        <f t="shared" si="5"/>
        <v>822.84999999999991</v>
      </c>
      <c r="O80" s="21">
        <f t="shared" si="4"/>
        <v>12677.15</v>
      </c>
    </row>
    <row r="81" spans="1:15" ht="11.25" customHeight="1" x14ac:dyDescent="0.25">
      <c r="A81" s="17" t="s">
        <v>278</v>
      </c>
      <c r="B81" s="33" t="s">
        <v>24</v>
      </c>
      <c r="C81" s="34" t="s">
        <v>87</v>
      </c>
      <c r="D81" s="17" t="s">
        <v>553</v>
      </c>
      <c r="E81" s="18" t="s">
        <v>380</v>
      </c>
      <c r="F81" s="20">
        <v>44805</v>
      </c>
      <c r="G81" s="21">
        <v>11000</v>
      </c>
      <c r="H81" s="22">
        <v>0</v>
      </c>
      <c r="I81" s="21">
        <f t="shared" si="3"/>
        <v>11000</v>
      </c>
      <c r="J81" s="21">
        <v>315.7</v>
      </c>
      <c r="K81" s="21">
        <v>0</v>
      </c>
      <c r="L81" s="21">
        <v>334.4</v>
      </c>
      <c r="M81" s="21">
        <v>25</v>
      </c>
      <c r="N81" s="21">
        <f t="shared" si="5"/>
        <v>675.09999999999991</v>
      </c>
      <c r="O81" s="21">
        <f t="shared" si="4"/>
        <v>10324.9</v>
      </c>
    </row>
    <row r="82" spans="1:15" ht="11.25" customHeight="1" x14ac:dyDescent="0.25">
      <c r="A82" s="17" t="s">
        <v>279</v>
      </c>
      <c r="B82" s="33" t="s">
        <v>24</v>
      </c>
      <c r="C82" s="34" t="s">
        <v>87</v>
      </c>
      <c r="D82" s="17" t="s">
        <v>553</v>
      </c>
      <c r="E82" s="18" t="s">
        <v>380</v>
      </c>
      <c r="F82" s="20">
        <v>44835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25</v>
      </c>
      <c r="N82" s="21">
        <f t="shared" si="5"/>
        <v>911.5</v>
      </c>
      <c r="O82" s="21">
        <f t="shared" si="4"/>
        <v>14088.5</v>
      </c>
    </row>
    <row r="83" spans="1:15" ht="11.25" customHeight="1" x14ac:dyDescent="0.25">
      <c r="A83" s="17" t="s">
        <v>362</v>
      </c>
      <c r="B83" s="33" t="s">
        <v>24</v>
      </c>
      <c r="C83" s="34" t="s">
        <v>87</v>
      </c>
      <c r="D83" s="17" t="s">
        <v>553</v>
      </c>
      <c r="E83" s="18" t="s">
        <v>380</v>
      </c>
      <c r="F83" s="20">
        <v>44986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5"/>
        <v>822.84999999999991</v>
      </c>
      <c r="O83" s="21">
        <f t="shared" si="4"/>
        <v>12677.15</v>
      </c>
    </row>
    <row r="84" spans="1:15" ht="11.25" customHeight="1" x14ac:dyDescent="0.25">
      <c r="A84" s="17" t="s">
        <v>363</v>
      </c>
      <c r="B84" s="33" t="s">
        <v>16</v>
      </c>
      <c r="C84" s="34" t="s">
        <v>73</v>
      </c>
      <c r="D84" s="17" t="s">
        <v>553</v>
      </c>
      <c r="E84" s="18" t="s">
        <v>380</v>
      </c>
      <c r="F84" s="20">
        <v>44986</v>
      </c>
      <c r="G84" s="21">
        <v>30000</v>
      </c>
      <c r="H84" s="22">
        <v>0</v>
      </c>
      <c r="I84" s="21">
        <f t="shared" si="3"/>
        <v>30000</v>
      </c>
      <c r="J84" s="21">
        <v>861</v>
      </c>
      <c r="K84" s="21">
        <v>0</v>
      </c>
      <c r="L84" s="21">
        <v>912</v>
      </c>
      <c r="M84" s="21">
        <v>25</v>
      </c>
      <c r="N84" s="21">
        <f t="shared" si="5"/>
        <v>1798</v>
      </c>
      <c r="O84" s="21">
        <f t="shared" si="4"/>
        <v>28202</v>
      </c>
    </row>
    <row r="85" spans="1:15" ht="11.25" customHeight="1" x14ac:dyDescent="0.25">
      <c r="A85" s="17" t="s">
        <v>364</v>
      </c>
      <c r="B85" s="33" t="s">
        <v>16</v>
      </c>
      <c r="C85" s="34" t="s">
        <v>102</v>
      </c>
      <c r="D85" s="17" t="s">
        <v>553</v>
      </c>
      <c r="E85" s="18" t="s">
        <v>380</v>
      </c>
      <c r="F85" s="20">
        <v>44986</v>
      </c>
      <c r="G85" s="21">
        <v>15000</v>
      </c>
      <c r="H85" s="22">
        <v>0</v>
      </c>
      <c r="I85" s="21">
        <f>G85+H85</f>
        <v>15000</v>
      </c>
      <c r="J85" s="21">
        <v>430.5</v>
      </c>
      <c r="K85" s="21">
        <v>0</v>
      </c>
      <c r="L85" s="21">
        <v>456</v>
      </c>
      <c r="M85" s="21">
        <v>25</v>
      </c>
      <c r="N85" s="21">
        <f t="shared" si="5"/>
        <v>911.5</v>
      </c>
      <c r="O85" s="21">
        <f t="shared" si="4"/>
        <v>14088.5</v>
      </c>
    </row>
    <row r="86" spans="1:15" ht="11.25" customHeight="1" x14ac:dyDescent="0.25">
      <c r="A86" s="17" t="s">
        <v>366</v>
      </c>
      <c r="B86" s="33" t="s">
        <v>16</v>
      </c>
      <c r="C86" s="34" t="s">
        <v>83</v>
      </c>
      <c r="D86" s="17" t="s">
        <v>553</v>
      </c>
      <c r="E86" s="18" t="s">
        <v>380</v>
      </c>
      <c r="F86" s="20">
        <v>36982</v>
      </c>
      <c r="G86" s="21">
        <v>22500</v>
      </c>
      <c r="H86" s="17">
        <v>0</v>
      </c>
      <c r="I86" s="21">
        <v>22500</v>
      </c>
      <c r="J86" s="17">
        <v>645.75</v>
      </c>
      <c r="K86" s="17">
        <v>0</v>
      </c>
      <c r="L86" s="21">
        <v>684</v>
      </c>
      <c r="M86" s="21">
        <v>1525</v>
      </c>
      <c r="N86" s="21">
        <f t="shared" si="5"/>
        <v>2854.75</v>
      </c>
      <c r="O86" s="21">
        <f t="shared" si="4"/>
        <v>19645.25</v>
      </c>
    </row>
    <row r="87" spans="1:15" ht="11.25" customHeight="1" x14ac:dyDescent="0.25">
      <c r="A87" s="17" t="s">
        <v>367</v>
      </c>
      <c r="B87" s="33" t="s">
        <v>16</v>
      </c>
      <c r="C87" s="34" t="s">
        <v>87</v>
      </c>
      <c r="D87" s="17" t="s">
        <v>553</v>
      </c>
      <c r="E87" s="18" t="s">
        <v>380</v>
      </c>
      <c r="F87" s="20">
        <v>36982</v>
      </c>
      <c r="G87" s="21">
        <v>15000</v>
      </c>
      <c r="H87" s="17">
        <v>0</v>
      </c>
      <c r="I87" s="21">
        <v>15000</v>
      </c>
      <c r="J87" s="17">
        <v>430.5</v>
      </c>
      <c r="K87" s="17">
        <v>0</v>
      </c>
      <c r="L87" s="69">
        <v>456</v>
      </c>
      <c r="M87" s="21">
        <v>25</v>
      </c>
      <c r="N87" s="21">
        <f t="shared" si="5"/>
        <v>911.5</v>
      </c>
      <c r="O87" s="21">
        <f t="shared" si="4"/>
        <v>14088.5</v>
      </c>
    </row>
    <row r="88" spans="1:15" ht="11.25" customHeight="1" x14ac:dyDescent="0.25">
      <c r="A88" s="17" t="s">
        <v>368</v>
      </c>
      <c r="B88" s="33" t="s">
        <v>24</v>
      </c>
      <c r="C88" s="34" t="s">
        <v>87</v>
      </c>
      <c r="D88" s="17" t="s">
        <v>553</v>
      </c>
      <c r="E88" s="18" t="s">
        <v>380</v>
      </c>
      <c r="F88" s="20">
        <v>36982</v>
      </c>
      <c r="G88" s="21">
        <v>15000</v>
      </c>
      <c r="H88" s="17">
        <v>0</v>
      </c>
      <c r="I88" s="21">
        <v>15000</v>
      </c>
      <c r="J88" s="17">
        <v>430.5</v>
      </c>
      <c r="K88" s="17">
        <v>0</v>
      </c>
      <c r="L88" s="69">
        <v>456</v>
      </c>
      <c r="M88" s="21">
        <v>25</v>
      </c>
      <c r="N88" s="21">
        <f t="shared" si="5"/>
        <v>911.5</v>
      </c>
      <c r="O88" s="21">
        <f t="shared" si="4"/>
        <v>14088.5</v>
      </c>
    </row>
    <row r="89" spans="1:15" ht="11.25" customHeight="1" x14ac:dyDescent="0.25">
      <c r="A89" s="17" t="s">
        <v>385</v>
      </c>
      <c r="B89" s="33" t="s">
        <v>24</v>
      </c>
      <c r="C89" s="34" t="s">
        <v>29</v>
      </c>
      <c r="D89" s="17" t="s">
        <v>553</v>
      </c>
      <c r="E89" s="18" t="s">
        <v>380</v>
      </c>
      <c r="F89" s="20">
        <v>45047</v>
      </c>
      <c r="G89" s="21">
        <v>30000</v>
      </c>
      <c r="H89" s="17">
        <v>0</v>
      </c>
      <c r="I89" s="21">
        <v>30000</v>
      </c>
      <c r="J89" s="17">
        <v>861</v>
      </c>
      <c r="K89" s="17">
        <v>0</v>
      </c>
      <c r="L89" s="69">
        <v>912</v>
      </c>
      <c r="M89" s="21">
        <v>125</v>
      </c>
      <c r="N89" s="21">
        <f t="shared" si="5"/>
        <v>1898</v>
      </c>
      <c r="O89" s="21">
        <f t="shared" si="4"/>
        <v>28102</v>
      </c>
    </row>
    <row r="90" spans="1:15" ht="11.25" customHeight="1" x14ac:dyDescent="0.25">
      <c r="A90" s="17" t="s">
        <v>369</v>
      </c>
      <c r="B90" s="33" t="s">
        <v>16</v>
      </c>
      <c r="C90" s="34" t="s">
        <v>102</v>
      </c>
      <c r="D90" s="17" t="s">
        <v>553</v>
      </c>
      <c r="E90" s="18" t="s">
        <v>380</v>
      </c>
      <c r="F90" s="20">
        <v>45047</v>
      </c>
      <c r="G90" s="21">
        <v>15000</v>
      </c>
      <c r="H90" s="17">
        <v>0</v>
      </c>
      <c r="I90" s="21">
        <v>15000</v>
      </c>
      <c r="J90" s="17">
        <v>430.5</v>
      </c>
      <c r="K90" s="17">
        <v>0</v>
      </c>
      <c r="L90" s="69">
        <v>456</v>
      </c>
      <c r="M90" s="21">
        <v>25</v>
      </c>
      <c r="N90" s="21">
        <f t="shared" si="5"/>
        <v>911.5</v>
      </c>
      <c r="O90" s="21">
        <f t="shared" si="4"/>
        <v>14088.5</v>
      </c>
    </row>
    <row r="91" spans="1:15" ht="11.25" customHeight="1" x14ac:dyDescent="0.25">
      <c r="A91" s="17" t="s">
        <v>374</v>
      </c>
      <c r="B91" s="33" t="s">
        <v>24</v>
      </c>
      <c r="C91" s="34" t="s">
        <v>95</v>
      </c>
      <c r="D91" s="17" t="s">
        <v>553</v>
      </c>
      <c r="E91" s="18" t="s">
        <v>380</v>
      </c>
      <c r="F91" s="20">
        <v>45108</v>
      </c>
      <c r="G91" s="21">
        <v>25000</v>
      </c>
      <c r="H91" s="17">
        <v>0</v>
      </c>
      <c r="I91" s="21">
        <v>25000</v>
      </c>
      <c r="J91" s="17">
        <v>717.5</v>
      </c>
      <c r="K91" s="17">
        <v>0</v>
      </c>
      <c r="L91" s="70">
        <v>760</v>
      </c>
      <c r="M91" s="21">
        <v>25</v>
      </c>
      <c r="N91" s="21">
        <f t="shared" si="5"/>
        <v>1502.5</v>
      </c>
      <c r="O91" s="21">
        <f t="shared" si="4"/>
        <v>23497.5</v>
      </c>
    </row>
    <row r="92" spans="1:15" ht="11.25" customHeight="1" x14ac:dyDescent="0.25">
      <c r="A92" s="17" t="s">
        <v>379</v>
      </c>
      <c r="B92" s="33" t="s">
        <v>16</v>
      </c>
      <c r="C92" s="34" t="s">
        <v>25</v>
      </c>
      <c r="D92" s="17" t="s">
        <v>553</v>
      </c>
      <c r="E92" s="18" t="s">
        <v>380</v>
      </c>
      <c r="F92" s="20">
        <v>45139</v>
      </c>
      <c r="G92" s="21">
        <v>30000</v>
      </c>
      <c r="H92" s="17">
        <v>0</v>
      </c>
      <c r="I92" s="21">
        <v>30000</v>
      </c>
      <c r="J92" s="17">
        <v>861</v>
      </c>
      <c r="K92" s="17">
        <v>0</v>
      </c>
      <c r="L92" s="69">
        <v>912</v>
      </c>
      <c r="M92" s="21">
        <v>25</v>
      </c>
      <c r="N92" s="21">
        <f t="shared" si="5"/>
        <v>1798</v>
      </c>
      <c r="O92" s="21">
        <f t="shared" si="4"/>
        <v>28202</v>
      </c>
    </row>
    <row r="93" spans="1:15" ht="11.25" customHeight="1" x14ac:dyDescent="0.25">
      <c r="A93" s="17" t="s">
        <v>392</v>
      </c>
      <c r="B93" s="33" t="s">
        <v>16</v>
      </c>
      <c r="C93" s="34" t="s">
        <v>381</v>
      </c>
      <c r="D93" s="17" t="s">
        <v>553</v>
      </c>
      <c r="E93" s="18" t="s">
        <v>380</v>
      </c>
      <c r="F93" s="20">
        <v>45231</v>
      </c>
      <c r="G93" s="21">
        <v>20000</v>
      </c>
      <c r="H93" s="17">
        <v>0</v>
      </c>
      <c r="I93" s="21">
        <v>20000</v>
      </c>
      <c r="J93" s="17">
        <v>574</v>
      </c>
      <c r="K93" s="17">
        <v>0</v>
      </c>
      <c r="L93" s="69">
        <v>608</v>
      </c>
      <c r="M93" s="21">
        <v>25</v>
      </c>
      <c r="N93" s="21">
        <f t="shared" si="5"/>
        <v>1207</v>
      </c>
      <c r="O93" s="21">
        <f t="shared" si="4"/>
        <v>18793</v>
      </c>
    </row>
    <row r="94" spans="1:15" ht="11.25" customHeight="1" x14ac:dyDescent="0.25">
      <c r="A94" s="17" t="s">
        <v>393</v>
      </c>
      <c r="B94" s="33" t="s">
        <v>24</v>
      </c>
      <c r="C94" s="34" t="s">
        <v>29</v>
      </c>
      <c r="D94" s="17" t="s">
        <v>553</v>
      </c>
      <c r="E94" s="18" t="s">
        <v>380</v>
      </c>
      <c r="F94" s="20">
        <v>45231</v>
      </c>
      <c r="G94" s="21">
        <v>21000</v>
      </c>
      <c r="H94" s="17">
        <v>0</v>
      </c>
      <c r="I94" s="21">
        <v>21000</v>
      </c>
      <c r="J94" s="17">
        <v>602.70000000000005</v>
      </c>
      <c r="K94" s="17">
        <v>0</v>
      </c>
      <c r="L94" s="69">
        <v>638.4</v>
      </c>
      <c r="M94" s="21">
        <v>25</v>
      </c>
      <c r="N94" s="21">
        <f t="shared" si="5"/>
        <v>1266.0999999999999</v>
      </c>
      <c r="O94" s="21">
        <f t="shared" si="4"/>
        <v>19733.900000000001</v>
      </c>
    </row>
    <row r="95" spans="1:15" ht="11.25" customHeight="1" x14ac:dyDescent="0.25">
      <c r="A95" s="17" t="s">
        <v>394</v>
      </c>
      <c r="B95" s="33" t="s">
        <v>16</v>
      </c>
      <c r="C95" s="34" t="s">
        <v>25</v>
      </c>
      <c r="D95" s="17" t="s">
        <v>553</v>
      </c>
      <c r="E95" s="18" t="s">
        <v>380</v>
      </c>
      <c r="F95" s="20">
        <v>45231</v>
      </c>
      <c r="G95" s="21">
        <v>30000</v>
      </c>
      <c r="H95" s="17">
        <v>0</v>
      </c>
      <c r="I95" s="21">
        <v>30000</v>
      </c>
      <c r="J95" s="17">
        <v>861</v>
      </c>
      <c r="K95" s="17">
        <v>0</v>
      </c>
      <c r="L95" s="69">
        <v>912</v>
      </c>
      <c r="M95" s="21">
        <v>25</v>
      </c>
      <c r="N95" s="21">
        <f t="shared" si="5"/>
        <v>1798</v>
      </c>
      <c r="O95" s="21">
        <f t="shared" si="4"/>
        <v>28202</v>
      </c>
    </row>
    <row r="96" spans="1:15" ht="11.25" customHeight="1" x14ac:dyDescent="0.25">
      <c r="A96" s="34" t="s">
        <v>397</v>
      </c>
      <c r="B96" s="33" t="s">
        <v>24</v>
      </c>
      <c r="C96" s="34" t="s">
        <v>25</v>
      </c>
      <c r="D96" s="17" t="s">
        <v>553</v>
      </c>
      <c r="E96" s="18" t="s">
        <v>380</v>
      </c>
      <c r="F96" s="20">
        <v>45261</v>
      </c>
      <c r="G96" s="21">
        <v>33000</v>
      </c>
      <c r="H96" s="17">
        <v>0</v>
      </c>
      <c r="I96" s="21">
        <v>33000</v>
      </c>
      <c r="J96" s="17">
        <v>947.1</v>
      </c>
      <c r="K96" s="17">
        <v>0</v>
      </c>
      <c r="L96" s="69">
        <v>1003.2</v>
      </c>
      <c r="M96" s="21">
        <v>1025</v>
      </c>
      <c r="N96" s="21">
        <f t="shared" si="5"/>
        <v>2975.3</v>
      </c>
      <c r="O96" s="21">
        <f t="shared" si="4"/>
        <v>30024.7</v>
      </c>
    </row>
    <row r="97" spans="1:15" ht="11.25" customHeight="1" x14ac:dyDescent="0.25">
      <c r="A97" s="17" t="s">
        <v>398</v>
      </c>
      <c r="B97" s="33" t="s">
        <v>16</v>
      </c>
      <c r="C97" s="34" t="s">
        <v>102</v>
      </c>
      <c r="D97" s="17" t="s">
        <v>553</v>
      </c>
      <c r="E97" s="18" t="s">
        <v>380</v>
      </c>
      <c r="F97" s="20">
        <v>45261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69">
        <v>456</v>
      </c>
      <c r="M97" s="21">
        <v>25</v>
      </c>
      <c r="N97" s="21">
        <f t="shared" si="5"/>
        <v>911.5</v>
      </c>
      <c r="O97" s="21">
        <f t="shared" si="4"/>
        <v>14088.5</v>
      </c>
    </row>
    <row r="98" spans="1:15" x14ac:dyDescent="0.25">
      <c r="A98" s="24" t="s">
        <v>195</v>
      </c>
      <c r="B98" s="25">
        <v>93</v>
      </c>
      <c r="C98" s="17"/>
      <c r="D98" s="17"/>
      <c r="E98" s="18"/>
      <c r="F98" s="17"/>
      <c r="G98" s="28">
        <f>SUM(G5:G97)</f>
        <v>1744500</v>
      </c>
      <c r="H98" s="29">
        <f>SUM(H5:H85)</f>
        <v>0</v>
      </c>
      <c r="I98" s="28">
        <f t="shared" ref="I98:O98" si="6">SUM(I5:I97)</f>
        <v>1744500</v>
      </c>
      <c r="J98" s="28">
        <f t="shared" si="6"/>
        <v>50067.159999999982</v>
      </c>
      <c r="K98" s="28">
        <f t="shared" si="6"/>
        <v>0</v>
      </c>
      <c r="L98" s="28">
        <f t="shared" si="6"/>
        <v>53032.80000000001</v>
      </c>
      <c r="M98" s="28">
        <f t="shared" si="6"/>
        <v>35049.89</v>
      </c>
      <c r="N98" s="28">
        <f t="shared" si="6"/>
        <v>138149.85</v>
      </c>
      <c r="O98" s="28">
        <f t="shared" si="6"/>
        <v>1606350.1499999997</v>
      </c>
    </row>
    <row r="99" spans="1:15" x14ac:dyDescent="0.25">
      <c r="A99" s="12"/>
      <c r="B99" s="9"/>
      <c r="C99" s="4"/>
      <c r="D99" s="4"/>
      <c r="E99" s="5"/>
      <c r="F99" s="4"/>
      <c r="G99" s="13"/>
      <c r="H99" s="14"/>
      <c r="I99" s="13"/>
      <c r="J99" s="13"/>
      <c r="K99" s="13"/>
      <c r="L99" s="13"/>
      <c r="M99" s="13"/>
      <c r="N99" s="13"/>
      <c r="O99" s="13"/>
    </row>
    <row r="100" spans="1:15" x14ac:dyDescent="0.25">
      <c r="A100" s="12"/>
      <c r="B100" s="9"/>
      <c r="C100" s="4"/>
      <c r="D100" s="4"/>
      <c r="E100" s="5"/>
      <c r="F100" s="4"/>
      <c r="G100" s="13"/>
      <c r="H100" s="14"/>
      <c r="I100" s="13"/>
      <c r="J100" s="13"/>
      <c r="K100" s="13"/>
      <c r="L100" s="13"/>
      <c r="M100" s="13"/>
      <c r="N100" s="13"/>
      <c r="O100" s="13"/>
    </row>
    <row r="101" spans="1:15" x14ac:dyDescent="0.25">
      <c r="A101" s="3"/>
      <c r="B101" s="3"/>
      <c r="C101" s="3"/>
      <c r="D101" s="3"/>
      <c r="E101" s="6"/>
      <c r="F101" s="3"/>
      <c r="G101" s="3"/>
      <c r="H101" s="7"/>
      <c r="I101" s="3"/>
      <c r="J101" s="3"/>
      <c r="K101" s="3"/>
      <c r="L101" s="3"/>
      <c r="M101" s="3"/>
      <c r="N101" s="3"/>
      <c r="O101" s="3"/>
    </row>
    <row r="102" spans="1:15" x14ac:dyDescent="0.25">
      <c r="A102" s="7" t="s">
        <v>196</v>
      </c>
      <c r="B102" s="16"/>
      <c r="C102" s="16"/>
      <c r="D102" s="3"/>
      <c r="E102" s="6"/>
      <c r="F102" s="127" t="s">
        <v>197</v>
      </c>
      <c r="G102" s="127"/>
      <c r="H102" s="127"/>
      <c r="I102" s="16"/>
      <c r="J102" s="16"/>
      <c r="K102" s="16"/>
      <c r="L102" s="8"/>
      <c r="M102" s="8"/>
      <c r="N102" s="8"/>
      <c r="O102" s="8"/>
    </row>
    <row r="103" spans="1:15" x14ac:dyDescent="0.25">
      <c r="A103" s="4"/>
      <c r="B103" s="4"/>
      <c r="C103" s="4"/>
      <c r="D103" s="4"/>
      <c r="E103" s="5"/>
      <c r="F103" s="4"/>
      <c r="G103" s="4"/>
      <c r="H103" s="10"/>
      <c r="I103" s="4"/>
      <c r="J103" s="4"/>
      <c r="K103" s="4"/>
      <c r="L103" s="4"/>
      <c r="M103" s="4"/>
      <c r="N103" s="4"/>
      <c r="O103" s="4"/>
    </row>
    <row r="105" spans="1:15" x14ac:dyDescent="0.25">
      <c r="M105" s="11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</sheetData>
  <sortState xmlns:xlrd2="http://schemas.microsoft.com/office/spreadsheetml/2017/richdata2" ref="A5:M98">
    <sortCondition ref="C5:C98" customList="OFICIAL DE PESCA I,SECRETARIA ADMINISTRATIVA,AUXILIAR ADMINISTRATIVO (A),AUXILIAR,ENUMERADOR,SECRETARIA,SECRETARIO (A),RECEPCIONISTA,DIGITADOR,MENSAJERO INTERNO,CHOFER,VIGILANTE,CONSERJE"/>
  </sortState>
  <mergeCells count="1">
    <mergeCell ref="F102:H102"/>
  </mergeCells>
  <phoneticPr fontId="22" type="noConversion"/>
  <conditionalFormatting sqref="A99:A101">
    <cfRule type="duplicateValues" dxfId="15" priority="2"/>
  </conditionalFormatting>
  <conditionalFormatting sqref="A102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1"/>
  <sheetViews>
    <sheetView topLeftCell="A40" zoomScale="145" zoomScaleNormal="145" zoomScalePageLayoutView="130" workbookViewId="0">
      <selection activeCell="A50" sqref="A50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514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361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280</v>
      </c>
      <c r="B5" s="18" t="s">
        <v>16</v>
      </c>
      <c r="C5" s="17" t="s">
        <v>281</v>
      </c>
      <c r="D5" s="17" t="s">
        <v>554</v>
      </c>
      <c r="E5" s="18" t="s">
        <v>282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78">
        <v>25825</v>
      </c>
      <c r="N5" s="21">
        <f>J5+K5+L5+M5</f>
        <v>29432.59</v>
      </c>
      <c r="O5" s="21">
        <f t="shared" ref="O5:O45" si="0">I5-N5</f>
        <v>14567.41</v>
      </c>
    </row>
    <row r="6" spans="1:15" x14ac:dyDescent="0.25">
      <c r="A6" s="17" t="s">
        <v>283</v>
      </c>
      <c r="B6" s="18" t="s">
        <v>16</v>
      </c>
      <c r="C6" s="17" t="s">
        <v>571</v>
      </c>
      <c r="D6" s="17" t="s">
        <v>540</v>
      </c>
      <c r="E6" s="18" t="s">
        <v>282</v>
      </c>
      <c r="F6" s="20">
        <v>44228</v>
      </c>
      <c r="G6" s="21">
        <v>40000</v>
      </c>
      <c r="H6" s="22">
        <v>0</v>
      </c>
      <c r="I6" s="21">
        <f t="shared" ref="I6:I45" si="1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5" si="2">J6+K6+L6+M6</f>
        <v>2831.65</v>
      </c>
      <c r="O6" s="21">
        <f t="shared" si="0"/>
        <v>37168.35</v>
      </c>
    </row>
    <row r="7" spans="1:15" x14ac:dyDescent="0.25">
      <c r="A7" s="17" t="s">
        <v>284</v>
      </c>
      <c r="B7" s="18" t="s">
        <v>16</v>
      </c>
      <c r="C7" s="17" t="s">
        <v>281</v>
      </c>
      <c r="D7" s="17" t="s">
        <v>541</v>
      </c>
      <c r="E7" s="18" t="s">
        <v>282</v>
      </c>
      <c r="F7" s="20">
        <v>44682</v>
      </c>
      <c r="G7" s="21">
        <v>44000</v>
      </c>
      <c r="H7" s="22">
        <v>0</v>
      </c>
      <c r="I7" s="21">
        <f t="shared" si="1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2"/>
        <v>3632.5899999999997</v>
      </c>
      <c r="O7" s="21">
        <f t="shared" si="0"/>
        <v>40367.410000000003</v>
      </c>
    </row>
    <row r="8" spans="1:15" x14ac:dyDescent="0.25">
      <c r="A8" s="17" t="s">
        <v>285</v>
      </c>
      <c r="B8" s="18" t="s">
        <v>16</v>
      </c>
      <c r="C8" s="17" t="s">
        <v>281</v>
      </c>
      <c r="D8" s="17" t="s">
        <v>542</v>
      </c>
      <c r="E8" s="18" t="s">
        <v>282</v>
      </c>
      <c r="F8" s="20">
        <v>44256</v>
      </c>
      <c r="G8" s="21">
        <v>44000</v>
      </c>
      <c r="H8" s="22">
        <v>0</v>
      </c>
      <c r="I8" s="21">
        <f t="shared" si="1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2"/>
        <v>3632.5899999999997</v>
      </c>
      <c r="O8" s="21">
        <f t="shared" si="0"/>
        <v>40367.410000000003</v>
      </c>
    </row>
    <row r="9" spans="1:15" x14ac:dyDescent="0.25">
      <c r="A9" s="17" t="s">
        <v>286</v>
      </c>
      <c r="B9" s="18" t="s">
        <v>24</v>
      </c>
      <c r="C9" s="17" t="s">
        <v>281</v>
      </c>
      <c r="D9" s="17" t="s">
        <v>545</v>
      </c>
      <c r="E9" s="18" t="s">
        <v>282</v>
      </c>
      <c r="F9" s="20">
        <v>44348</v>
      </c>
      <c r="G9" s="21">
        <v>44000</v>
      </c>
      <c r="H9" s="22">
        <v>0</v>
      </c>
      <c r="I9" s="21">
        <f t="shared" si="1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2"/>
        <v>3632.5899999999997</v>
      </c>
      <c r="O9" s="21">
        <f t="shared" si="0"/>
        <v>40367.410000000003</v>
      </c>
    </row>
    <row r="10" spans="1:15" x14ac:dyDescent="0.25">
      <c r="A10" s="17" t="s">
        <v>287</v>
      </c>
      <c r="B10" s="18" t="s">
        <v>16</v>
      </c>
      <c r="C10" s="17" t="s">
        <v>281</v>
      </c>
      <c r="D10" s="17" t="s">
        <v>546</v>
      </c>
      <c r="E10" s="18" t="s">
        <v>282</v>
      </c>
      <c r="F10" s="20">
        <v>37196</v>
      </c>
      <c r="G10" s="21">
        <v>44000</v>
      </c>
      <c r="H10" s="22">
        <v>0</v>
      </c>
      <c r="I10" s="21">
        <f t="shared" si="1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2"/>
        <v>3632.5899999999997</v>
      </c>
      <c r="O10" s="21">
        <f t="shared" si="0"/>
        <v>40367.410000000003</v>
      </c>
    </row>
    <row r="11" spans="1:15" x14ac:dyDescent="0.25">
      <c r="A11" s="17" t="s">
        <v>288</v>
      </c>
      <c r="B11" s="18" t="s">
        <v>16</v>
      </c>
      <c r="C11" s="17" t="s">
        <v>571</v>
      </c>
      <c r="D11" s="17" t="s">
        <v>547</v>
      </c>
      <c r="E11" s="18" t="s">
        <v>282</v>
      </c>
      <c r="F11" s="20">
        <v>44105</v>
      </c>
      <c r="G11" s="21">
        <v>44000</v>
      </c>
      <c r="H11" s="22">
        <v>0</v>
      </c>
      <c r="I11" s="21">
        <f t="shared" si="1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2"/>
        <v>3632.5899999999997</v>
      </c>
      <c r="O11" s="21">
        <f t="shared" si="0"/>
        <v>40367.410000000003</v>
      </c>
    </row>
    <row r="12" spans="1:15" x14ac:dyDescent="0.25">
      <c r="A12" s="17" t="s">
        <v>289</v>
      </c>
      <c r="B12" s="18" t="s">
        <v>16</v>
      </c>
      <c r="C12" s="17" t="s">
        <v>281</v>
      </c>
      <c r="D12" s="17" t="s">
        <v>555</v>
      </c>
      <c r="E12" s="18" t="s">
        <v>282</v>
      </c>
      <c r="F12" s="20">
        <v>44743</v>
      </c>
      <c r="G12" s="21">
        <v>44000</v>
      </c>
      <c r="H12" s="22">
        <v>0</v>
      </c>
      <c r="I12" s="21">
        <f t="shared" si="1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2"/>
        <v>3632.5899999999997</v>
      </c>
      <c r="O12" s="21">
        <f t="shared" si="0"/>
        <v>40367.410000000003</v>
      </c>
    </row>
    <row r="13" spans="1:15" x14ac:dyDescent="0.25">
      <c r="A13" s="17" t="s">
        <v>290</v>
      </c>
      <c r="B13" s="18" t="s">
        <v>16</v>
      </c>
      <c r="C13" s="17" t="s">
        <v>571</v>
      </c>
      <c r="D13" s="17" t="s">
        <v>555</v>
      </c>
      <c r="E13" s="18" t="s">
        <v>282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21">
        <v>2775</v>
      </c>
      <c r="N13" s="21">
        <f t="shared" si="2"/>
        <v>6382.59</v>
      </c>
      <c r="O13" s="21">
        <f t="shared" si="0"/>
        <v>37617.410000000003</v>
      </c>
    </row>
    <row r="14" spans="1:15" x14ac:dyDescent="0.25">
      <c r="A14" s="17" t="s">
        <v>291</v>
      </c>
      <c r="B14" s="18" t="s">
        <v>24</v>
      </c>
      <c r="C14" s="17" t="s">
        <v>572</v>
      </c>
      <c r="D14" s="17" t="s">
        <v>578</v>
      </c>
      <c r="E14" s="18" t="s">
        <v>282</v>
      </c>
      <c r="F14" s="20">
        <v>44470</v>
      </c>
      <c r="G14" s="21">
        <v>55000</v>
      </c>
      <c r="H14" s="22">
        <v>0</v>
      </c>
      <c r="I14" s="21">
        <f t="shared" si="1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2"/>
        <v>5835.18</v>
      </c>
      <c r="O14" s="21">
        <f t="shared" si="0"/>
        <v>49164.82</v>
      </c>
    </row>
    <row r="15" spans="1:15" x14ac:dyDescent="0.25">
      <c r="A15" s="17" t="s">
        <v>293</v>
      </c>
      <c r="B15" s="18" t="s">
        <v>24</v>
      </c>
      <c r="C15" s="17" t="s">
        <v>294</v>
      </c>
      <c r="D15" s="17" t="s">
        <v>532</v>
      </c>
      <c r="E15" s="18" t="s">
        <v>282</v>
      </c>
      <c r="F15" s="20">
        <v>44197</v>
      </c>
      <c r="G15" s="21">
        <v>60000</v>
      </c>
      <c r="H15" s="22">
        <v>0</v>
      </c>
      <c r="I15" s="21">
        <f t="shared" si="1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2"/>
        <v>7057.68</v>
      </c>
      <c r="O15" s="21">
        <f t="shared" si="0"/>
        <v>52942.32</v>
      </c>
    </row>
    <row r="16" spans="1:15" x14ac:dyDescent="0.25">
      <c r="A16" s="17" t="s">
        <v>295</v>
      </c>
      <c r="B16" s="18" t="s">
        <v>24</v>
      </c>
      <c r="C16" s="17" t="s">
        <v>568</v>
      </c>
      <c r="D16" s="17" t="s">
        <v>39</v>
      </c>
      <c r="E16" s="18" t="s">
        <v>282</v>
      </c>
      <c r="F16" s="20">
        <v>44287</v>
      </c>
      <c r="G16" s="21">
        <v>100000</v>
      </c>
      <c r="H16" s="22">
        <v>0</v>
      </c>
      <c r="I16" s="21">
        <f t="shared" si="1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f t="shared" si="2"/>
        <v>18040.370000000003</v>
      </c>
      <c r="O16" s="21">
        <f t="shared" si="0"/>
        <v>81959.63</v>
      </c>
    </row>
    <row r="17" spans="1:15" x14ac:dyDescent="0.25">
      <c r="A17" s="17" t="s">
        <v>296</v>
      </c>
      <c r="B17" s="18" t="s">
        <v>16</v>
      </c>
      <c r="C17" s="17" t="s">
        <v>297</v>
      </c>
      <c r="D17" s="17" t="s">
        <v>39</v>
      </c>
      <c r="E17" s="18" t="s">
        <v>282</v>
      </c>
      <c r="F17" s="20">
        <v>44197</v>
      </c>
      <c r="G17" s="21">
        <v>45000</v>
      </c>
      <c r="H17" s="22">
        <v>0</v>
      </c>
      <c r="I17" s="21">
        <f t="shared" si="1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2"/>
        <v>3832.83</v>
      </c>
      <c r="O17" s="21">
        <f t="shared" si="0"/>
        <v>41167.17</v>
      </c>
    </row>
    <row r="18" spans="1:15" x14ac:dyDescent="0.25">
      <c r="A18" s="17" t="s">
        <v>298</v>
      </c>
      <c r="B18" s="18" t="s">
        <v>24</v>
      </c>
      <c r="C18" s="17" t="s">
        <v>573</v>
      </c>
      <c r="D18" s="17" t="s">
        <v>39</v>
      </c>
      <c r="E18" s="18" t="s">
        <v>282</v>
      </c>
      <c r="F18" s="20">
        <v>44713</v>
      </c>
      <c r="G18" s="21">
        <v>40000</v>
      </c>
      <c r="H18" s="22">
        <v>0</v>
      </c>
      <c r="I18" s="21">
        <f t="shared" si="1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2"/>
        <v>2831.65</v>
      </c>
      <c r="O18" s="21">
        <f t="shared" si="0"/>
        <v>37168.35</v>
      </c>
    </row>
    <row r="19" spans="1:15" x14ac:dyDescent="0.25">
      <c r="A19" s="17" t="s">
        <v>299</v>
      </c>
      <c r="B19" s="18" t="s">
        <v>16</v>
      </c>
      <c r="C19" s="17" t="s">
        <v>300</v>
      </c>
      <c r="D19" s="17" t="s">
        <v>55</v>
      </c>
      <c r="E19" s="18" t="s">
        <v>282</v>
      </c>
      <c r="F19" s="20">
        <v>44348</v>
      </c>
      <c r="G19" s="21">
        <v>40000</v>
      </c>
      <c r="H19" s="22">
        <v>0</v>
      </c>
      <c r="I19" s="21">
        <f t="shared" si="1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2"/>
        <v>2831.65</v>
      </c>
      <c r="O19" s="21">
        <f t="shared" si="0"/>
        <v>37168.35</v>
      </c>
    </row>
    <row r="20" spans="1:15" x14ac:dyDescent="0.25">
      <c r="A20" s="17" t="s">
        <v>301</v>
      </c>
      <c r="B20" s="18" t="s">
        <v>24</v>
      </c>
      <c r="C20" s="17" t="s">
        <v>579</v>
      </c>
      <c r="D20" s="17" t="s">
        <v>557</v>
      </c>
      <c r="E20" s="18" t="s">
        <v>282</v>
      </c>
      <c r="F20" s="20">
        <v>44105</v>
      </c>
      <c r="G20" s="21">
        <v>55000</v>
      </c>
      <c r="H20" s="22">
        <v>0</v>
      </c>
      <c r="I20" s="21">
        <f t="shared" si="1"/>
        <v>55000</v>
      </c>
      <c r="J20" s="21">
        <v>1578.5</v>
      </c>
      <c r="K20" s="21">
        <v>1810.02</v>
      </c>
      <c r="L20" s="21">
        <v>1672</v>
      </c>
      <c r="M20" s="17">
        <v>125</v>
      </c>
      <c r="N20" s="21">
        <f t="shared" si="2"/>
        <v>5185.5200000000004</v>
      </c>
      <c r="O20" s="21">
        <f t="shared" si="0"/>
        <v>49814.479999999996</v>
      </c>
    </row>
    <row r="21" spans="1:15" x14ac:dyDescent="0.25">
      <c r="A21" s="17" t="s">
        <v>302</v>
      </c>
      <c r="B21" s="18" t="s">
        <v>24</v>
      </c>
      <c r="C21" s="17" t="s">
        <v>568</v>
      </c>
      <c r="D21" s="17" t="s">
        <v>557</v>
      </c>
      <c r="E21" s="18" t="s">
        <v>282</v>
      </c>
      <c r="F21" s="20">
        <v>44197</v>
      </c>
      <c r="G21" s="21">
        <v>110000</v>
      </c>
      <c r="H21" s="22">
        <v>0</v>
      </c>
      <c r="I21" s="21">
        <f t="shared" si="1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2"/>
        <v>20983.620000000003</v>
      </c>
      <c r="O21" s="21">
        <f t="shared" si="0"/>
        <v>89016.38</v>
      </c>
    </row>
    <row r="22" spans="1:15" x14ac:dyDescent="0.25">
      <c r="A22" s="17" t="s">
        <v>303</v>
      </c>
      <c r="B22" s="18" t="s">
        <v>16</v>
      </c>
      <c r="C22" s="17" t="s">
        <v>571</v>
      </c>
      <c r="D22" s="17" t="s">
        <v>62</v>
      </c>
      <c r="E22" s="18" t="s">
        <v>282</v>
      </c>
      <c r="F22" s="20">
        <v>44256</v>
      </c>
      <c r="G22" s="21">
        <v>40000</v>
      </c>
      <c r="H22" s="22">
        <v>0</v>
      </c>
      <c r="I22" s="21">
        <f t="shared" si="1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2"/>
        <v>2831.65</v>
      </c>
      <c r="O22" s="21">
        <f t="shared" si="0"/>
        <v>37168.35</v>
      </c>
    </row>
    <row r="23" spans="1:15" x14ac:dyDescent="0.25">
      <c r="A23" s="17" t="s">
        <v>304</v>
      </c>
      <c r="B23" s="18" t="s">
        <v>16</v>
      </c>
      <c r="C23" s="17" t="s">
        <v>571</v>
      </c>
      <c r="D23" s="17" t="s">
        <v>62</v>
      </c>
      <c r="E23" s="18" t="s">
        <v>282</v>
      </c>
      <c r="F23" s="20">
        <v>44105</v>
      </c>
      <c r="G23" s="21">
        <v>40000</v>
      </c>
      <c r="H23" s="22">
        <v>0</v>
      </c>
      <c r="I23" s="21">
        <f t="shared" si="1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2"/>
        <v>2831.65</v>
      </c>
      <c r="O23" s="21">
        <f t="shared" si="0"/>
        <v>37168.35</v>
      </c>
    </row>
    <row r="24" spans="1:15" x14ac:dyDescent="0.25">
      <c r="A24" s="17" t="s">
        <v>305</v>
      </c>
      <c r="B24" s="18" t="s">
        <v>16</v>
      </c>
      <c r="C24" s="17" t="s">
        <v>571</v>
      </c>
      <c r="D24" s="17" t="s">
        <v>62</v>
      </c>
      <c r="E24" s="18" t="s">
        <v>282</v>
      </c>
      <c r="F24" s="20">
        <v>44287</v>
      </c>
      <c r="G24" s="21">
        <v>40000</v>
      </c>
      <c r="H24" s="22">
        <v>0</v>
      </c>
      <c r="I24" s="21">
        <f t="shared" si="1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2"/>
        <v>2831.65</v>
      </c>
      <c r="O24" s="21">
        <f t="shared" si="0"/>
        <v>37168.35</v>
      </c>
    </row>
    <row r="25" spans="1:15" x14ac:dyDescent="0.25">
      <c r="A25" s="17" t="s">
        <v>306</v>
      </c>
      <c r="B25" s="18" t="s">
        <v>16</v>
      </c>
      <c r="C25" s="17" t="s">
        <v>574</v>
      </c>
      <c r="D25" s="17" t="s">
        <v>62</v>
      </c>
      <c r="E25" s="18" t="s">
        <v>282</v>
      </c>
      <c r="F25" s="20">
        <v>44317</v>
      </c>
      <c r="G25" s="21">
        <v>110000</v>
      </c>
      <c r="H25" s="22">
        <v>0</v>
      </c>
      <c r="I25" s="21">
        <f t="shared" si="1"/>
        <v>110000</v>
      </c>
      <c r="J25" s="21">
        <v>3157</v>
      </c>
      <c r="K25" s="21">
        <v>14457.62</v>
      </c>
      <c r="L25" s="21">
        <v>3344</v>
      </c>
      <c r="M25" s="17">
        <v>25</v>
      </c>
      <c r="N25" s="21">
        <f t="shared" si="2"/>
        <v>20983.620000000003</v>
      </c>
      <c r="O25" s="21">
        <f t="shared" si="0"/>
        <v>89016.38</v>
      </c>
    </row>
    <row r="26" spans="1:15" x14ac:dyDescent="0.25">
      <c r="A26" s="17" t="s">
        <v>307</v>
      </c>
      <c r="B26" s="35" t="s">
        <v>16</v>
      </c>
      <c r="C26" s="17" t="s">
        <v>571</v>
      </c>
      <c r="D26" s="17" t="s">
        <v>62</v>
      </c>
      <c r="E26" s="18" t="s">
        <v>282</v>
      </c>
      <c r="F26" s="20">
        <v>44348</v>
      </c>
      <c r="G26" s="21">
        <v>40000</v>
      </c>
      <c r="H26" s="22">
        <v>0</v>
      </c>
      <c r="I26" s="21">
        <f t="shared" si="1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f t="shared" si="2"/>
        <v>2831.65</v>
      </c>
      <c r="O26" s="21">
        <f t="shared" si="0"/>
        <v>37168.35</v>
      </c>
    </row>
    <row r="27" spans="1:15" x14ac:dyDescent="0.25">
      <c r="A27" s="17" t="s">
        <v>308</v>
      </c>
      <c r="B27" s="18" t="s">
        <v>16</v>
      </c>
      <c r="C27" s="17" t="s">
        <v>309</v>
      </c>
      <c r="D27" s="17" t="s">
        <v>535</v>
      </c>
      <c r="E27" s="18" t="s">
        <v>282</v>
      </c>
      <c r="F27" s="20">
        <v>44136</v>
      </c>
      <c r="G27" s="21">
        <v>50000</v>
      </c>
      <c r="H27" s="22">
        <v>0</v>
      </c>
      <c r="I27" s="21">
        <f t="shared" si="1"/>
        <v>50000</v>
      </c>
      <c r="J27" s="21">
        <v>1435</v>
      </c>
      <c r="K27" s="21">
        <v>1854</v>
      </c>
      <c r="L27" s="21">
        <v>1520</v>
      </c>
      <c r="M27" s="17">
        <v>25</v>
      </c>
      <c r="N27" s="21">
        <f t="shared" si="2"/>
        <v>4834</v>
      </c>
      <c r="O27" s="21">
        <f t="shared" si="0"/>
        <v>45166</v>
      </c>
    </row>
    <row r="28" spans="1:15" ht="12.75" customHeight="1" x14ac:dyDescent="0.25">
      <c r="A28" s="17" t="s">
        <v>310</v>
      </c>
      <c r="B28" s="18" t="s">
        <v>24</v>
      </c>
      <c r="C28" s="17" t="s">
        <v>311</v>
      </c>
      <c r="D28" s="17" t="s">
        <v>535</v>
      </c>
      <c r="E28" s="18" t="s">
        <v>282</v>
      </c>
      <c r="F28" s="20">
        <v>44652</v>
      </c>
      <c r="G28" s="21">
        <v>40000</v>
      </c>
      <c r="H28" s="22">
        <v>0</v>
      </c>
      <c r="I28" s="21">
        <f t="shared" si="1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f t="shared" si="2"/>
        <v>2831.65</v>
      </c>
      <c r="O28" s="21">
        <f t="shared" si="0"/>
        <v>37168.35</v>
      </c>
    </row>
    <row r="29" spans="1:15" x14ac:dyDescent="0.25">
      <c r="A29" s="17" t="s">
        <v>312</v>
      </c>
      <c r="B29" s="18" t="s">
        <v>24</v>
      </c>
      <c r="C29" s="17" t="s">
        <v>570</v>
      </c>
      <c r="D29" s="17" t="s">
        <v>558</v>
      </c>
      <c r="E29" s="18" t="s">
        <v>282</v>
      </c>
      <c r="F29" s="20">
        <v>44075</v>
      </c>
      <c r="G29" s="21">
        <v>55000</v>
      </c>
      <c r="H29" s="22">
        <v>0</v>
      </c>
      <c r="I29" s="21">
        <f t="shared" si="1"/>
        <v>55000</v>
      </c>
      <c r="J29" s="21">
        <v>1578.5</v>
      </c>
      <c r="K29" s="21">
        <v>2302.36</v>
      </c>
      <c r="L29" s="21">
        <v>1672</v>
      </c>
      <c r="M29" s="21">
        <v>1840.46</v>
      </c>
      <c r="N29" s="21">
        <f t="shared" si="2"/>
        <v>7393.3200000000006</v>
      </c>
      <c r="O29" s="21">
        <f t="shared" si="0"/>
        <v>47606.68</v>
      </c>
    </row>
    <row r="30" spans="1:15" x14ac:dyDescent="0.25">
      <c r="A30" s="17" t="s">
        <v>313</v>
      </c>
      <c r="B30" s="18" t="s">
        <v>24</v>
      </c>
      <c r="C30" s="17" t="s">
        <v>570</v>
      </c>
      <c r="D30" s="17" t="s">
        <v>558</v>
      </c>
      <c r="E30" s="18" t="s">
        <v>282</v>
      </c>
      <c r="F30" s="20">
        <v>44075</v>
      </c>
      <c r="G30" s="21">
        <v>55000</v>
      </c>
      <c r="H30" s="22">
        <v>0</v>
      </c>
      <c r="I30" s="21">
        <f t="shared" si="1"/>
        <v>55000</v>
      </c>
      <c r="J30" s="21">
        <v>1578.5</v>
      </c>
      <c r="K30" s="21">
        <v>2559.6799999999998</v>
      </c>
      <c r="L30" s="21">
        <v>1672</v>
      </c>
      <c r="M30" s="21">
        <v>25</v>
      </c>
      <c r="N30" s="21">
        <f t="shared" si="2"/>
        <v>5835.18</v>
      </c>
      <c r="O30" s="21">
        <f t="shared" si="0"/>
        <v>49164.82</v>
      </c>
    </row>
    <row r="31" spans="1:15" x14ac:dyDescent="0.25">
      <c r="A31" s="17" t="s">
        <v>314</v>
      </c>
      <c r="B31" s="18" t="s">
        <v>24</v>
      </c>
      <c r="C31" s="17" t="s">
        <v>315</v>
      </c>
      <c r="D31" s="17" t="s">
        <v>558</v>
      </c>
      <c r="E31" s="18" t="s">
        <v>282</v>
      </c>
      <c r="F31" s="20">
        <v>44287</v>
      </c>
      <c r="G31" s="21">
        <v>50000</v>
      </c>
      <c r="H31" s="22">
        <v>0</v>
      </c>
      <c r="I31" s="21">
        <f t="shared" si="1"/>
        <v>50000</v>
      </c>
      <c r="J31" s="21">
        <v>1435</v>
      </c>
      <c r="K31" s="21">
        <v>1854</v>
      </c>
      <c r="L31" s="21">
        <v>1520</v>
      </c>
      <c r="M31" s="17">
        <v>25</v>
      </c>
      <c r="N31" s="21">
        <f t="shared" si="2"/>
        <v>4834</v>
      </c>
      <c r="O31" s="21">
        <f t="shared" si="0"/>
        <v>45166</v>
      </c>
    </row>
    <row r="32" spans="1:15" x14ac:dyDescent="0.25">
      <c r="A32" s="17" t="s">
        <v>316</v>
      </c>
      <c r="B32" s="18" t="s">
        <v>24</v>
      </c>
      <c r="C32" s="17" t="s">
        <v>568</v>
      </c>
      <c r="D32" s="17" t="s">
        <v>558</v>
      </c>
      <c r="E32" s="18" t="s">
        <v>282</v>
      </c>
      <c r="F32" s="20">
        <v>44501</v>
      </c>
      <c r="G32" s="21">
        <v>85000</v>
      </c>
      <c r="H32" s="22">
        <v>0</v>
      </c>
      <c r="I32" s="21">
        <f t="shared" si="1"/>
        <v>85000</v>
      </c>
      <c r="J32" s="21">
        <v>2439.5</v>
      </c>
      <c r="K32" s="21">
        <v>8576.99</v>
      </c>
      <c r="L32" s="21">
        <v>2584</v>
      </c>
      <c r="M32" s="17">
        <v>25</v>
      </c>
      <c r="N32" s="21">
        <f t="shared" si="2"/>
        <v>13625.49</v>
      </c>
      <c r="O32" s="21">
        <f t="shared" si="0"/>
        <v>71374.509999999995</v>
      </c>
    </row>
    <row r="33" spans="1:15" x14ac:dyDescent="0.25">
      <c r="A33" s="17" t="s">
        <v>317</v>
      </c>
      <c r="B33" s="18" t="s">
        <v>24</v>
      </c>
      <c r="C33" s="17" t="s">
        <v>568</v>
      </c>
      <c r="D33" s="17" t="s">
        <v>558</v>
      </c>
      <c r="E33" s="18" t="s">
        <v>282</v>
      </c>
      <c r="F33" s="20">
        <v>44378</v>
      </c>
      <c r="G33" s="21">
        <v>85000</v>
      </c>
      <c r="H33" s="22">
        <v>0</v>
      </c>
      <c r="I33" s="21">
        <f t="shared" si="1"/>
        <v>85000</v>
      </c>
      <c r="J33" s="21">
        <v>2439.5</v>
      </c>
      <c r="K33" s="21">
        <v>8576.99</v>
      </c>
      <c r="L33" s="21">
        <v>2584</v>
      </c>
      <c r="M33" s="17">
        <v>125</v>
      </c>
      <c r="N33" s="21">
        <f t="shared" si="2"/>
        <v>13725.49</v>
      </c>
      <c r="O33" s="21">
        <f t="shared" si="0"/>
        <v>71274.509999999995</v>
      </c>
    </row>
    <row r="34" spans="1:15" x14ac:dyDescent="0.25">
      <c r="A34" s="17" t="s">
        <v>318</v>
      </c>
      <c r="B34" s="18" t="s">
        <v>24</v>
      </c>
      <c r="C34" s="17" t="s">
        <v>568</v>
      </c>
      <c r="D34" s="17" t="s">
        <v>559</v>
      </c>
      <c r="E34" s="18" t="s">
        <v>282</v>
      </c>
      <c r="F34" s="20">
        <v>44075</v>
      </c>
      <c r="G34" s="21">
        <v>85000</v>
      </c>
      <c r="H34" s="22">
        <v>0</v>
      </c>
      <c r="I34" s="21">
        <f t="shared" si="1"/>
        <v>85000</v>
      </c>
      <c r="J34" s="21">
        <v>2439.5</v>
      </c>
      <c r="K34" s="21">
        <v>8576.99</v>
      </c>
      <c r="L34" s="21">
        <v>2584</v>
      </c>
      <c r="M34" s="17">
        <v>125</v>
      </c>
      <c r="N34" s="21">
        <f t="shared" si="2"/>
        <v>13725.49</v>
      </c>
      <c r="O34" s="21">
        <f t="shared" si="0"/>
        <v>71274.509999999995</v>
      </c>
    </row>
    <row r="35" spans="1:15" x14ac:dyDescent="0.25">
      <c r="A35" s="17" t="s">
        <v>319</v>
      </c>
      <c r="B35" s="18" t="s">
        <v>16</v>
      </c>
      <c r="C35" s="17" t="s">
        <v>320</v>
      </c>
      <c r="D35" s="17" t="s">
        <v>529</v>
      </c>
      <c r="E35" s="18" t="s">
        <v>282</v>
      </c>
      <c r="F35" s="20">
        <v>44228</v>
      </c>
      <c r="G35" s="21">
        <v>55000</v>
      </c>
      <c r="H35" s="22">
        <v>0</v>
      </c>
      <c r="I35" s="21">
        <f t="shared" si="1"/>
        <v>55000</v>
      </c>
      <c r="J35" s="21">
        <v>1578.5</v>
      </c>
      <c r="K35" s="21">
        <v>2559.6799999999998</v>
      </c>
      <c r="L35" s="21">
        <v>1672</v>
      </c>
      <c r="M35" s="17">
        <v>25</v>
      </c>
      <c r="N35" s="21">
        <f t="shared" si="2"/>
        <v>5835.18</v>
      </c>
      <c r="O35" s="21">
        <f t="shared" si="0"/>
        <v>49164.82</v>
      </c>
    </row>
    <row r="36" spans="1:15" x14ac:dyDescent="0.25">
      <c r="A36" s="17" t="s">
        <v>321</v>
      </c>
      <c r="B36" s="18" t="s">
        <v>16</v>
      </c>
      <c r="C36" s="17" t="s">
        <v>568</v>
      </c>
      <c r="D36" s="17" t="s">
        <v>560</v>
      </c>
      <c r="E36" s="18" t="s">
        <v>282</v>
      </c>
      <c r="F36" s="20">
        <v>44652</v>
      </c>
      <c r="G36" s="21">
        <v>85000</v>
      </c>
      <c r="H36" s="22">
        <v>0</v>
      </c>
      <c r="I36" s="21">
        <f t="shared" si="1"/>
        <v>85000</v>
      </c>
      <c r="J36" s="21">
        <v>2439.5</v>
      </c>
      <c r="K36" s="21">
        <v>8576.99</v>
      </c>
      <c r="L36" s="21">
        <v>2584</v>
      </c>
      <c r="M36" s="17">
        <v>25</v>
      </c>
      <c r="N36" s="21">
        <f t="shared" si="2"/>
        <v>13625.49</v>
      </c>
      <c r="O36" s="21">
        <f t="shared" si="0"/>
        <v>71374.509999999995</v>
      </c>
    </row>
    <row r="37" spans="1:15" x14ac:dyDescent="0.25">
      <c r="A37" s="17" t="s">
        <v>322</v>
      </c>
      <c r="B37" s="18" t="s">
        <v>24</v>
      </c>
      <c r="C37" s="17" t="s">
        <v>569</v>
      </c>
      <c r="D37" s="17" t="s">
        <v>538</v>
      </c>
      <c r="E37" s="18" t="s">
        <v>282</v>
      </c>
      <c r="F37" s="20">
        <v>44256</v>
      </c>
      <c r="G37" s="21">
        <v>55000</v>
      </c>
      <c r="H37" s="22">
        <v>0</v>
      </c>
      <c r="I37" s="21">
        <f t="shared" si="1"/>
        <v>55000</v>
      </c>
      <c r="J37" s="21">
        <v>1578.5</v>
      </c>
      <c r="K37" s="21">
        <v>0</v>
      </c>
      <c r="L37" s="21">
        <v>1672</v>
      </c>
      <c r="M37" s="17">
        <v>125</v>
      </c>
      <c r="N37" s="21">
        <f t="shared" si="2"/>
        <v>3375.5</v>
      </c>
      <c r="O37" s="21">
        <f t="shared" si="0"/>
        <v>51624.5</v>
      </c>
    </row>
    <row r="38" spans="1:15" x14ac:dyDescent="0.25">
      <c r="A38" s="17" t="s">
        <v>580</v>
      </c>
      <c r="B38" s="18" t="s">
        <v>24</v>
      </c>
      <c r="C38" s="17" t="s">
        <v>568</v>
      </c>
      <c r="D38" s="17" t="s">
        <v>561</v>
      </c>
      <c r="E38" s="18" t="s">
        <v>282</v>
      </c>
      <c r="F38" s="20">
        <v>44197</v>
      </c>
      <c r="G38" s="21">
        <v>70000</v>
      </c>
      <c r="H38" s="22">
        <v>0</v>
      </c>
      <c r="I38" s="21">
        <f t="shared" si="1"/>
        <v>70000</v>
      </c>
      <c r="J38" s="21">
        <v>2009</v>
      </c>
      <c r="K38" s="21">
        <v>5368.48</v>
      </c>
      <c r="L38" s="21">
        <v>2128</v>
      </c>
      <c r="M38" s="17">
        <v>25</v>
      </c>
      <c r="N38" s="21">
        <f t="shared" si="2"/>
        <v>9530.48</v>
      </c>
      <c r="O38" s="21">
        <f t="shared" si="0"/>
        <v>60469.520000000004</v>
      </c>
    </row>
    <row r="39" spans="1:15" x14ac:dyDescent="0.25">
      <c r="A39" s="17" t="s">
        <v>323</v>
      </c>
      <c r="B39" s="18" t="s">
        <v>16</v>
      </c>
      <c r="C39" s="17" t="s">
        <v>567</v>
      </c>
      <c r="D39" s="17" t="s">
        <v>561</v>
      </c>
      <c r="E39" s="18" t="s">
        <v>282</v>
      </c>
      <c r="F39" s="20">
        <v>44652</v>
      </c>
      <c r="G39" s="21">
        <v>40000</v>
      </c>
      <c r="H39" s="22">
        <v>0</v>
      </c>
      <c r="I39" s="21">
        <f t="shared" si="1"/>
        <v>40000</v>
      </c>
      <c r="J39" s="21">
        <v>1148</v>
      </c>
      <c r="K39" s="17">
        <v>442.65</v>
      </c>
      <c r="L39" s="21">
        <v>1216</v>
      </c>
      <c r="M39" s="17">
        <v>25</v>
      </c>
      <c r="N39" s="21">
        <f t="shared" si="2"/>
        <v>2831.65</v>
      </c>
      <c r="O39" s="21">
        <f t="shared" si="0"/>
        <v>37168.35</v>
      </c>
    </row>
    <row r="40" spans="1:15" x14ac:dyDescent="0.25">
      <c r="A40" s="17" t="s">
        <v>324</v>
      </c>
      <c r="B40" s="18" t="s">
        <v>16</v>
      </c>
      <c r="C40" s="17" t="s">
        <v>523</v>
      </c>
      <c r="D40" s="17" t="s">
        <v>562</v>
      </c>
      <c r="E40" s="18" t="s">
        <v>282</v>
      </c>
      <c r="F40" s="20">
        <v>44713</v>
      </c>
      <c r="G40" s="21">
        <v>40000</v>
      </c>
      <c r="H40" s="22">
        <v>0</v>
      </c>
      <c r="I40" s="21">
        <f t="shared" si="1"/>
        <v>40000</v>
      </c>
      <c r="J40" s="21">
        <v>1148</v>
      </c>
      <c r="K40" s="17">
        <v>442.65</v>
      </c>
      <c r="L40" s="21">
        <v>1216</v>
      </c>
      <c r="M40" s="17">
        <v>25</v>
      </c>
      <c r="N40" s="21">
        <f t="shared" si="2"/>
        <v>2831.65</v>
      </c>
      <c r="O40" s="21">
        <f t="shared" si="0"/>
        <v>37168.35</v>
      </c>
    </row>
    <row r="41" spans="1:15" x14ac:dyDescent="0.25">
      <c r="A41" s="17" t="s">
        <v>325</v>
      </c>
      <c r="B41" s="18" t="s">
        <v>24</v>
      </c>
      <c r="C41" s="17" t="s">
        <v>523</v>
      </c>
      <c r="D41" s="17" t="s">
        <v>562</v>
      </c>
      <c r="E41" s="18" t="s">
        <v>282</v>
      </c>
      <c r="F41" s="20">
        <v>44713</v>
      </c>
      <c r="G41" s="21">
        <v>40000</v>
      </c>
      <c r="H41" s="22">
        <v>0</v>
      </c>
      <c r="I41" s="21">
        <f t="shared" si="1"/>
        <v>40000</v>
      </c>
      <c r="J41" s="21">
        <v>1148</v>
      </c>
      <c r="K41" s="17">
        <v>185.33</v>
      </c>
      <c r="L41" s="21">
        <v>1216</v>
      </c>
      <c r="M41" s="17">
        <v>1740.46</v>
      </c>
      <c r="N41" s="21">
        <f t="shared" si="2"/>
        <v>4289.79</v>
      </c>
      <c r="O41" s="21">
        <f t="shared" si="0"/>
        <v>35710.21</v>
      </c>
    </row>
    <row r="42" spans="1:15" x14ac:dyDescent="0.25">
      <c r="A42" s="17" t="s">
        <v>326</v>
      </c>
      <c r="B42" s="18" t="s">
        <v>16</v>
      </c>
      <c r="C42" s="17" t="s">
        <v>281</v>
      </c>
      <c r="D42" s="17" t="s">
        <v>551</v>
      </c>
      <c r="E42" s="18" t="s">
        <v>282</v>
      </c>
      <c r="F42" s="20">
        <v>44652</v>
      </c>
      <c r="G42" s="21">
        <v>44000</v>
      </c>
      <c r="H42" s="22">
        <v>0</v>
      </c>
      <c r="I42" s="21">
        <f t="shared" si="1"/>
        <v>44000</v>
      </c>
      <c r="J42" s="21">
        <v>1262.8</v>
      </c>
      <c r="K42" s="21">
        <v>1007.19</v>
      </c>
      <c r="L42" s="21">
        <v>1337.6</v>
      </c>
      <c r="M42" s="17">
        <v>25</v>
      </c>
      <c r="N42" s="21">
        <f t="shared" si="2"/>
        <v>3632.5899999999997</v>
      </c>
      <c r="O42" s="21">
        <f t="shared" si="0"/>
        <v>40367.410000000003</v>
      </c>
    </row>
    <row r="43" spans="1:15" x14ac:dyDescent="0.25">
      <c r="A43" s="17" t="s">
        <v>327</v>
      </c>
      <c r="B43" s="18" t="s">
        <v>24</v>
      </c>
      <c r="C43" s="17" t="s">
        <v>568</v>
      </c>
      <c r="D43" s="17" t="s">
        <v>563</v>
      </c>
      <c r="E43" s="18" t="s">
        <v>282</v>
      </c>
      <c r="F43" s="20">
        <v>44105</v>
      </c>
      <c r="G43" s="21">
        <v>70000</v>
      </c>
      <c r="H43" s="22">
        <v>0</v>
      </c>
      <c r="I43" s="21">
        <f t="shared" si="1"/>
        <v>70000</v>
      </c>
      <c r="J43" s="21">
        <v>2009</v>
      </c>
      <c r="K43" s="21">
        <v>5025.38</v>
      </c>
      <c r="L43" s="21">
        <v>2128</v>
      </c>
      <c r="M43" s="21">
        <v>1840.46</v>
      </c>
      <c r="N43" s="21">
        <f t="shared" si="2"/>
        <v>11002.84</v>
      </c>
      <c r="O43" s="21">
        <f t="shared" si="0"/>
        <v>58997.16</v>
      </c>
    </row>
    <row r="44" spans="1:15" x14ac:dyDescent="0.25">
      <c r="A44" s="17" t="s">
        <v>328</v>
      </c>
      <c r="B44" s="18" t="s">
        <v>24</v>
      </c>
      <c r="C44" s="17" t="s">
        <v>566</v>
      </c>
      <c r="D44" s="17" t="s">
        <v>564</v>
      </c>
      <c r="E44" s="18" t="s">
        <v>282</v>
      </c>
      <c r="F44" s="20">
        <v>44652</v>
      </c>
      <c r="G44" s="21">
        <v>35000</v>
      </c>
      <c r="H44" s="22">
        <v>0</v>
      </c>
      <c r="I44" s="21">
        <f>G44-H44</f>
        <v>35000</v>
      </c>
      <c r="J44" s="21">
        <v>1004.5</v>
      </c>
      <c r="K44" s="17">
        <v>0</v>
      </c>
      <c r="L44" s="21">
        <v>1064</v>
      </c>
      <c r="M44" s="17">
        <v>125</v>
      </c>
      <c r="N44" s="21">
        <f t="shared" si="2"/>
        <v>2193.5</v>
      </c>
      <c r="O44" s="21">
        <f t="shared" si="0"/>
        <v>32806.5</v>
      </c>
    </row>
    <row r="45" spans="1:15" x14ac:dyDescent="0.25">
      <c r="A45" s="17" t="s">
        <v>581</v>
      </c>
      <c r="B45" s="18" t="s">
        <v>24</v>
      </c>
      <c r="C45" s="17" t="s">
        <v>566</v>
      </c>
      <c r="D45" s="17" t="s">
        <v>565</v>
      </c>
      <c r="E45" s="18" t="s">
        <v>282</v>
      </c>
      <c r="F45" s="20">
        <v>37196</v>
      </c>
      <c r="G45" s="21">
        <v>44000</v>
      </c>
      <c r="H45" s="22">
        <v>0</v>
      </c>
      <c r="I45" s="21">
        <f t="shared" si="1"/>
        <v>44000</v>
      </c>
      <c r="J45" s="21">
        <v>1262.8</v>
      </c>
      <c r="K45" s="21">
        <v>1007.19</v>
      </c>
      <c r="L45" s="21">
        <v>1337.6</v>
      </c>
      <c r="M45" s="21">
        <v>5025</v>
      </c>
      <c r="N45" s="21">
        <f t="shared" si="2"/>
        <v>8632.59</v>
      </c>
      <c r="O45" s="21">
        <f t="shared" si="0"/>
        <v>35367.410000000003</v>
      </c>
    </row>
    <row r="46" spans="1:15" x14ac:dyDescent="0.25">
      <c r="A46" s="24" t="s">
        <v>329</v>
      </c>
      <c r="B46" s="25">
        <v>41</v>
      </c>
      <c r="C46" s="17"/>
      <c r="D46" s="17"/>
      <c r="E46" s="18"/>
      <c r="F46" s="17"/>
      <c r="G46" s="28">
        <f t="shared" ref="G46:L46" si="3">SUM(G5:G45)</f>
        <v>2250000</v>
      </c>
      <c r="H46" s="29">
        <f t="shared" si="3"/>
        <v>0</v>
      </c>
      <c r="I46" s="28">
        <f t="shared" si="3"/>
        <v>2250000</v>
      </c>
      <c r="J46" s="28">
        <f t="shared" si="3"/>
        <v>64575.000000000007</v>
      </c>
      <c r="K46" s="28">
        <f>SUM(K5:K45)</f>
        <v>120540.59000000001</v>
      </c>
      <c r="L46" s="28">
        <f t="shared" si="3"/>
        <v>68400</v>
      </c>
      <c r="M46" s="28">
        <f>SUM(M5:M45)</f>
        <v>40421.379999999997</v>
      </c>
      <c r="N46" s="28">
        <f>SUM(N5:N45)</f>
        <v>293936.96999999997</v>
      </c>
      <c r="O46" s="28">
        <f>SUM(O5:O45)</f>
        <v>1956063.03</v>
      </c>
    </row>
    <row r="47" spans="1:15" x14ac:dyDescent="0.25">
      <c r="A47" s="12"/>
      <c r="B47" s="9"/>
      <c r="C47" s="4"/>
      <c r="D47" s="4"/>
      <c r="E47" s="5"/>
      <c r="F47" s="4"/>
      <c r="G47" s="13"/>
      <c r="H47" s="14"/>
      <c r="I47" s="13"/>
      <c r="J47" s="13"/>
      <c r="K47" s="13"/>
      <c r="L47" s="13"/>
      <c r="M47" s="13"/>
      <c r="N47" s="13"/>
      <c r="O47" s="13"/>
    </row>
    <row r="48" spans="1:15" x14ac:dyDescent="0.25">
      <c r="A48" s="12"/>
      <c r="B48" s="9"/>
      <c r="C48" s="4"/>
      <c r="D48" s="4"/>
      <c r="E48" s="5"/>
      <c r="F48" s="4"/>
      <c r="G48" s="13"/>
      <c r="H48" s="14"/>
      <c r="I48" s="13"/>
      <c r="J48" s="13"/>
      <c r="K48" s="13"/>
      <c r="L48" s="13"/>
      <c r="M48" s="13"/>
      <c r="N48" s="13"/>
      <c r="O48" s="13"/>
    </row>
    <row r="49" spans="1:15" x14ac:dyDescent="0.25">
      <c r="A49" s="7" t="s">
        <v>196</v>
      </c>
      <c r="B49" s="16"/>
      <c r="C49" s="16"/>
      <c r="D49" s="3"/>
      <c r="E49" s="6"/>
      <c r="F49" s="127" t="s">
        <v>197</v>
      </c>
      <c r="G49" s="127"/>
      <c r="H49" s="127"/>
      <c r="I49" s="16"/>
      <c r="J49" s="16"/>
      <c r="K49" s="16"/>
      <c r="L49" s="8"/>
      <c r="M49" s="13"/>
      <c r="N49" s="13"/>
      <c r="O49" s="13"/>
    </row>
    <row r="50" spans="1:15" x14ac:dyDescent="0.25">
      <c r="A50" s="12"/>
      <c r="B50" s="9"/>
      <c r="C50" s="4"/>
      <c r="D50" s="4"/>
      <c r="E50" s="5"/>
      <c r="F50" s="4"/>
      <c r="G50" s="13"/>
      <c r="H50" s="14"/>
      <c r="I50" s="13"/>
      <c r="J50" s="13"/>
      <c r="K50" s="13"/>
      <c r="L50" s="13"/>
      <c r="M50" s="13"/>
      <c r="N50" s="13"/>
      <c r="O50" s="13"/>
    </row>
    <row r="51" spans="1:15" x14ac:dyDescent="0.25">
      <c r="A51" s="3"/>
      <c r="B51" s="3"/>
      <c r="C51" s="3"/>
      <c r="D51" s="3"/>
      <c r="E51" s="6"/>
      <c r="F51" s="3"/>
      <c r="G51" s="3"/>
      <c r="H51" s="7"/>
      <c r="I51" s="3"/>
      <c r="J51" s="3"/>
      <c r="K51" s="3"/>
      <c r="L51" s="3"/>
      <c r="M51" s="3"/>
      <c r="N51" s="3"/>
      <c r="O51" s="3"/>
    </row>
    <row r="52" spans="1:15" x14ac:dyDescent="0.25">
      <c r="A52" s="7"/>
      <c r="B52" s="3"/>
      <c r="C52" s="3"/>
      <c r="D52" s="3"/>
      <c r="E52" s="6"/>
      <c r="F52" s="127"/>
      <c r="G52" s="127"/>
      <c r="H52" s="127"/>
      <c r="I52" s="3"/>
      <c r="J52" s="3"/>
      <c r="K52" s="3"/>
      <c r="L52" s="8"/>
      <c r="M52" s="8"/>
      <c r="N52" s="8"/>
      <c r="O52" s="8"/>
    </row>
    <row r="54" spans="1:15" x14ac:dyDescent="0.25">
      <c r="A54" s="62"/>
      <c r="B54" s="63"/>
      <c r="C54" s="62"/>
      <c r="D54" s="63"/>
      <c r="E54" s="64"/>
      <c r="F54" s="65"/>
    </row>
    <row r="55" spans="1:15" x14ac:dyDescent="0.25">
      <c r="A55" s="62"/>
      <c r="B55" s="63"/>
      <c r="C55" s="62"/>
      <c r="D55" s="63" t="s">
        <v>387</v>
      </c>
      <c r="E55" s="64"/>
      <c r="F55" s="65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6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6"/>
      <c r="E71" s="64"/>
      <c r="F71" s="65"/>
    </row>
  </sheetData>
  <sortState xmlns:xlrd2="http://schemas.microsoft.com/office/spreadsheetml/2017/richdata2" ref="A5:O45">
    <sortCondition ref="D5:D45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2:H52"/>
    <mergeCell ref="F49:H49"/>
  </mergeCells>
  <phoneticPr fontId="22" type="noConversion"/>
  <conditionalFormatting sqref="A5:A45">
    <cfRule type="duplicateValues" dxfId="13" priority="16"/>
  </conditionalFormatting>
  <conditionalFormatting sqref="A49">
    <cfRule type="duplicateValues" dxfId="12" priority="1"/>
  </conditionalFormatting>
  <conditionalFormatting sqref="A50:A51">
    <cfRule type="duplicateValues" dxfId="11" priority="3"/>
  </conditionalFormatting>
  <conditionalFormatting sqref="A52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A4" sqref="A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515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330</v>
      </c>
      <c r="C3" s="37" t="s">
        <v>2</v>
      </c>
      <c r="D3" s="36" t="s">
        <v>331</v>
      </c>
      <c r="E3" s="36" t="s">
        <v>332</v>
      </c>
      <c r="F3" s="32" t="s">
        <v>333</v>
      </c>
      <c r="G3" s="32" t="s">
        <v>6</v>
      </c>
      <c r="H3" s="32" t="s">
        <v>7</v>
      </c>
      <c r="I3" s="32" t="s">
        <v>334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335</v>
      </c>
    </row>
    <row r="4" spans="1:15" ht="23.25" customHeight="1" x14ac:dyDescent="0.25">
      <c r="A4" s="17" t="s">
        <v>337</v>
      </c>
      <c r="B4" s="18" t="s">
        <v>16</v>
      </c>
      <c r="C4" s="18" t="s">
        <v>523</v>
      </c>
      <c r="D4" s="18" t="s">
        <v>62</v>
      </c>
      <c r="E4" s="38" t="s">
        <v>336</v>
      </c>
      <c r="F4" s="20">
        <v>40360</v>
      </c>
      <c r="G4" s="21">
        <v>40000</v>
      </c>
      <c r="H4" s="17">
        <v>0</v>
      </c>
      <c r="I4" s="21">
        <f t="shared" ref="I4" si="0"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 t="shared" ref="O4" si="1">+I4-N4</f>
        <v>37193.35</v>
      </c>
    </row>
    <row r="5" spans="1:15" ht="23.25" customHeight="1" x14ac:dyDescent="0.25">
      <c r="A5" s="24" t="s">
        <v>329</v>
      </c>
      <c r="B5" s="25">
        <f>COUNTA(A4:A4)</f>
        <v>1</v>
      </c>
      <c r="C5" s="26"/>
      <c r="D5" s="26"/>
      <c r="E5" s="39"/>
      <c r="F5" s="39"/>
      <c r="G5" s="28">
        <f t="shared" ref="G5:O5" si="2">SUM(G4:G4)</f>
        <v>40000</v>
      </c>
      <c r="H5" s="28">
        <f t="shared" si="2"/>
        <v>0</v>
      </c>
      <c r="I5" s="28">
        <f t="shared" si="2"/>
        <v>40000</v>
      </c>
      <c r="J5" s="28">
        <f t="shared" si="2"/>
        <v>1148</v>
      </c>
      <c r="K5" s="28">
        <f t="shared" si="2"/>
        <v>442.65</v>
      </c>
      <c r="L5" s="28">
        <f t="shared" si="2"/>
        <v>1216</v>
      </c>
      <c r="M5" s="28">
        <f t="shared" si="2"/>
        <v>0</v>
      </c>
      <c r="N5" s="28">
        <f t="shared" si="2"/>
        <v>2806.65</v>
      </c>
      <c r="O5" s="28">
        <f t="shared" si="2"/>
        <v>37193.35</v>
      </c>
    </row>
    <row r="6" spans="1:15" x14ac:dyDescent="0.25">
      <c r="A6" s="40"/>
      <c r="B6" s="30"/>
      <c r="C6" s="26"/>
      <c r="D6" s="26"/>
      <c r="E6" s="27"/>
      <c r="F6" s="26"/>
      <c r="G6" s="41"/>
      <c r="H6" s="42"/>
      <c r="I6" s="41"/>
      <c r="J6" s="41"/>
      <c r="K6" s="41"/>
      <c r="L6" s="41"/>
      <c r="M6" s="41"/>
      <c r="N6" s="41"/>
      <c r="O6" s="41"/>
    </row>
    <row r="7" spans="1:15" x14ac:dyDescent="0.25">
      <c r="A7" s="12"/>
      <c r="B7" s="9"/>
      <c r="C7" s="4"/>
      <c r="D7" s="4"/>
      <c r="E7" s="5"/>
      <c r="F7" s="4"/>
      <c r="G7" s="13"/>
      <c r="H7" s="14"/>
      <c r="I7" s="13"/>
      <c r="J7" s="13"/>
      <c r="K7" s="13"/>
      <c r="L7" s="13"/>
      <c r="M7" s="13"/>
      <c r="N7" s="13"/>
      <c r="O7" s="13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7" t="s">
        <v>196</v>
      </c>
      <c r="B10" s="16"/>
      <c r="C10" s="16"/>
      <c r="D10" s="3"/>
      <c r="E10" s="6"/>
      <c r="F10" s="127" t="s">
        <v>197</v>
      </c>
      <c r="G10" s="127"/>
      <c r="H10" s="127"/>
      <c r="I10" s="16"/>
      <c r="J10" s="16"/>
      <c r="K10" s="16"/>
      <c r="L10" s="8"/>
      <c r="M10" s="8"/>
      <c r="N10" s="8"/>
      <c r="O10" s="8"/>
    </row>
    <row r="14" spans="1:15" x14ac:dyDescent="0.25">
      <c r="E14" s="11"/>
      <c r="F14" s="11"/>
      <c r="G14" s="11"/>
      <c r="I14" s="15"/>
      <c r="J14" s="15"/>
      <c r="K14" s="15"/>
      <c r="L14" s="15"/>
      <c r="M14" s="4"/>
      <c r="N14" s="15"/>
      <c r="O14" s="15"/>
    </row>
    <row r="19" spans="5:15" x14ac:dyDescent="0.25">
      <c r="E19" s="11"/>
      <c r="F19" s="11"/>
      <c r="G19" s="11"/>
      <c r="I19" s="11"/>
      <c r="J19" s="11"/>
      <c r="L19" s="11"/>
      <c r="N19" s="11"/>
      <c r="O19" s="11"/>
    </row>
    <row r="21" spans="5:15" x14ac:dyDescent="0.25">
      <c r="E21" s="11"/>
      <c r="F21" s="11"/>
      <c r="G21" s="11"/>
      <c r="I21" s="11"/>
      <c r="J21" s="11"/>
      <c r="K21" s="11"/>
      <c r="L21" s="11"/>
      <c r="N21" s="11"/>
      <c r="O21" s="11"/>
    </row>
    <row r="43" spans="4:13" x14ac:dyDescent="0.25">
      <c r="D43" s="11"/>
      <c r="E43" s="11"/>
      <c r="F43" s="11"/>
      <c r="G43" s="11"/>
      <c r="H43" s="11"/>
      <c r="I43" s="11"/>
      <c r="J43" s="11"/>
      <c r="L43" s="11"/>
      <c r="M43" s="11"/>
    </row>
  </sheetData>
  <mergeCells count="1">
    <mergeCell ref="F10:H10"/>
  </mergeCells>
  <conditionalFormatting sqref="A7:A9">
    <cfRule type="duplicateValues" dxfId="9" priority="2"/>
  </conditionalFormatting>
  <conditionalFormatting sqref="A10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topLeftCell="A12" zoomScaleNormal="100" workbookViewId="0">
      <selection activeCell="C6" sqref="C6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330</v>
      </c>
      <c r="C3" s="36" t="s">
        <v>2</v>
      </c>
      <c r="D3" s="36" t="s">
        <v>331</v>
      </c>
      <c r="E3" s="36" t="s">
        <v>332</v>
      </c>
      <c r="F3" s="32" t="s">
        <v>339</v>
      </c>
      <c r="G3" s="32" t="s">
        <v>6</v>
      </c>
      <c r="H3" s="32" t="s">
        <v>7</v>
      </c>
      <c r="I3" s="32" t="s">
        <v>334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335</v>
      </c>
    </row>
    <row r="4" spans="1:15" ht="24" customHeight="1" x14ac:dyDescent="0.25">
      <c r="A4" s="43" t="s">
        <v>340</v>
      </c>
      <c r="B4" s="38" t="s">
        <v>16</v>
      </c>
      <c r="C4" s="43" t="s">
        <v>341</v>
      </c>
      <c r="D4" s="43" t="s">
        <v>292</v>
      </c>
      <c r="E4" s="43" t="s">
        <v>342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343</v>
      </c>
      <c r="B5" s="38" t="s">
        <v>16</v>
      </c>
      <c r="C5" s="43" t="s">
        <v>344</v>
      </c>
      <c r="D5" s="43" t="s">
        <v>292</v>
      </c>
      <c r="E5" s="43" t="s">
        <v>342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345</v>
      </c>
      <c r="B6" s="38" t="s">
        <v>24</v>
      </c>
      <c r="C6" s="43" t="s">
        <v>344</v>
      </c>
      <c r="D6" s="43" t="s">
        <v>292</v>
      </c>
      <c r="E6" s="43" t="s">
        <v>342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346</v>
      </c>
      <c r="B7" s="38" t="s">
        <v>16</v>
      </c>
      <c r="C7" s="43" t="s">
        <v>344</v>
      </c>
      <c r="D7" s="43" t="s">
        <v>292</v>
      </c>
      <c r="E7" s="43" t="s">
        <v>342</v>
      </c>
      <c r="F7" s="34">
        <v>41456</v>
      </c>
      <c r="G7" s="44">
        <v>25000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347</v>
      </c>
      <c r="B8" s="38" t="s">
        <v>16</v>
      </c>
      <c r="C8" s="43" t="s">
        <v>344</v>
      </c>
      <c r="D8" s="43" t="s">
        <v>292</v>
      </c>
      <c r="E8" s="43" t="s">
        <v>342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348</v>
      </c>
      <c r="B9" s="38" t="s">
        <v>16</v>
      </c>
      <c r="C9" s="43" t="s">
        <v>344</v>
      </c>
      <c r="D9" s="43" t="s">
        <v>292</v>
      </c>
      <c r="E9" s="43" t="s">
        <v>342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349</v>
      </c>
      <c r="B10" s="38" t="s">
        <v>24</v>
      </c>
      <c r="C10" s="43" t="s">
        <v>350</v>
      </c>
      <c r="D10" s="43" t="s">
        <v>292</v>
      </c>
      <c r="E10" s="43" t="s">
        <v>342</v>
      </c>
      <c r="F10" s="34" t="s">
        <v>391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351</v>
      </c>
      <c r="B11" s="38" t="s">
        <v>16</v>
      </c>
      <c r="C11" s="43" t="s">
        <v>350</v>
      </c>
      <c r="D11" s="43" t="s">
        <v>292</v>
      </c>
      <c r="E11" s="43" t="s">
        <v>342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352</v>
      </c>
      <c r="B12" s="38" t="s">
        <v>16</v>
      </c>
      <c r="C12" s="43" t="s">
        <v>350</v>
      </c>
      <c r="D12" s="43" t="s">
        <v>292</v>
      </c>
      <c r="E12" s="43" t="s">
        <v>342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353</v>
      </c>
      <c r="B13" s="38" t="s">
        <v>16</v>
      </c>
      <c r="C13" s="43" t="s">
        <v>350</v>
      </c>
      <c r="D13" s="43" t="s">
        <v>292</v>
      </c>
      <c r="E13" s="43" t="s">
        <v>342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354</v>
      </c>
      <c r="B14" s="38" t="s">
        <v>16</v>
      </c>
      <c r="C14" s="43" t="s">
        <v>350</v>
      </c>
      <c r="D14" s="43" t="s">
        <v>292</v>
      </c>
      <c r="E14" s="43" t="s">
        <v>342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355</v>
      </c>
      <c r="B15" s="38" t="s">
        <v>16</v>
      </c>
      <c r="C15" s="43" t="s">
        <v>350</v>
      </c>
      <c r="D15" s="43" t="s">
        <v>292</v>
      </c>
      <c r="E15" s="43" t="s">
        <v>342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356</v>
      </c>
      <c r="B16" s="38" t="s">
        <v>16</v>
      </c>
      <c r="C16" s="43" t="s">
        <v>350</v>
      </c>
      <c r="D16" s="43" t="s">
        <v>292</v>
      </c>
      <c r="E16" s="43" t="s">
        <v>342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357</v>
      </c>
      <c r="B17" s="38" t="s">
        <v>16</v>
      </c>
      <c r="C17" s="43" t="s">
        <v>350</v>
      </c>
      <c r="D17" s="43" t="s">
        <v>292</v>
      </c>
      <c r="E17" s="43" t="s">
        <v>342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4">
        <v>2330</v>
      </c>
      <c r="N17" s="44">
        <f t="shared" si="0"/>
        <v>2330</v>
      </c>
      <c r="O17" s="44">
        <f t="shared" si="1"/>
        <v>22670</v>
      </c>
    </row>
    <row r="18" spans="1:15" ht="24" customHeight="1" x14ac:dyDescent="0.25">
      <c r="A18" s="43" t="s">
        <v>358</v>
      </c>
      <c r="B18" s="38" t="s">
        <v>16</v>
      </c>
      <c r="C18" s="43" t="s">
        <v>350</v>
      </c>
      <c r="D18" s="43" t="s">
        <v>292</v>
      </c>
      <c r="E18" s="43" t="s">
        <v>342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371</v>
      </c>
      <c r="B19" s="38" t="s">
        <v>16</v>
      </c>
      <c r="C19" s="43" t="s">
        <v>350</v>
      </c>
      <c r="D19" s="43" t="s">
        <v>292</v>
      </c>
      <c r="E19" s="43" t="s">
        <v>342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375</v>
      </c>
      <c r="B20" s="38" t="s">
        <v>16</v>
      </c>
      <c r="C20" s="43" t="s">
        <v>350</v>
      </c>
      <c r="D20" s="43" t="s">
        <v>292</v>
      </c>
      <c r="E20" s="43" t="s">
        <v>342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359</v>
      </c>
      <c r="B21" s="46">
        <v>17</v>
      </c>
      <c r="C21" s="47"/>
      <c r="D21" s="47"/>
      <c r="E21" s="47"/>
      <c r="F21" s="47"/>
      <c r="G21" s="48">
        <f>SUM(G4:G20)</f>
        <v>590000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8">
        <v>2330</v>
      </c>
      <c r="N21" s="48">
        <f t="shared" ref="N21" si="2">SUM(N4:N19)</f>
        <v>25851.87</v>
      </c>
      <c r="O21" s="48">
        <f>SUM(O4:O20)</f>
        <v>562148.13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196</v>
      </c>
      <c r="B26" s="16"/>
      <c r="C26" s="16"/>
      <c r="D26" s="3"/>
      <c r="E26" s="6"/>
      <c r="F26" s="127" t="s">
        <v>197</v>
      </c>
      <c r="G26" s="127"/>
      <c r="H26" s="127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2"/>
  <sheetViews>
    <sheetView zoomScaleNormal="100" zoomScalePageLayoutView="70" workbookViewId="0">
      <selection activeCell="D6" sqref="D6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330</v>
      </c>
      <c r="C3" s="32" t="s">
        <v>2</v>
      </c>
      <c r="D3" s="32" t="s">
        <v>331</v>
      </c>
      <c r="E3" s="32" t="s">
        <v>332</v>
      </c>
      <c r="F3" s="32" t="s">
        <v>333</v>
      </c>
      <c r="G3" s="32" t="s">
        <v>6</v>
      </c>
      <c r="H3" s="32" t="s">
        <v>7</v>
      </c>
      <c r="I3" s="32" t="s">
        <v>334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335</v>
      </c>
    </row>
    <row r="4" spans="1:17" ht="28.5" customHeight="1" x14ac:dyDescent="0.25">
      <c r="A4" s="43" t="s">
        <v>54</v>
      </c>
      <c r="B4" s="38" t="s">
        <v>16</v>
      </c>
      <c r="C4" s="50" t="s">
        <v>523</v>
      </c>
      <c r="D4" s="43" t="s">
        <v>55</v>
      </c>
      <c r="E4" s="38" t="s">
        <v>360</v>
      </c>
      <c r="F4" s="128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76</v>
      </c>
      <c r="B5" s="38" t="s">
        <v>16</v>
      </c>
      <c r="C5" s="50" t="s">
        <v>77</v>
      </c>
      <c r="D5" s="43" t="s">
        <v>583</v>
      </c>
      <c r="E5" s="38" t="s">
        <v>360</v>
      </c>
      <c r="F5" s="128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67</v>
      </c>
      <c r="B6" s="38" t="s">
        <v>24</v>
      </c>
      <c r="C6" s="50" t="s">
        <v>582</v>
      </c>
      <c r="D6" s="43" t="s">
        <v>576</v>
      </c>
      <c r="E6" s="38" t="s">
        <v>360</v>
      </c>
      <c r="F6" s="128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65</v>
      </c>
      <c r="B7" s="38" t="s">
        <v>24</v>
      </c>
      <c r="C7" s="50" t="s">
        <v>575</v>
      </c>
      <c r="D7" s="50" t="s">
        <v>62</v>
      </c>
      <c r="E7" s="38" t="s">
        <v>360</v>
      </c>
      <c r="F7" s="128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61</v>
      </c>
      <c r="B8" s="56" t="s">
        <v>16</v>
      </c>
      <c r="C8" s="50" t="s">
        <v>523</v>
      </c>
      <c r="D8" s="17" t="s">
        <v>62</v>
      </c>
      <c r="E8" s="38" t="s">
        <v>360</v>
      </c>
      <c r="F8" s="33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120</v>
      </c>
      <c r="B9" s="18" t="s">
        <v>16</v>
      </c>
      <c r="C9" s="17" t="s">
        <v>522</v>
      </c>
      <c r="D9" s="17" t="s">
        <v>527</v>
      </c>
      <c r="E9" s="38" t="s">
        <v>35</v>
      </c>
      <c r="F9" s="33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60</v>
      </c>
      <c r="B10" s="18" t="s">
        <v>24</v>
      </c>
      <c r="C10" s="50" t="s">
        <v>523</v>
      </c>
      <c r="D10" s="17" t="s">
        <v>55</v>
      </c>
      <c r="E10" s="38" t="s">
        <v>26</v>
      </c>
      <c r="F10" s="33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9.5" customHeight="1" x14ac:dyDescent="0.25">
      <c r="A11" s="17" t="s">
        <v>31</v>
      </c>
      <c r="B11" s="18" t="s">
        <v>16</v>
      </c>
      <c r="C11" s="17" t="s">
        <v>25</v>
      </c>
      <c r="D11" s="17" t="s">
        <v>556</v>
      </c>
      <c r="E11" s="38" t="s">
        <v>26</v>
      </c>
      <c r="F11" s="33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329</v>
      </c>
      <c r="B12" s="52">
        <v>8</v>
      </c>
      <c r="C12" s="47"/>
      <c r="D12" s="47"/>
      <c r="E12" s="53"/>
      <c r="F12" s="53"/>
      <c r="G12" s="73">
        <f>SUM(G4:G11)</f>
        <v>170000</v>
      </c>
      <c r="H12" s="73">
        <v>0</v>
      </c>
      <c r="I12" s="73">
        <f>SUM(I4:I11)</f>
        <v>170000</v>
      </c>
      <c r="J12" s="73">
        <f>SUM(J4:J11)</f>
        <v>4879</v>
      </c>
      <c r="K12" s="73">
        <f>SUM(K4:K11)</f>
        <v>23670.68</v>
      </c>
      <c r="L12" s="73">
        <f>SUM(L4:L11)</f>
        <v>5168</v>
      </c>
      <c r="M12" s="73">
        <v>0</v>
      </c>
      <c r="N12" s="73">
        <f>SUM(N4:N11)</f>
        <v>33717.68</v>
      </c>
      <c r="O12" s="73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518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330</v>
      </c>
      <c r="C16" s="32" t="s">
        <v>2</v>
      </c>
      <c r="D16" s="32" t="s">
        <v>331</v>
      </c>
      <c r="E16" s="32" t="s">
        <v>332</v>
      </c>
      <c r="F16" s="32" t="s">
        <v>333</v>
      </c>
      <c r="G16" s="32" t="s">
        <v>6</v>
      </c>
      <c r="H16" s="32" t="s">
        <v>7</v>
      </c>
      <c r="I16" s="32" t="s">
        <v>334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335</v>
      </c>
    </row>
    <row r="17" spans="1:15" x14ac:dyDescent="0.25">
      <c r="A17" s="17" t="s">
        <v>261</v>
      </c>
      <c r="B17" s="33" t="s">
        <v>16</v>
      </c>
      <c r="C17" s="34" t="s">
        <v>262</v>
      </c>
      <c r="D17" s="17" t="s">
        <v>553</v>
      </c>
      <c r="E17" s="18" t="s">
        <v>396</v>
      </c>
      <c r="F17" s="33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385</v>
      </c>
      <c r="B18" s="33" t="s">
        <v>24</v>
      </c>
      <c r="C18" s="34" t="s">
        <v>395</v>
      </c>
      <c r="D18" s="17" t="s">
        <v>553</v>
      </c>
      <c r="E18" s="18" t="s">
        <v>396</v>
      </c>
      <c r="F18" s="33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17" t="s">
        <v>210</v>
      </c>
      <c r="B19" s="33" t="s">
        <v>24</v>
      </c>
      <c r="C19" s="34" t="s">
        <v>25</v>
      </c>
      <c r="D19" s="17" t="s">
        <v>553</v>
      </c>
      <c r="E19" s="18" t="s">
        <v>26</v>
      </c>
      <c r="F19" s="33">
        <v>44317</v>
      </c>
      <c r="G19" s="21">
        <v>10000</v>
      </c>
      <c r="H19" s="85">
        <v>0</v>
      </c>
      <c r="I19" s="84">
        <v>10000</v>
      </c>
      <c r="J19" s="84">
        <v>287</v>
      </c>
      <c r="K19" s="84">
        <v>185.33</v>
      </c>
      <c r="L19" s="84">
        <v>304</v>
      </c>
      <c r="M19" s="86">
        <v>0</v>
      </c>
      <c r="N19" s="84">
        <v>776.33</v>
      </c>
      <c r="O19" s="57">
        <v>9223.67</v>
      </c>
    </row>
    <row r="20" spans="1:15" x14ac:dyDescent="0.25">
      <c r="A20" s="17" t="s">
        <v>363</v>
      </c>
      <c r="B20" s="33" t="s">
        <v>16</v>
      </c>
      <c r="C20" s="34" t="s">
        <v>73</v>
      </c>
      <c r="D20" s="17" t="s">
        <v>553</v>
      </c>
      <c r="E20" s="18" t="s">
        <v>26</v>
      </c>
      <c r="F20" s="33">
        <v>44986</v>
      </c>
      <c r="G20" s="21">
        <v>14000</v>
      </c>
      <c r="H20" s="85">
        <v>0</v>
      </c>
      <c r="I20" s="84">
        <v>14000</v>
      </c>
      <c r="J20" s="84">
        <v>401.8</v>
      </c>
      <c r="K20" s="84">
        <v>1007.19</v>
      </c>
      <c r="L20" s="84">
        <v>425.6</v>
      </c>
      <c r="M20" s="86">
        <v>0</v>
      </c>
      <c r="N20" s="84">
        <v>1834.59</v>
      </c>
      <c r="O20" s="84">
        <v>12165.41</v>
      </c>
    </row>
    <row r="21" spans="1:15" x14ac:dyDescent="0.25">
      <c r="A21" s="74" t="s">
        <v>329</v>
      </c>
      <c r="B21" s="125">
        <v>4</v>
      </c>
      <c r="C21" s="4"/>
      <c r="D21" s="4"/>
      <c r="E21" s="5"/>
      <c r="F21" s="4"/>
      <c r="G21" s="48">
        <f>SUM(G17:G20)</f>
        <v>59000</v>
      </c>
      <c r="H21" s="48">
        <v>0</v>
      </c>
      <c r="I21" s="48">
        <f>SUM(I17:I20)</f>
        <v>59000</v>
      </c>
      <c r="J21" s="48">
        <f>SUM(J17:J20)</f>
        <v>1693.3</v>
      </c>
      <c r="K21" s="48">
        <f>SUM(K17:K20)</f>
        <v>3937.5299999999997</v>
      </c>
      <c r="L21" s="48">
        <f>SUM(L17:L20)</f>
        <v>1793.6</v>
      </c>
      <c r="M21" s="48">
        <v>0</v>
      </c>
      <c r="N21" s="48">
        <f>SUM(N17:N20)</f>
        <v>7424.43</v>
      </c>
      <c r="O21" s="28">
        <f>SUM(O17:O20)</f>
        <v>51575.569999999992</v>
      </c>
    </row>
    <row r="22" spans="1:15" x14ac:dyDescent="0.25">
      <c r="A22" s="12"/>
      <c r="B22" s="9"/>
      <c r="C22" s="4"/>
      <c r="D22" s="4"/>
      <c r="E22" s="5"/>
      <c r="F22" s="4"/>
      <c r="G22" s="13"/>
      <c r="H22" s="14"/>
      <c r="I22" s="13"/>
      <c r="J22" s="13"/>
      <c r="K22" s="13"/>
      <c r="L22" s="13"/>
      <c r="M22" s="13"/>
      <c r="N22" s="13"/>
      <c r="O22" s="8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</row>
    <row r="24" spans="1:15" x14ac:dyDescent="0.25">
      <c r="A24" s="7" t="s">
        <v>196</v>
      </c>
      <c r="B24" s="16"/>
      <c r="C24" s="16"/>
      <c r="D24" s="3"/>
      <c r="E24" s="6"/>
      <c r="F24" s="127" t="s">
        <v>197</v>
      </c>
      <c r="G24" s="127"/>
      <c r="H24" s="127"/>
      <c r="I24" s="16"/>
      <c r="J24" s="16"/>
      <c r="K24" s="16"/>
      <c r="L24" s="8"/>
      <c r="M24" s="8"/>
      <c r="N24" s="8"/>
    </row>
    <row r="31" spans="1:15" x14ac:dyDescent="0.25">
      <c r="H31" s="127"/>
      <c r="I31" s="127"/>
      <c r="J31" s="127"/>
      <c r="K31" s="3"/>
      <c r="L31" s="3"/>
      <c r="M31" s="3"/>
    </row>
    <row r="32" spans="1:15" x14ac:dyDescent="0.25">
      <c r="G32" s="127"/>
      <c r="H32" s="127"/>
      <c r="I32" s="127"/>
      <c r="J32" s="3"/>
      <c r="K32" s="3"/>
      <c r="L32" s="3"/>
    </row>
  </sheetData>
  <mergeCells count="3">
    <mergeCell ref="H31:J31"/>
    <mergeCell ref="G32:I32"/>
    <mergeCell ref="F24:H24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21:A23">
    <cfRule type="duplicateValues" dxfId="1" priority="6"/>
  </conditionalFormatting>
  <conditionalFormatting sqref="A24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B54A-F9D2-4ED5-BBEA-E47D2E5BAD3E}">
  <dimension ref="A1:F38"/>
  <sheetViews>
    <sheetView workbookViewId="0">
      <selection activeCell="D40" sqref="D40"/>
    </sheetView>
  </sheetViews>
  <sheetFormatPr baseColWidth="10" defaultRowHeight="15" x14ac:dyDescent="0.25"/>
  <cols>
    <col min="1" max="1" width="4.42578125" customWidth="1"/>
    <col min="2" max="2" width="36.85546875" bestFit="1" customWidth="1"/>
    <col min="3" max="3" width="13.28515625" customWidth="1"/>
    <col min="4" max="4" width="56" customWidth="1"/>
    <col min="6" max="6" width="31.7109375" customWidth="1"/>
  </cols>
  <sheetData>
    <row r="1" spans="1:6" x14ac:dyDescent="0.25">
      <c r="A1" s="87" t="s">
        <v>428</v>
      </c>
      <c r="B1" s="88" t="s">
        <v>429</v>
      </c>
      <c r="C1" s="88" t="s">
        <v>430</v>
      </c>
      <c r="D1" s="88" t="s">
        <v>431</v>
      </c>
      <c r="E1" s="89" t="s">
        <v>432</v>
      </c>
      <c r="F1" s="90" t="s">
        <v>433</v>
      </c>
    </row>
    <row r="2" spans="1:6" x14ac:dyDescent="0.25">
      <c r="A2" s="91">
        <v>1</v>
      </c>
      <c r="B2" s="92" t="s">
        <v>121</v>
      </c>
      <c r="C2" s="92" t="s">
        <v>434</v>
      </c>
      <c r="D2" s="93" t="s">
        <v>399</v>
      </c>
      <c r="E2" s="94">
        <v>35000</v>
      </c>
      <c r="F2" s="95" t="s">
        <v>435</v>
      </c>
    </row>
    <row r="3" spans="1:6" x14ac:dyDescent="0.25">
      <c r="A3" s="91">
        <v>2</v>
      </c>
      <c r="B3" s="92" t="s">
        <v>118</v>
      </c>
      <c r="C3" s="92" t="s">
        <v>436</v>
      </c>
      <c r="D3" s="93" t="s">
        <v>399</v>
      </c>
      <c r="E3" s="94">
        <v>25000</v>
      </c>
      <c r="F3" s="95" t="s">
        <v>438</v>
      </c>
    </row>
    <row r="4" spans="1:6" x14ac:dyDescent="0.25">
      <c r="A4" s="91">
        <v>3</v>
      </c>
      <c r="B4" s="92" t="s">
        <v>119</v>
      </c>
      <c r="C4" s="92" t="s">
        <v>437</v>
      </c>
      <c r="D4" s="93" t="s">
        <v>399</v>
      </c>
      <c r="E4" s="94">
        <v>35000</v>
      </c>
      <c r="F4" s="95" t="s">
        <v>435</v>
      </c>
    </row>
    <row r="5" spans="1:6" x14ac:dyDescent="0.25">
      <c r="A5" s="91">
        <v>4</v>
      </c>
      <c r="B5" s="92" t="s">
        <v>120</v>
      </c>
      <c r="C5" s="92" t="s">
        <v>439</v>
      </c>
      <c r="D5" s="93" t="s">
        <v>399</v>
      </c>
      <c r="E5" s="94">
        <v>44000</v>
      </c>
      <c r="F5" s="95" t="s">
        <v>435</v>
      </c>
    </row>
    <row r="6" spans="1:6" x14ac:dyDescent="0.25">
      <c r="A6" s="91">
        <v>5</v>
      </c>
      <c r="B6" s="92" t="s">
        <v>151</v>
      </c>
      <c r="C6" s="92" t="s">
        <v>440</v>
      </c>
      <c r="D6" s="93" t="s">
        <v>399</v>
      </c>
      <c r="E6" s="94">
        <v>31106.25</v>
      </c>
      <c r="F6" s="95" t="s">
        <v>441</v>
      </c>
    </row>
    <row r="7" spans="1:6" x14ac:dyDescent="0.25">
      <c r="A7" s="91">
        <v>6</v>
      </c>
      <c r="B7" s="92" t="s">
        <v>126</v>
      </c>
      <c r="C7" s="96" t="s">
        <v>442</v>
      </c>
      <c r="D7" s="93" t="s">
        <v>399</v>
      </c>
      <c r="E7" s="94">
        <v>25000</v>
      </c>
      <c r="F7" s="98" t="s">
        <v>445</v>
      </c>
    </row>
    <row r="8" spans="1:6" x14ac:dyDescent="0.25">
      <c r="A8" s="91">
        <v>7</v>
      </c>
      <c r="B8" s="92" t="s">
        <v>131</v>
      </c>
      <c r="C8" s="92" t="s">
        <v>443</v>
      </c>
      <c r="D8" s="97" t="s">
        <v>444</v>
      </c>
      <c r="E8" s="94">
        <v>25000</v>
      </c>
      <c r="F8" s="95" t="s">
        <v>410</v>
      </c>
    </row>
    <row r="9" spans="1:6" x14ac:dyDescent="0.25">
      <c r="A9" s="91">
        <v>8</v>
      </c>
      <c r="B9" s="92" t="s">
        <v>173</v>
      </c>
      <c r="C9" s="92" t="s">
        <v>446</v>
      </c>
      <c r="D9" s="93" t="s">
        <v>399</v>
      </c>
      <c r="E9" s="94">
        <v>25000</v>
      </c>
      <c r="F9" s="95" t="s">
        <v>447</v>
      </c>
    </row>
    <row r="10" spans="1:6" x14ac:dyDescent="0.25">
      <c r="A10" s="91">
        <v>9</v>
      </c>
      <c r="B10" s="92" t="s">
        <v>71</v>
      </c>
      <c r="C10" s="92" t="s">
        <v>448</v>
      </c>
      <c r="D10" s="93" t="s">
        <v>399</v>
      </c>
      <c r="E10" s="94">
        <v>40000</v>
      </c>
      <c r="F10" s="95" t="s">
        <v>438</v>
      </c>
    </row>
    <row r="11" spans="1:6" x14ac:dyDescent="0.25">
      <c r="A11" s="91">
        <v>10</v>
      </c>
      <c r="B11" s="99" t="s">
        <v>449</v>
      </c>
      <c r="C11" s="99" t="s">
        <v>450</v>
      </c>
      <c r="D11" s="100" t="s">
        <v>399</v>
      </c>
      <c r="E11" s="101">
        <v>25000</v>
      </c>
      <c r="F11" s="102" t="s">
        <v>451</v>
      </c>
    </row>
    <row r="12" spans="1:6" x14ac:dyDescent="0.25">
      <c r="A12" s="91">
        <v>11</v>
      </c>
      <c r="B12" s="92" t="s">
        <v>159</v>
      </c>
      <c r="C12" s="92" t="s">
        <v>452</v>
      </c>
      <c r="D12" s="93" t="s">
        <v>399</v>
      </c>
      <c r="E12" s="94">
        <v>35000</v>
      </c>
      <c r="F12" s="95" t="s">
        <v>441</v>
      </c>
    </row>
    <row r="13" spans="1:6" x14ac:dyDescent="0.25">
      <c r="A13" s="91">
        <v>12</v>
      </c>
      <c r="B13" s="92" t="s">
        <v>152</v>
      </c>
      <c r="C13" s="92" t="s">
        <v>453</v>
      </c>
      <c r="D13" s="93" t="s">
        <v>399</v>
      </c>
      <c r="E13" s="94">
        <v>35000</v>
      </c>
      <c r="F13" s="95" t="s">
        <v>441</v>
      </c>
    </row>
    <row r="14" spans="1:6" x14ac:dyDescent="0.25">
      <c r="A14" s="91">
        <v>13</v>
      </c>
      <c r="B14" s="92" t="s">
        <v>183</v>
      </c>
      <c r="C14" s="96" t="s">
        <v>454</v>
      </c>
      <c r="D14" s="93" t="s">
        <v>399</v>
      </c>
      <c r="E14" s="94">
        <v>25000</v>
      </c>
      <c r="F14" s="95" t="s">
        <v>424</v>
      </c>
    </row>
    <row r="15" spans="1:6" x14ac:dyDescent="0.25">
      <c r="A15" s="91">
        <v>14</v>
      </c>
      <c r="B15" s="92" t="s">
        <v>111</v>
      </c>
      <c r="C15" s="92" t="s">
        <v>455</v>
      </c>
      <c r="D15" s="97" t="s">
        <v>444</v>
      </c>
      <c r="E15" s="94">
        <v>25000</v>
      </c>
      <c r="F15" s="95" t="s">
        <v>420</v>
      </c>
    </row>
    <row r="16" spans="1:6" x14ac:dyDescent="0.25">
      <c r="A16" s="91">
        <v>15</v>
      </c>
      <c r="B16" s="92" t="s">
        <v>189</v>
      </c>
      <c r="C16" s="92" t="s">
        <v>456</v>
      </c>
      <c r="D16" s="93" t="s">
        <v>399</v>
      </c>
      <c r="E16" s="94">
        <v>25000</v>
      </c>
      <c r="F16" s="95" t="s">
        <v>438</v>
      </c>
    </row>
    <row r="17" spans="1:6" x14ac:dyDescent="0.25">
      <c r="A17" s="91">
        <v>16</v>
      </c>
      <c r="B17" s="92" t="s">
        <v>124</v>
      </c>
      <c r="C17" s="92" t="s">
        <v>457</v>
      </c>
      <c r="D17" s="93" t="s">
        <v>399</v>
      </c>
      <c r="E17" s="94">
        <v>25000</v>
      </c>
      <c r="F17" s="95" t="s">
        <v>410</v>
      </c>
    </row>
    <row r="18" spans="1:6" x14ac:dyDescent="0.25">
      <c r="A18" s="91">
        <v>17</v>
      </c>
      <c r="B18" s="92" t="s">
        <v>114</v>
      </c>
      <c r="C18" s="92" t="s">
        <v>458</v>
      </c>
      <c r="D18" s="93" t="s">
        <v>399</v>
      </c>
      <c r="E18" s="94">
        <v>35000</v>
      </c>
      <c r="F18" s="95" t="s">
        <v>435</v>
      </c>
    </row>
    <row r="19" spans="1:6" x14ac:dyDescent="0.25">
      <c r="A19" s="91">
        <v>18</v>
      </c>
      <c r="B19" s="97" t="s">
        <v>154</v>
      </c>
      <c r="C19" s="103" t="s">
        <v>459</v>
      </c>
      <c r="D19" s="93" t="s">
        <v>399</v>
      </c>
      <c r="E19" s="104">
        <v>25000</v>
      </c>
      <c r="F19" s="92" t="s">
        <v>465</v>
      </c>
    </row>
    <row r="20" spans="1:6" x14ac:dyDescent="0.25">
      <c r="A20" s="91">
        <v>19</v>
      </c>
      <c r="B20" s="97" t="s">
        <v>460</v>
      </c>
      <c r="C20" s="103" t="s">
        <v>461</v>
      </c>
      <c r="D20" s="93" t="s">
        <v>399</v>
      </c>
      <c r="E20" s="104">
        <v>25000</v>
      </c>
      <c r="F20" s="92" t="s">
        <v>410</v>
      </c>
    </row>
    <row r="21" spans="1:6" x14ac:dyDescent="0.25">
      <c r="A21" s="91">
        <v>20</v>
      </c>
      <c r="B21" s="97" t="s">
        <v>462</v>
      </c>
      <c r="C21" s="103" t="s">
        <v>463</v>
      </c>
      <c r="D21" s="93" t="s">
        <v>399</v>
      </c>
      <c r="E21" s="104">
        <v>25000</v>
      </c>
      <c r="F21" s="92" t="s">
        <v>426</v>
      </c>
    </row>
    <row r="22" spans="1:6" x14ac:dyDescent="0.25">
      <c r="A22" s="91">
        <v>21</v>
      </c>
      <c r="B22" s="97" t="s">
        <v>140</v>
      </c>
      <c r="C22" s="103" t="s">
        <v>464</v>
      </c>
      <c r="D22" s="93" t="s">
        <v>399</v>
      </c>
      <c r="E22" s="104">
        <v>25000</v>
      </c>
      <c r="F22" s="92" t="s">
        <v>426</v>
      </c>
    </row>
    <row r="23" spans="1:6" x14ac:dyDescent="0.25">
      <c r="A23" s="91">
        <v>22</v>
      </c>
      <c r="B23" s="97" t="s">
        <v>167</v>
      </c>
      <c r="C23" s="105" t="s">
        <v>466</v>
      </c>
      <c r="D23" s="93" t="s">
        <v>399</v>
      </c>
      <c r="E23" s="106">
        <v>25000</v>
      </c>
      <c r="F23" s="107" t="s">
        <v>467</v>
      </c>
    </row>
    <row r="24" spans="1:6" x14ac:dyDescent="0.25">
      <c r="A24" s="91">
        <v>23</v>
      </c>
      <c r="B24" s="108" t="s">
        <v>153</v>
      </c>
      <c r="C24" s="109" t="s">
        <v>468</v>
      </c>
      <c r="D24" s="93" t="s">
        <v>399</v>
      </c>
      <c r="E24" s="106">
        <v>25000</v>
      </c>
      <c r="F24" s="107" t="s">
        <v>465</v>
      </c>
    </row>
    <row r="25" spans="1:6" x14ac:dyDescent="0.25">
      <c r="A25" s="91">
        <v>24</v>
      </c>
      <c r="B25" s="108" t="s">
        <v>168</v>
      </c>
      <c r="C25" s="109" t="s">
        <v>469</v>
      </c>
      <c r="D25" s="93" t="s">
        <v>399</v>
      </c>
      <c r="E25" s="106">
        <v>25000</v>
      </c>
      <c r="F25" s="107" t="s">
        <v>467</v>
      </c>
    </row>
    <row r="26" spans="1:6" x14ac:dyDescent="0.25">
      <c r="A26" s="91">
        <v>25</v>
      </c>
      <c r="B26" s="100" t="s">
        <v>470</v>
      </c>
      <c r="C26" s="110" t="s">
        <v>471</v>
      </c>
      <c r="D26" s="93" t="s">
        <v>399</v>
      </c>
      <c r="E26" s="111">
        <v>30000</v>
      </c>
      <c r="F26" s="107" t="s">
        <v>438</v>
      </c>
    </row>
    <row r="27" spans="1:6" x14ac:dyDescent="0.25">
      <c r="A27" s="91">
        <v>26</v>
      </c>
      <c r="B27" s="97" t="s">
        <v>472</v>
      </c>
      <c r="C27" s="112" t="s">
        <v>473</v>
      </c>
      <c r="D27" s="93" t="s">
        <v>399</v>
      </c>
      <c r="E27" s="113">
        <v>25000</v>
      </c>
      <c r="F27" s="97" t="s">
        <v>474</v>
      </c>
    </row>
    <row r="28" spans="1:6" x14ac:dyDescent="0.25">
      <c r="A28" s="91">
        <v>27</v>
      </c>
      <c r="B28" s="114" t="s">
        <v>405</v>
      </c>
      <c r="C28" s="115" t="s">
        <v>475</v>
      </c>
      <c r="D28" s="93" t="s">
        <v>399</v>
      </c>
      <c r="E28" s="113">
        <v>25000</v>
      </c>
      <c r="F28" s="92" t="s">
        <v>420</v>
      </c>
    </row>
    <row r="29" spans="1:6" x14ac:dyDescent="0.25">
      <c r="A29" s="91">
        <v>28</v>
      </c>
      <c r="B29" s="93" t="s">
        <v>202</v>
      </c>
      <c r="C29" s="103" t="s">
        <v>476</v>
      </c>
      <c r="D29" s="93" t="s">
        <v>399</v>
      </c>
      <c r="E29" s="116">
        <v>25000</v>
      </c>
      <c r="F29" s="97" t="s">
        <v>424</v>
      </c>
    </row>
    <row r="30" spans="1:6" x14ac:dyDescent="0.25">
      <c r="A30" s="91">
        <v>29</v>
      </c>
      <c r="B30" s="93" t="s">
        <v>201</v>
      </c>
      <c r="C30" s="103" t="s">
        <v>477</v>
      </c>
      <c r="D30" s="93" t="s">
        <v>399</v>
      </c>
      <c r="E30" s="116">
        <v>25000</v>
      </c>
      <c r="F30" s="97" t="s">
        <v>479</v>
      </c>
    </row>
    <row r="31" spans="1:6" x14ac:dyDescent="0.25">
      <c r="A31" s="91">
        <v>30</v>
      </c>
      <c r="B31" s="93" t="s">
        <v>203</v>
      </c>
      <c r="C31" s="103" t="s">
        <v>478</v>
      </c>
      <c r="D31" s="93" t="s">
        <v>399</v>
      </c>
      <c r="E31" s="116">
        <v>25000</v>
      </c>
      <c r="F31" s="97" t="s">
        <v>412</v>
      </c>
    </row>
    <row r="32" spans="1:6" x14ac:dyDescent="0.25">
      <c r="A32" s="91">
        <v>31</v>
      </c>
      <c r="B32" s="117" t="s">
        <v>480</v>
      </c>
      <c r="C32" s="112" t="s">
        <v>481</v>
      </c>
      <c r="D32" s="97" t="s">
        <v>482</v>
      </c>
      <c r="E32" s="116">
        <v>25000</v>
      </c>
      <c r="F32" s="118" t="s">
        <v>486</v>
      </c>
    </row>
    <row r="33" spans="1:6" x14ac:dyDescent="0.25">
      <c r="A33" s="91">
        <v>32</v>
      </c>
      <c r="B33" s="97" t="s">
        <v>483</v>
      </c>
      <c r="C33" s="112" t="s">
        <v>484</v>
      </c>
      <c r="D33" s="97" t="s">
        <v>485</v>
      </c>
      <c r="E33" s="116">
        <v>25000</v>
      </c>
      <c r="F33" s="119" t="s">
        <v>467</v>
      </c>
    </row>
    <row r="34" spans="1:6" x14ac:dyDescent="0.25">
      <c r="A34" s="91">
        <v>33</v>
      </c>
      <c r="B34" s="97" t="s">
        <v>205</v>
      </c>
      <c r="C34" s="103" t="s">
        <v>487</v>
      </c>
      <c r="D34" s="93" t="s">
        <v>488</v>
      </c>
      <c r="E34" s="116">
        <v>25000</v>
      </c>
      <c r="F34" s="119" t="s">
        <v>438</v>
      </c>
    </row>
    <row r="35" spans="1:6" x14ac:dyDescent="0.25">
      <c r="A35" s="91">
        <v>34</v>
      </c>
      <c r="B35" s="120" t="s">
        <v>207</v>
      </c>
      <c r="C35" s="121" t="s">
        <v>489</v>
      </c>
      <c r="D35" s="93" t="s">
        <v>399</v>
      </c>
      <c r="E35" s="116">
        <v>25000</v>
      </c>
      <c r="F35" s="119" t="s">
        <v>435</v>
      </c>
    </row>
    <row r="36" spans="1:6" x14ac:dyDescent="0.25">
      <c r="A36" s="91">
        <v>35</v>
      </c>
      <c r="B36" s="122" t="s">
        <v>204</v>
      </c>
      <c r="C36" s="121" t="s">
        <v>490</v>
      </c>
      <c r="D36" s="93" t="s">
        <v>399</v>
      </c>
      <c r="E36" s="123">
        <v>25000</v>
      </c>
      <c r="F36" s="118" t="s">
        <v>465</v>
      </c>
    </row>
    <row r="37" spans="1:6" x14ac:dyDescent="0.25">
      <c r="A37" s="91">
        <v>36</v>
      </c>
      <c r="B37" s="118" t="s">
        <v>206</v>
      </c>
      <c r="C37" s="120" t="s">
        <v>491</v>
      </c>
      <c r="D37" s="93" t="s">
        <v>399</v>
      </c>
      <c r="E37" s="123">
        <v>25000</v>
      </c>
      <c r="F37" s="118" t="s">
        <v>438</v>
      </c>
    </row>
    <row r="38" spans="1:6" x14ac:dyDescent="0.25">
      <c r="A38" s="91">
        <v>37</v>
      </c>
      <c r="B38" s="118" t="s">
        <v>199</v>
      </c>
      <c r="C38" s="112" t="s">
        <v>492</v>
      </c>
      <c r="D38" s="93" t="s">
        <v>399</v>
      </c>
      <c r="E38" s="116">
        <v>25000</v>
      </c>
      <c r="F38" s="118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Fijo</vt:lpstr>
      <vt:lpstr>Fijo 2</vt:lpstr>
      <vt:lpstr>Temporal</vt:lpstr>
      <vt:lpstr>Tram. Pensión</vt:lpstr>
      <vt:lpstr>Comp. Militar</vt:lpstr>
      <vt:lpstr>Interinato </vt:lpstr>
      <vt:lpstr>Hoja1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Loren Maytee Vazquez Vieras</cp:lastModifiedBy>
  <cp:revision/>
  <cp:lastPrinted>2024-07-01T14:45:58Z</cp:lastPrinted>
  <dcterms:created xsi:type="dcterms:W3CDTF">2022-12-20T18:48:02Z</dcterms:created>
  <dcterms:modified xsi:type="dcterms:W3CDTF">2024-07-01T14:46:08Z</dcterms:modified>
  <cp:category/>
  <cp:contentStatus/>
</cp:coreProperties>
</file>