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Transparencias 2024/"/>
    </mc:Choice>
  </mc:AlternateContent>
  <xr:revisionPtr revIDLastSave="110" documentId="8_{A6E3B8F9-544E-460D-9A6F-0794A3A70A80}" xr6:coauthVersionLast="47" xr6:coauthVersionMax="47" xr10:uidLastSave="{BD580F63-E205-4AF0-A478-93F780CA9B95}"/>
  <bookViews>
    <workbookView xWindow="-120" yWindow="-120" windowWidth="20730" windowHeight="1116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Fijo!$A$4:$R$202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Fijo!$D$214</definedName>
    <definedName name="_xlnm.Extract" localSheetId="1">'Fijo 2'!$D$108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6" l="1"/>
  <c r="O6" i="6"/>
  <c r="N4" i="6"/>
  <c r="N116" i="2" l="1"/>
  <c r="N180" i="2"/>
  <c r="O180" i="2" s="1"/>
  <c r="M21" i="6"/>
  <c r="K45" i="4"/>
  <c r="M97" i="1"/>
  <c r="I97" i="1"/>
  <c r="K202" i="2"/>
  <c r="G202" i="2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8" i="1"/>
  <c r="N89" i="1"/>
  <c r="N90" i="1"/>
  <c r="N91" i="1"/>
  <c r="N94" i="1"/>
  <c r="N96" i="1"/>
  <c r="N5" i="1"/>
  <c r="J202" i="2"/>
  <c r="M202" i="2"/>
  <c r="L202" i="2"/>
  <c r="N97" i="1" l="1"/>
  <c r="L20" i="8"/>
  <c r="K20" i="8"/>
  <c r="J20" i="8"/>
  <c r="G20" i="8"/>
  <c r="G11" i="8" l="1"/>
  <c r="L11" i="8"/>
  <c r="K11" i="8"/>
  <c r="J11" i="8"/>
  <c r="I11" i="8"/>
  <c r="N13" i="4" l="1"/>
  <c r="L97" i="1" l="1"/>
  <c r="J97" i="1"/>
  <c r="K97" i="1"/>
  <c r="N72" i="2"/>
  <c r="O72" i="2" s="1"/>
  <c r="N71" i="2"/>
  <c r="O71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9" i="2"/>
  <c r="N31" i="2"/>
  <c r="N32" i="2"/>
  <c r="N33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1" i="2"/>
  <c r="N62" i="2"/>
  <c r="N63" i="2"/>
  <c r="N64" i="2"/>
  <c r="N66" i="2"/>
  <c r="N68" i="2"/>
  <c r="N69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9" i="2"/>
  <c r="N100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0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6" i="2"/>
  <c r="N157" i="2"/>
  <c r="N159" i="2"/>
  <c r="N160" i="2"/>
  <c r="N161" i="2"/>
  <c r="N162" i="2"/>
  <c r="N163" i="2"/>
  <c r="N164" i="2"/>
  <c r="N174" i="2"/>
  <c r="N175" i="2"/>
  <c r="N176" i="2"/>
  <c r="N177" i="2"/>
  <c r="N178" i="2"/>
  <c r="N181" i="2"/>
  <c r="N183" i="2"/>
  <c r="N184" i="2"/>
  <c r="N185" i="2"/>
  <c r="N186" i="2"/>
  <c r="N191" i="2"/>
  <c r="N192" i="2"/>
  <c r="N193" i="2"/>
  <c r="N194" i="2"/>
  <c r="N187" i="2"/>
  <c r="N198" i="2"/>
  <c r="N5" i="2"/>
  <c r="N202" i="2" l="1"/>
  <c r="O27" i="2"/>
  <c r="O69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1" i="1"/>
  <c r="O94" i="1"/>
  <c r="O96" i="1"/>
  <c r="M45" i="4"/>
  <c r="G97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9" i="2"/>
  <c r="O31" i="2"/>
  <c r="O32" i="2"/>
  <c r="O33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1" i="2"/>
  <c r="O62" i="2"/>
  <c r="O63" i="2"/>
  <c r="O64" i="2"/>
  <c r="O66" i="2"/>
  <c r="O68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9" i="2"/>
  <c r="O100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0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6" i="2"/>
  <c r="O157" i="2"/>
  <c r="O159" i="2"/>
  <c r="O160" i="2"/>
  <c r="O161" i="2"/>
  <c r="O162" i="2"/>
  <c r="O163" i="2"/>
  <c r="O164" i="2"/>
  <c r="O174" i="2"/>
  <c r="O175" i="2"/>
  <c r="O176" i="2"/>
  <c r="O177" i="2"/>
  <c r="O178" i="2"/>
  <c r="O181" i="2"/>
  <c r="O183" i="2"/>
  <c r="O184" i="2"/>
  <c r="O185" i="2"/>
  <c r="O186" i="2"/>
  <c r="O191" i="2"/>
  <c r="O192" i="2"/>
  <c r="O193" i="2"/>
  <c r="O194" i="2"/>
  <c r="O187" i="2"/>
  <c r="O198" i="2"/>
  <c r="O5" i="2"/>
  <c r="L45" i="4" l="1"/>
  <c r="N10" i="8"/>
  <c r="O10" i="8" s="1"/>
  <c r="I96" i="2"/>
  <c r="I202" i="2" s="1"/>
  <c r="N9" i="8"/>
  <c r="O20" i="6"/>
  <c r="L21" i="6"/>
  <c r="K21" i="6"/>
  <c r="J21" i="6"/>
  <c r="G21" i="6"/>
  <c r="O9" i="8" l="1"/>
  <c r="O11" i="8" s="1"/>
  <c r="N11" i="8"/>
  <c r="O96" i="2"/>
  <c r="O202" i="2" s="1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97" i="1"/>
  <c r="I43" i="4" l="1"/>
  <c r="O43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45" i="4" l="1"/>
  <c r="O4" i="6"/>
  <c r="O21" i="6" s="1"/>
  <c r="O5" i="3" l="1"/>
  <c r="N5" i="3"/>
  <c r="M5" i="3"/>
  <c r="L5" i="3"/>
  <c r="K5" i="3"/>
  <c r="J5" i="3"/>
  <c r="I5" i="3"/>
  <c r="H5" i="3"/>
  <c r="G5" i="3"/>
  <c r="H45" i="4" l="1"/>
  <c r="I45" i="4"/>
  <c r="O5" i="1"/>
  <c r="O97" i="1" s="1"/>
</calcChain>
</file>

<file path=xl/sharedStrings.xml><?xml version="1.0" encoding="utf-8"?>
<sst xmlns="http://schemas.openxmlformats.org/spreadsheetml/2006/main" count="1925" uniqueCount="514">
  <si>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</si>
  <si>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</si>
  <si>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</si>
  <si>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</si>
  <si>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</si>
  <si>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</si>
  <si>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</si>
  <si>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</si>
  <si>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</si>
  <si>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</si>
  <si>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</si>
  <si>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</si>
  <si>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</si>
  <si>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</si>
  <si>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</si>
  <si>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</si>
  <si>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</si>
  <si>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</si>
  <si>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</si>
  <si>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</si>
  <si>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</si>
  <si>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</si>
  <si>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</si>
  <si>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</si>
  <si>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</si>
  <si>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</si>
  <si>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</si>
  <si>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</si>
  <si>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</si>
  <si>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</si>
  <si>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</si>
  <si>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</si>
  <si>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</si>
  <si>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</si>
  <si>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</si>
  <si>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</si>
  <si>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</si>
  <si>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</si>
  <si>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</si>
  <si>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</si>
  <si>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</si>
  <si>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</si>
  <si>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</si>
  <si>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</si>
  <si>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</si>
  <si>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</si>
  <si>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</si>
  <si>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</si>
  <si>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</si>
  <si>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</si>
  <si>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</si>
  <si>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</si>
  <si>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</si>
  <si>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</si>
  <si>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</si>
  <si>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</si>
  <si>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</si>
  <si>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</si>
  <si>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</si>
  <si>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</si>
  <si>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</si>
  <si>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</si>
  <si>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</si>
  <si>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</si>
  <si>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</si>
  <si>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</si>
  <si>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</si>
  <si>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</si>
  <si>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</si>
  <si>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</si>
  <si>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</si>
  <si>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</si>
  <si>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</si>
  <si>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</si>
  <si>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</si>
  <si>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</si>
  <si>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</si>
  <si>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</si>
  <si>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</si>
  <si>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</si>
  <si>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</si>
  <si>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</si>
  <si>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</si>
  <si>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</si>
  <si>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</si>
  <si>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</si>
  <si>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</si>
  <si>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</si>
  <si>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</si>
  <si>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</si>
  <si>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</si>
  <si>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</si>
  <si>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</si>
  <si>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</si>
  <si>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</si>
  <si>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</si>
  <si>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</si>
  <si>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</si>
  <si>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</si>
  <si>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</si>
  <si>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</si>
  <si>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</si>
  <si>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</si>
  <si>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</si>
  <si>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</si>
  <si>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</si>
  <si>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</si>
  <si>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</si>
  <si>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</si>
  <si>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</si>
  <si>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</si>
  <si>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</si>
  <si>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</si>
  <si>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</si>
  <si>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</si>
  <si>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</si>
  <si>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</si>
  <si>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</si>
  <si>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</si>
  <si>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</si>
  <si>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</si>
  <si>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</si>
  <si>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</si>
  <si>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</si>
  <si>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</si>
  <si>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</si>
  <si>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</si>
  <si>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</si>
  <si>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</si>
  <si>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</si>
  <si>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</si>
  <si>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</si>
  <si>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</si>
  <si>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</si>
  <si>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</si>
  <si>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</si>
  <si>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</si>
  <si>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</si>
  <si>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</si>
  <si>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</si>
  <si>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</si>
  <si>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</si>
  <si>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</si>
  <si>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</si>
  <si>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</si>
  <si>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</si>
  <si>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</si>
  <si>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</si>
  <si>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</si>
  <si>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</si>
  <si>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</si>
  <si>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</si>
  <si>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</si>
  <si>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</si>
  <si>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</si>
  <si>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</si>
  <si>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</si>
  <si>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</si>
  <si>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</si>
  <si>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</si>
  <si>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</si>
  <si>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</si>
  <si>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</si>
  <si>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</si>
  <si>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</si>
  <si>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</si>
  <si>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</si>
  <si>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</si>
  <si>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</si>
  <si>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</si>
  <si>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</si>
  <si>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</si>
  <si>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</si>
  <si>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</si>
  <si>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</si>
  <si>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</si>
  <si>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</si>
  <si>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</si>
  <si>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</si>
  <si>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</si>
  <si>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</si>
  <si>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</si>
  <si>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</si>
  <si>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</si>
  <si>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</si>
  <si>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</si>
  <si>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</si>
  <si>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</si>
  <si>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</si>
  <si>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</si>
  <si>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</si>
  <si>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</si>
  <si>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</si>
  <si>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</si>
  <si>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</si>
  <si>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</si>
  <si>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</si>
  <si>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</si>
  <si>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</si>
  <si>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</si>
  <si>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</si>
  <si>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</si>
  <si>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</si>
  <si>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</si>
  <si>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</si>
  <si>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</si>
  <si>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</si>
  <si>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</si>
  <si>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</si>
  <si>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</si>
  <si>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</si>
  <si>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</si>
  <si>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</si>
  <si>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</si>
  <si>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</si>
  <si>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</si>
  <si>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</si>
  <si>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</si>
  <si>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</si>
  <si>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</si>
  <si>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</si>
  <si>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</si>
  <si>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</si>
  <si>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</si>
  <si>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</si>
  <si>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</si>
  <si>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</si>
  <si>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</si>
  <si>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</si>
  <si>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</si>
  <si>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</si>
  <si>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</si>
  <si>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</si>
  <si>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</si>
  <si>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</si>
  <si>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</si>
  <si>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</si>
  <si>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</si>
  <si>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</si>
  <si>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</si>
  <si>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</si>
  <si>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</si>
  <si>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</si>
  <si>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</si>
  <si>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</si>
  <si>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</si>
  <si>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</si>
  <si>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</si>
  <si>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</si>
  <si>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</si>
  <si>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</si>
  <si>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</si>
  <si>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</si>
  <si>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</si>
  <si>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</si>
  <si>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</si>
  <si>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</si>
  <si>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</si>
  <si>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</si>
  <si>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</si>
  <si>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</si>
  <si>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</si>
  <si>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</si>
  <si>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</si>
  <si>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</si>
  <si>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</si>
  <si>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</si>
  <si>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</si>
  <si>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</si>
  <si>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</si>
  <si>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</si>
  <si>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</si>
  <si>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</si>
  <si>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</si>
  <si>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</si>
  <si>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</si>
  <si>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</si>
  <si>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</si>
  <si>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</si>
  <si>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</si>
  <si>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</si>
  <si>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</si>
  <si>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</si>
  <si>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</si>
  <si>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</si>
  <si>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</si>
  <si>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</si>
  <si>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</si>
  <si>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</si>
  <si>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</si>
  <si>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</si>
  <si>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</si>
  <si>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</si>
  <si>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</si>
  <si>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</si>
  <si>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</si>
  <si>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</si>
  <si>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</si>
  <si>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</si>
  <si>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</si>
  <si>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</si>
  <si>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</si>
  <si>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</si>
  <si>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</si>
  <si>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</si>
  <si>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</si>
  <si>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</si>
  <si>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</si>
  <si>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</si>
  <si>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</si>
  <si>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</si>
  <si>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</si>
  <si>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</si>
  <si>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</si>
  <si>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</si>
  <si>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</si>
  <si>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</si>
  <si>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</si>
  <si>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</si>
  <si>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</si>
  <si>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</si>
  <si>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</si>
  <si>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</si>
  <si>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</si>
  <si>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</si>
  <si>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</si>
  <si>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</si>
  <si>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</si>
  <si>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</si>
  <si>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</si>
  <si>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</si>
  <si>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</si>
  <si>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</si>
  <si>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</si>
  <si>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</si>
  <si>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</si>
  <si>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</si>
  <si>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</si>
  <si>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</si>
  <si>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</si>
  <si>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</si>
  <si>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</si>
  <si>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</si>
  <si>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</si>
  <si>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</si>
  <si>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</si>
  <si>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</si>
  <si>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</si>
  <si>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</si>
  <si>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</si>
  <si>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</si>
  <si>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</si>
  <si>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</si>
  <si>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</si>
  <si>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</si>
  <si>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</si>
  <si>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</si>
  <si>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</si>
  <si>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</si>
  <si>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</si>
  <si>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</si>
  <si>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</si>
  <si>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</si>
  <si>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</si>
  <si>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</si>
  <si>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</si>
  <si>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</si>
  <si>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</si>
  <si>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</si>
  <si>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</si>
  <si>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</si>
  <si>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</si>
  <si>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</si>
  <si>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</si>
  <si>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</si>
  <si>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</si>
  <si>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</si>
  <si>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</si>
  <si>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</si>
  <si>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</si>
  <si>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</si>
  <si>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</si>
  <si>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</si>
  <si>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</si>
  <si>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</si>
  <si>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</si>
  <si>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</si>
  <si>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</si>
  <si>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</si>
  <si>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</si>
  <si>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</si>
  <si>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</si>
  <si>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</si>
  <si>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</si>
  <si>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</si>
  <si>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</si>
  <si>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</si>
  <si>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</si>
  <si>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</si>
  <si>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</si>
  <si>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</si>
  <si>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</si>
  <si>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</si>
  <si>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</si>
  <si>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</si>
  <si>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</si>
  <si>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</si>
  <si>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</si>
  <si>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</si>
  <si>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</si>
  <si>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</si>
  <si>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</si>
  <si>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</si>
  <si>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</si>
  <si>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</si>
  <si>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</si>
  <si>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</si>
  <si>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</si>
  <si>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</si>
  <si>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</si>
  <si>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</si>
  <si>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</si>
  <si>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</si>
  <si>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</si>
  <si>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</si>
  <si>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</si>
  <si>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</si>
  <si>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</si>
  <si>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</si>
  <si>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</si>
  <si>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</si>
  <si>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</si>
  <si>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</si>
  <si>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</si>
  <si>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</si>
  <si>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</si>
  <si>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</si>
  <si>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</si>
  <si>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</si>
  <si>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</si>
  <si>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</si>
  <si>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</si>
  <si>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</si>
  <si>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</si>
  <si>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</si>
  <si>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</si>
  <si>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</si>
  <si>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</si>
  <si>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</si>
  <si>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</si>
  <si>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</si>
  <si>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</si>
  <si>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</si>
  <si>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</si>
  <si>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</si>
  <si>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</si>
  <si>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</si>
  <si>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</si>
  <si>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</si>
  <si>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</si>
  <si>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</si>
  <si>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</si>
  <si>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</si>
  <si>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</si>
  <si>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</si>
  <si>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</si>
  <si>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</si>
  <si>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</si>
  <si>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</si>
  <si>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</si>
  <si>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</si>
  <si>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</si>
  <si>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</si>
  <si>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</si>
  <si>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</si>
  <si>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</si>
  <si>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</si>
  <si>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</si>
  <si>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</si>
  <si>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</si>
  <si>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</si>
  <si>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</si>
  <si>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</si>
  <si>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</si>
  <si>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</si>
  <si>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</si>
  <si>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</si>
  <si>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</si>
  <si>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</si>
  <si>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</si>
  <si>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</si>
  <si>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</si>
  <si>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</si>
  <si>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</si>
  <si>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</si>
  <si>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</si>
  <si>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</si>
  <si>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</si>
  <si>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</si>
  <si>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</si>
  <si>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</si>
  <si>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</si>
  <si>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</si>
  <si>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</si>
  <si>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</si>
  <si>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>NÓMINA PERSONAL FIJO 2 CORRESPONDIENTE AL MES DE AGOSTO 2024</t>
  </si>
  <si>
    <t>NÓMINA PERSONAL FIJO CORRESPONDIENTE AL MES DE AGOSTO 2024</t>
  </si>
  <si>
    <t>NÓMINA PERSONAL TEMPORALES CORRESPONDIENTE AL MES DE AGOSTO 2024</t>
  </si>
  <si>
    <t>NÓMINA PERSONAL TRAMITE EN PENSIÓN CORRESPONDIENTE AL MES DE AGOSTO 2024</t>
  </si>
  <si>
    <t>NÓMINA PERSONAL DE VIGILANCIA CORRESPONDIENTE AL MES DE AGOSTO 2024</t>
  </si>
  <si>
    <t xml:space="preserve"> Responsable Recursos Humanos</t>
  </si>
  <si>
    <t>NÓMINA PERSONAL DE INTERINATO  CORRESPONDIENTE AL MES DE AGOSTO 2024</t>
  </si>
  <si>
    <t>NÓMINA PERSONAL DE INTERINATO FONDO 9998  CORRESPONDIENTE AL MES DE AGOSTO 2024</t>
  </si>
  <si>
    <t xml:space="preserve">Responsable de Nómina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</si>
</sst>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8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168" fontId="23" fillId="0" borderId="10" xfId="0" applyNumberFormat="1" applyFont="1" applyBorder="1"/>
    <xf numFmtId="168" fontId="23" fillId="0" borderId="10" xfId="0" applyNumberFormat="1" applyFont="1" applyBorder="1" applyAlignment="1">
      <alignment horizontal="right"/>
    </xf>
    <xf numFmtId="168" fontId="23" fillId="33" borderId="10" xfId="0" applyNumberFormat="1" applyFont="1" applyFill="1" applyBorder="1"/>
    <xf numFmtId="168" fontId="24" fillId="0" borderId="10" xfId="0" applyNumberFormat="1" applyFont="1" applyBorder="1"/>
    <xf numFmtId="168" fontId="24" fillId="0" borderId="10" xfId="0" applyNumberFormat="1" applyFont="1" applyBorder="1" applyAlignment="1">
      <alignment horizontal="right"/>
    </xf>
    <xf numFmtId="168" fontId="24" fillId="33" borderId="10" xfId="0" applyNumberFormat="1" applyFont="1" applyFill="1" applyBorder="1"/>
    <xf numFmtId="168" fontId="22" fillId="0" borderId="10" xfId="0" applyNumberFormat="1" applyFont="1" applyBorder="1"/>
    <xf numFmtId="168" fontId="28" fillId="0" borderId="11" xfId="0" applyNumberFormat="1" applyFont="1" applyBorder="1" applyAlignment="1">
      <alignment horizontal="right"/>
    </xf>
    <xf numFmtId="168" fontId="28" fillId="0" borderId="10" xfId="0" applyNumberFormat="1" applyFont="1" applyBorder="1" applyAlignment="1">
      <alignment horizontal="right"/>
    </xf>
    <xf numFmtId="0" fontId="23" fillId="0" borderId="10" xfId="0" applyNumberFormat="1" applyFont="1" applyBorder="1" applyAlignment="1">
      <alignment wrapText="1"/>
    </xf>
    <xf numFmtId="0" fontId="0" fillId="0" borderId="0" xfId="0" applyNumberFormat="1"/>
    <xf numFmtId="0" fontId="23" fillId="0" borderId="11" xfId="0" applyNumberFormat="1" applyFont="1" applyBorder="1" applyAlignment="1">
      <alignment wrapText="1"/>
    </xf>
    <xf numFmtId="0" fontId="24" fillId="0" borderId="11" xfId="0" applyNumberFormat="1" applyFont="1" applyBorder="1" applyAlignment="1">
      <alignment wrapText="1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3"/>
  <sheetViews>
    <sheetView topLeftCell="C194" zoomScale="142" zoomScaleNormal="142" workbookViewId="0">
      <selection activeCell="E206" sqref="E206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8" t="s">
        <v>506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444</v>
      </c>
      <c r="E5" s="18" t="s">
        <v>18</v>
      </c>
      <c r="F5" s="19">
        <v>44044</v>
      </c>
      <c r="G5" s="94">
        <v>240000</v>
      </c>
      <c r="H5" s="95">
        <v>0</v>
      </c>
      <c r="I5" s="94">
        <v>240000</v>
      </c>
      <c r="J5" s="94">
        <v>6888</v>
      </c>
      <c r="K5" s="96">
        <v>45390.080000000002</v>
      </c>
      <c r="L5" s="94">
        <v>5883.16</v>
      </c>
      <c r="M5" s="100">
        <v>25</v>
      </c>
      <c r="N5" s="94">
        <f>J5+K5+L5+M5</f>
        <v>58186.240000000005</v>
      </c>
      <c r="O5" s="94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432</v>
      </c>
      <c r="D6" s="16" t="s">
        <v>445</v>
      </c>
      <c r="E6" s="18" t="s">
        <v>18</v>
      </c>
      <c r="F6" s="19">
        <v>44044</v>
      </c>
      <c r="G6" s="94">
        <v>120000</v>
      </c>
      <c r="H6" s="95">
        <v>0</v>
      </c>
      <c r="I6" s="94">
        <v>120000</v>
      </c>
      <c r="J6" s="94">
        <v>3444</v>
      </c>
      <c r="K6" s="96">
        <v>16809.87</v>
      </c>
      <c r="L6" s="94">
        <v>3648</v>
      </c>
      <c r="M6" s="100">
        <v>25</v>
      </c>
      <c r="N6" s="94">
        <f t="shared" ref="N6:N69" si="0">J6+K6+L6+M6</f>
        <v>23926.87</v>
      </c>
      <c r="O6" s="94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432</v>
      </c>
      <c r="D7" s="16" t="s">
        <v>445</v>
      </c>
      <c r="E7" s="18" t="s">
        <v>18</v>
      </c>
      <c r="F7" s="19">
        <v>44075</v>
      </c>
      <c r="G7" s="94">
        <v>120000</v>
      </c>
      <c r="H7" s="95">
        <v>0</v>
      </c>
      <c r="I7" s="94">
        <v>120000</v>
      </c>
      <c r="J7" s="94">
        <v>3444</v>
      </c>
      <c r="K7" s="96">
        <v>16809.87</v>
      </c>
      <c r="L7" s="94">
        <v>3648</v>
      </c>
      <c r="M7" s="100">
        <v>25</v>
      </c>
      <c r="N7" s="94">
        <f t="shared" si="0"/>
        <v>23926.87</v>
      </c>
      <c r="O7" s="94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433</v>
      </c>
      <c r="D8" s="16" t="s">
        <v>444</v>
      </c>
      <c r="E8" s="18" t="s">
        <v>22</v>
      </c>
      <c r="F8" s="19">
        <v>44075</v>
      </c>
      <c r="G8" s="94">
        <v>110000</v>
      </c>
      <c r="H8" s="95">
        <v>0</v>
      </c>
      <c r="I8" s="94">
        <v>110000</v>
      </c>
      <c r="J8" s="94">
        <v>3157</v>
      </c>
      <c r="K8" s="96">
        <v>14457.62</v>
      </c>
      <c r="L8" s="94">
        <v>3344</v>
      </c>
      <c r="M8" s="100">
        <v>25</v>
      </c>
      <c r="N8" s="94">
        <f t="shared" si="0"/>
        <v>20983.620000000003</v>
      </c>
      <c r="O8" s="94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433</v>
      </c>
      <c r="D9" s="16" t="s">
        <v>444</v>
      </c>
      <c r="E9" s="18" t="s">
        <v>22</v>
      </c>
      <c r="F9" s="19">
        <v>44044</v>
      </c>
      <c r="G9" s="94">
        <v>90000</v>
      </c>
      <c r="H9" s="95">
        <v>0</v>
      </c>
      <c r="I9" s="94">
        <v>90000</v>
      </c>
      <c r="J9" s="94">
        <v>2583</v>
      </c>
      <c r="K9" s="96">
        <v>9753.1200000000008</v>
      </c>
      <c r="L9" s="94">
        <v>2736</v>
      </c>
      <c r="M9" s="100">
        <v>25</v>
      </c>
      <c r="N9" s="94">
        <f t="shared" si="0"/>
        <v>15097.12</v>
      </c>
      <c r="O9" s="94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445</v>
      </c>
      <c r="E10" s="18" t="s">
        <v>26</v>
      </c>
      <c r="F10" s="19">
        <v>44531</v>
      </c>
      <c r="G10" s="94">
        <v>30000</v>
      </c>
      <c r="H10" s="95">
        <v>0</v>
      </c>
      <c r="I10" s="94">
        <v>30000</v>
      </c>
      <c r="J10" s="94">
        <v>861</v>
      </c>
      <c r="K10" s="94">
        <v>0</v>
      </c>
      <c r="L10" s="94">
        <v>912</v>
      </c>
      <c r="M10" s="100">
        <v>125</v>
      </c>
      <c r="N10" s="94">
        <f t="shared" si="0"/>
        <v>1898</v>
      </c>
      <c r="O10" s="94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445</v>
      </c>
      <c r="E11" s="18" t="s">
        <v>26</v>
      </c>
      <c r="F11" s="19">
        <v>44774</v>
      </c>
      <c r="G11" s="94">
        <v>30000</v>
      </c>
      <c r="H11" s="95">
        <v>0</v>
      </c>
      <c r="I11" s="94">
        <v>30000</v>
      </c>
      <c r="J11" s="94">
        <v>861</v>
      </c>
      <c r="K11" s="94">
        <v>0</v>
      </c>
      <c r="L11" s="94">
        <v>912</v>
      </c>
      <c r="M11" s="100">
        <v>125</v>
      </c>
      <c r="N11" s="94">
        <f t="shared" si="0"/>
        <v>1898</v>
      </c>
      <c r="O11" s="94">
        <f t="shared" si="1"/>
        <v>28102</v>
      </c>
      <c r="Q11" s="26"/>
    </row>
    <row r="12" spans="1:18" ht="11.25" customHeight="1" x14ac:dyDescent="0.25">
      <c r="A12" s="16" t="s">
        <v>380</v>
      </c>
      <c r="B12" s="17" t="s">
        <v>16</v>
      </c>
      <c r="C12" s="16" t="s">
        <v>25</v>
      </c>
      <c r="D12" s="16" t="s">
        <v>445</v>
      </c>
      <c r="E12" s="18" t="s">
        <v>26</v>
      </c>
      <c r="F12" s="19">
        <v>45200</v>
      </c>
      <c r="G12" s="94">
        <v>30000</v>
      </c>
      <c r="H12" s="95">
        <v>0</v>
      </c>
      <c r="I12" s="94">
        <v>30000</v>
      </c>
      <c r="J12" s="94">
        <v>861</v>
      </c>
      <c r="K12" s="94">
        <v>0</v>
      </c>
      <c r="L12" s="94">
        <v>912</v>
      </c>
      <c r="M12" s="100">
        <v>25</v>
      </c>
      <c r="N12" s="94">
        <f t="shared" si="0"/>
        <v>1798</v>
      </c>
      <c r="O12" s="94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434</v>
      </c>
      <c r="D13" s="16" t="s">
        <v>446</v>
      </c>
      <c r="E13" s="18" t="s">
        <v>26</v>
      </c>
      <c r="F13" s="19">
        <v>44044</v>
      </c>
      <c r="G13" s="94">
        <v>130000</v>
      </c>
      <c r="H13" s="95">
        <v>0</v>
      </c>
      <c r="I13" s="94">
        <v>130000</v>
      </c>
      <c r="J13" s="94">
        <v>3731</v>
      </c>
      <c r="K13" s="96">
        <v>19162.12</v>
      </c>
      <c r="L13" s="94">
        <v>3952</v>
      </c>
      <c r="M13" s="100">
        <v>25</v>
      </c>
      <c r="N13" s="94">
        <f t="shared" si="0"/>
        <v>26870.12</v>
      </c>
      <c r="O13" s="94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446</v>
      </c>
      <c r="E14" s="18" t="s">
        <v>26</v>
      </c>
      <c r="F14" s="19">
        <v>44075</v>
      </c>
      <c r="G14" s="94">
        <v>30000</v>
      </c>
      <c r="H14" s="95">
        <v>0</v>
      </c>
      <c r="I14" s="94">
        <v>30000</v>
      </c>
      <c r="J14" s="94">
        <v>861</v>
      </c>
      <c r="K14" s="94">
        <v>0</v>
      </c>
      <c r="L14" s="94">
        <v>912</v>
      </c>
      <c r="M14" s="100">
        <v>25</v>
      </c>
      <c r="N14" s="94">
        <f t="shared" si="0"/>
        <v>1798</v>
      </c>
      <c r="O14" s="94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446</v>
      </c>
      <c r="E15" s="18" t="s">
        <v>26</v>
      </c>
      <c r="F15" s="19">
        <v>44166</v>
      </c>
      <c r="G15" s="94">
        <v>30000</v>
      </c>
      <c r="H15" s="95">
        <v>0</v>
      </c>
      <c r="I15" s="94">
        <v>30000</v>
      </c>
      <c r="J15" s="94">
        <v>861</v>
      </c>
      <c r="K15" s="94">
        <v>0</v>
      </c>
      <c r="L15" s="94">
        <v>912</v>
      </c>
      <c r="M15" s="100">
        <v>25</v>
      </c>
      <c r="N15" s="94">
        <f t="shared" si="0"/>
        <v>1798</v>
      </c>
      <c r="O15" s="94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435</v>
      </c>
      <c r="D16" s="16" t="s">
        <v>446</v>
      </c>
      <c r="E16" s="18" t="s">
        <v>26</v>
      </c>
      <c r="F16" s="19">
        <v>44531</v>
      </c>
      <c r="G16" s="94">
        <v>30000</v>
      </c>
      <c r="H16" s="95">
        <v>0</v>
      </c>
      <c r="I16" s="94">
        <v>30000</v>
      </c>
      <c r="J16" s="94">
        <v>861</v>
      </c>
      <c r="K16" s="94">
        <v>0</v>
      </c>
      <c r="L16" s="94">
        <v>912</v>
      </c>
      <c r="M16" s="100">
        <v>25</v>
      </c>
      <c r="N16" s="94">
        <f t="shared" si="0"/>
        <v>1798</v>
      </c>
      <c r="O16" s="94">
        <f t="shared" si="1"/>
        <v>28202</v>
      </c>
      <c r="Q16" s="26"/>
    </row>
    <row r="17" spans="1:17" ht="11.25" customHeight="1" x14ac:dyDescent="0.25">
      <c r="A17" s="16" t="s">
        <v>414</v>
      </c>
      <c r="B17" s="74" t="s">
        <v>24</v>
      </c>
      <c r="C17" s="72" t="s">
        <v>29</v>
      </c>
      <c r="D17" s="73" t="s">
        <v>430</v>
      </c>
      <c r="E17" s="65" t="s">
        <v>26</v>
      </c>
      <c r="F17" s="76">
        <v>45444</v>
      </c>
      <c r="G17" s="94">
        <v>30000</v>
      </c>
      <c r="H17" s="95">
        <v>0</v>
      </c>
      <c r="I17" s="94">
        <v>30000</v>
      </c>
      <c r="J17" s="94">
        <v>861</v>
      </c>
      <c r="K17" s="94">
        <v>0</v>
      </c>
      <c r="L17" s="94">
        <v>912</v>
      </c>
      <c r="M17" s="100">
        <v>25</v>
      </c>
      <c r="N17" s="94">
        <v>1798</v>
      </c>
      <c r="O17" s="94">
        <v>28202</v>
      </c>
    </row>
    <row r="18" spans="1:17" ht="11.25" customHeight="1" x14ac:dyDescent="0.25">
      <c r="A18" s="16" t="s">
        <v>415</v>
      </c>
      <c r="B18" s="74" t="s">
        <v>16</v>
      </c>
      <c r="C18" s="72" t="s">
        <v>368</v>
      </c>
      <c r="D18" s="73" t="s">
        <v>430</v>
      </c>
      <c r="E18" s="65" t="s">
        <v>26</v>
      </c>
      <c r="F18" s="76">
        <v>45444</v>
      </c>
      <c r="G18" s="94">
        <v>30000</v>
      </c>
      <c r="H18" s="94">
        <v>0</v>
      </c>
      <c r="I18" s="94">
        <v>30000</v>
      </c>
      <c r="J18" s="94">
        <v>861</v>
      </c>
      <c r="K18" s="94">
        <v>0</v>
      </c>
      <c r="L18" s="94">
        <v>912</v>
      </c>
      <c r="M18" s="94">
        <v>3455.92</v>
      </c>
      <c r="N18" s="94">
        <v>5228.92</v>
      </c>
      <c r="O18" s="94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373</v>
      </c>
      <c r="D19" s="16" t="s">
        <v>447</v>
      </c>
      <c r="E19" s="18" t="s">
        <v>35</v>
      </c>
      <c r="F19" s="19">
        <v>39448</v>
      </c>
      <c r="G19" s="94">
        <v>44000</v>
      </c>
      <c r="H19" s="95">
        <v>0</v>
      </c>
      <c r="I19" s="94">
        <v>44000</v>
      </c>
      <c r="J19" s="94">
        <v>1262.8</v>
      </c>
      <c r="K19" s="96">
        <v>1007.19</v>
      </c>
      <c r="L19" s="94">
        <v>1337.6</v>
      </c>
      <c r="M19" s="100">
        <v>225</v>
      </c>
      <c r="N19" s="94">
        <f t="shared" si="0"/>
        <v>3832.5899999999997</v>
      </c>
      <c r="O19" s="94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448</v>
      </c>
      <c r="E20" s="18" t="s">
        <v>26</v>
      </c>
      <c r="F20" s="19">
        <v>44075</v>
      </c>
      <c r="G20" s="94">
        <v>110000</v>
      </c>
      <c r="H20" s="95">
        <v>0</v>
      </c>
      <c r="I20" s="94">
        <v>110000</v>
      </c>
      <c r="J20" s="94">
        <v>3157</v>
      </c>
      <c r="K20" s="96">
        <v>14457.62</v>
      </c>
      <c r="L20" s="94">
        <v>3344</v>
      </c>
      <c r="M20" s="100">
        <v>25</v>
      </c>
      <c r="N20" s="94">
        <f t="shared" si="0"/>
        <v>20983.620000000003</v>
      </c>
      <c r="O20" s="94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94">
        <v>35000</v>
      </c>
      <c r="H21" s="95">
        <v>0</v>
      </c>
      <c r="I21" s="94">
        <v>35000</v>
      </c>
      <c r="J21" s="94">
        <v>1004.5</v>
      </c>
      <c r="K21" s="94">
        <v>0</v>
      </c>
      <c r="L21" s="94">
        <v>1064</v>
      </c>
      <c r="M21" s="100">
        <v>25</v>
      </c>
      <c r="N21" s="94">
        <f t="shared" si="0"/>
        <v>2093.5</v>
      </c>
      <c r="O21" s="94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443</v>
      </c>
      <c r="D22" s="16" t="s">
        <v>39</v>
      </c>
      <c r="E22" s="18" t="s">
        <v>26</v>
      </c>
      <c r="F22" s="19">
        <v>44105</v>
      </c>
      <c r="G22" s="94">
        <v>45000</v>
      </c>
      <c r="H22" s="95">
        <v>0</v>
      </c>
      <c r="I22" s="94">
        <v>45000</v>
      </c>
      <c r="J22" s="94">
        <v>1291.5</v>
      </c>
      <c r="K22" s="96">
        <v>1148.33</v>
      </c>
      <c r="L22" s="94">
        <v>1368</v>
      </c>
      <c r="M22" s="100">
        <v>25</v>
      </c>
      <c r="N22" s="94">
        <f t="shared" si="0"/>
        <v>3832.83</v>
      </c>
      <c r="O22" s="94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94">
        <v>110000</v>
      </c>
      <c r="H23" s="95">
        <v>0</v>
      </c>
      <c r="I23" s="94">
        <v>110000</v>
      </c>
      <c r="J23" s="94">
        <v>3157</v>
      </c>
      <c r="K23" s="96">
        <v>14457.62</v>
      </c>
      <c r="L23" s="94">
        <v>3344</v>
      </c>
      <c r="M23" s="100">
        <v>25</v>
      </c>
      <c r="N23" s="94">
        <f t="shared" si="0"/>
        <v>20983.620000000003</v>
      </c>
      <c r="O23" s="94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94">
        <v>55000</v>
      </c>
      <c r="H24" s="95">
        <v>0</v>
      </c>
      <c r="I24" s="94">
        <v>55000</v>
      </c>
      <c r="J24" s="94">
        <v>1578.5</v>
      </c>
      <c r="K24" s="96">
        <v>2302.36</v>
      </c>
      <c r="L24" s="94">
        <v>1672</v>
      </c>
      <c r="M24" s="100">
        <v>1840.46</v>
      </c>
      <c r="N24" s="94">
        <f t="shared" si="0"/>
        <v>7393.3200000000006</v>
      </c>
      <c r="O24" s="94">
        <f t="shared" si="1"/>
        <v>47606.68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94">
        <v>30000</v>
      </c>
      <c r="H25" s="95">
        <v>0</v>
      </c>
      <c r="I25" s="94">
        <v>30000</v>
      </c>
      <c r="J25" s="94">
        <v>861</v>
      </c>
      <c r="K25" s="94">
        <v>0</v>
      </c>
      <c r="L25" s="94">
        <v>912</v>
      </c>
      <c r="M25" s="100">
        <v>2479.34</v>
      </c>
      <c r="N25" s="94">
        <f t="shared" si="0"/>
        <v>4252.34</v>
      </c>
      <c r="O25" s="94">
        <f t="shared" si="1"/>
        <v>25747.66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94">
        <v>22000</v>
      </c>
      <c r="H26" s="95">
        <v>0</v>
      </c>
      <c r="I26" s="94">
        <v>22000</v>
      </c>
      <c r="J26" s="94">
        <v>631.4</v>
      </c>
      <c r="K26" s="94">
        <v>0</v>
      </c>
      <c r="L26" s="94">
        <v>668.8</v>
      </c>
      <c r="M26" s="100">
        <v>25</v>
      </c>
      <c r="N26" s="94">
        <f t="shared" si="0"/>
        <v>1325.1999999999998</v>
      </c>
      <c r="O26" s="94">
        <f t="shared" si="1"/>
        <v>20674.8</v>
      </c>
      <c r="Q26" s="26"/>
    </row>
    <row r="27" spans="1:17" ht="11.25" customHeight="1" x14ac:dyDescent="0.25">
      <c r="A27" s="16" t="s">
        <v>392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94">
        <v>33000</v>
      </c>
      <c r="H27" s="95">
        <v>0</v>
      </c>
      <c r="I27" s="94">
        <v>33000</v>
      </c>
      <c r="J27" s="94">
        <v>947.1</v>
      </c>
      <c r="K27" s="94">
        <v>0</v>
      </c>
      <c r="L27" s="94">
        <v>1003.2</v>
      </c>
      <c r="M27" s="100">
        <v>25</v>
      </c>
      <c r="N27" s="94">
        <f t="shared" si="0"/>
        <v>1975.3000000000002</v>
      </c>
      <c r="O27" s="94">
        <f t="shared" si="1"/>
        <v>31024.7</v>
      </c>
      <c r="Q27" s="26"/>
    </row>
    <row r="28" spans="1:17" ht="11.25" customHeight="1" x14ac:dyDescent="0.25">
      <c r="A28" s="16" t="s">
        <v>402</v>
      </c>
      <c r="B28" s="74" t="s">
        <v>24</v>
      </c>
      <c r="C28" s="72" t="s">
        <v>25</v>
      </c>
      <c r="D28" s="73" t="s">
        <v>403</v>
      </c>
      <c r="E28" s="18" t="s">
        <v>26</v>
      </c>
      <c r="F28" s="19">
        <v>45383</v>
      </c>
      <c r="G28" s="94">
        <v>30000</v>
      </c>
      <c r="H28" s="95">
        <v>0</v>
      </c>
      <c r="I28" s="94">
        <v>30000</v>
      </c>
      <c r="J28" s="94">
        <v>861</v>
      </c>
      <c r="K28" s="94">
        <v>0</v>
      </c>
      <c r="L28" s="94">
        <v>912</v>
      </c>
      <c r="M28" s="100">
        <v>25</v>
      </c>
      <c r="N28" s="94">
        <v>1798</v>
      </c>
      <c r="O28" s="94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436</v>
      </c>
      <c r="D29" s="16" t="s">
        <v>449</v>
      </c>
      <c r="E29" s="18" t="s">
        <v>35</v>
      </c>
      <c r="F29" s="19">
        <v>44713</v>
      </c>
      <c r="G29" s="94">
        <v>44000</v>
      </c>
      <c r="H29" s="95">
        <v>0</v>
      </c>
      <c r="I29" s="94">
        <v>44000</v>
      </c>
      <c r="J29" s="94">
        <v>1262.8</v>
      </c>
      <c r="K29" s="96">
        <v>1007.19</v>
      </c>
      <c r="L29" s="94">
        <v>1337.6</v>
      </c>
      <c r="M29" s="100">
        <v>25</v>
      </c>
      <c r="N29" s="94">
        <f t="shared" si="0"/>
        <v>3632.5899999999997</v>
      </c>
      <c r="O29" s="94">
        <f t="shared" si="1"/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449</v>
      </c>
      <c r="E30" s="18" t="s">
        <v>35</v>
      </c>
      <c r="F30" s="19">
        <v>39448</v>
      </c>
      <c r="G30" s="94">
        <v>30000</v>
      </c>
      <c r="H30" s="94">
        <v>0</v>
      </c>
      <c r="I30" s="94">
        <v>30000</v>
      </c>
      <c r="J30" s="94">
        <v>861</v>
      </c>
      <c r="K30" s="94">
        <v>0</v>
      </c>
      <c r="L30" s="94">
        <v>912</v>
      </c>
      <c r="M30" s="94">
        <v>1840.46</v>
      </c>
      <c r="N30" s="94">
        <v>3613.46</v>
      </c>
      <c r="O30" s="94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436</v>
      </c>
      <c r="D31" s="16" t="s">
        <v>449</v>
      </c>
      <c r="E31" s="18" t="s">
        <v>26</v>
      </c>
      <c r="F31" s="19">
        <v>40269</v>
      </c>
      <c r="G31" s="94">
        <v>44000</v>
      </c>
      <c r="H31" s="95">
        <v>0</v>
      </c>
      <c r="I31" s="94">
        <v>44000</v>
      </c>
      <c r="J31" s="94">
        <v>1262.8</v>
      </c>
      <c r="K31" s="96">
        <v>1007.19</v>
      </c>
      <c r="L31" s="94">
        <v>1337.6</v>
      </c>
      <c r="M31" s="94">
        <v>5446.2</v>
      </c>
      <c r="N31" s="94">
        <f t="shared" si="0"/>
        <v>9053.7899999999991</v>
      </c>
      <c r="O31" s="94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436</v>
      </c>
      <c r="D32" s="16" t="s">
        <v>449</v>
      </c>
      <c r="E32" s="18" t="s">
        <v>35</v>
      </c>
      <c r="F32" s="19">
        <v>39448</v>
      </c>
      <c r="G32" s="94">
        <v>44000</v>
      </c>
      <c r="H32" s="95">
        <v>0</v>
      </c>
      <c r="I32" s="94">
        <v>44000</v>
      </c>
      <c r="J32" s="94">
        <v>1262.8</v>
      </c>
      <c r="K32" s="96">
        <v>1007.19</v>
      </c>
      <c r="L32" s="94">
        <v>1337.6</v>
      </c>
      <c r="M32" s="94">
        <v>2125</v>
      </c>
      <c r="N32" s="94">
        <f t="shared" si="0"/>
        <v>5732.59</v>
      </c>
      <c r="O32" s="94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94">
        <v>35000</v>
      </c>
      <c r="H33" s="95">
        <v>0</v>
      </c>
      <c r="I33" s="94">
        <v>35000</v>
      </c>
      <c r="J33" s="94">
        <v>1004.5</v>
      </c>
      <c r="K33" s="94">
        <v>0</v>
      </c>
      <c r="L33" s="94">
        <v>1064</v>
      </c>
      <c r="M33" s="100">
        <v>475</v>
      </c>
      <c r="N33" s="94">
        <f t="shared" si="0"/>
        <v>2543.5</v>
      </c>
      <c r="O33" s="94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94">
        <v>30000</v>
      </c>
      <c r="H34" s="94">
        <v>0</v>
      </c>
      <c r="I34" s="94">
        <v>30000</v>
      </c>
      <c r="J34" s="94">
        <v>861</v>
      </c>
      <c r="K34" s="94">
        <v>0</v>
      </c>
      <c r="L34" s="94">
        <v>912</v>
      </c>
      <c r="M34" s="94">
        <v>1980.46</v>
      </c>
      <c r="N34" s="94">
        <v>3753.46</v>
      </c>
      <c r="O34" s="94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94">
        <v>30000</v>
      </c>
      <c r="H35" s="94">
        <v>0</v>
      </c>
      <c r="I35" s="94">
        <v>30000</v>
      </c>
      <c r="J35" s="94">
        <v>861</v>
      </c>
      <c r="K35" s="94">
        <v>0</v>
      </c>
      <c r="L35" s="94">
        <v>912</v>
      </c>
      <c r="M35" s="94">
        <v>1840.46</v>
      </c>
      <c r="N35" s="94">
        <v>3613.46</v>
      </c>
      <c r="O35" s="94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436</v>
      </c>
      <c r="D36" s="16" t="s">
        <v>53</v>
      </c>
      <c r="E36" s="18" t="s">
        <v>26</v>
      </c>
      <c r="F36" s="19">
        <v>43497</v>
      </c>
      <c r="G36" s="94">
        <v>44000</v>
      </c>
      <c r="H36" s="95">
        <v>0</v>
      </c>
      <c r="I36" s="94">
        <v>44000</v>
      </c>
      <c r="J36" s="94">
        <v>1262.8</v>
      </c>
      <c r="K36" s="96">
        <v>1007.19</v>
      </c>
      <c r="L36" s="94">
        <v>1337.6</v>
      </c>
      <c r="M36" s="94">
        <v>125</v>
      </c>
      <c r="N36" s="94">
        <f t="shared" si="0"/>
        <v>3732.5899999999997</v>
      </c>
      <c r="O36" s="94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436</v>
      </c>
      <c r="D37" s="16" t="s">
        <v>53</v>
      </c>
      <c r="E37" s="18" t="s">
        <v>35</v>
      </c>
      <c r="F37" s="19">
        <v>39448</v>
      </c>
      <c r="G37" s="94">
        <v>40000</v>
      </c>
      <c r="H37" s="95">
        <v>0</v>
      </c>
      <c r="I37" s="94">
        <v>40000</v>
      </c>
      <c r="J37" s="94">
        <v>1148</v>
      </c>
      <c r="K37" s="94">
        <v>0</v>
      </c>
      <c r="L37" s="94">
        <v>1216</v>
      </c>
      <c r="M37" s="100">
        <v>4925.92</v>
      </c>
      <c r="N37" s="94">
        <f t="shared" si="0"/>
        <v>7289.92</v>
      </c>
      <c r="O37" s="94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436</v>
      </c>
      <c r="D38" s="16" t="s">
        <v>59</v>
      </c>
      <c r="E38" s="18" t="s">
        <v>35</v>
      </c>
      <c r="F38" s="19">
        <v>39479</v>
      </c>
      <c r="G38" s="94">
        <v>44000</v>
      </c>
      <c r="H38" s="95">
        <v>0</v>
      </c>
      <c r="I38" s="94">
        <v>44000</v>
      </c>
      <c r="J38" s="94">
        <v>1262.8</v>
      </c>
      <c r="K38" s="96">
        <v>749.87</v>
      </c>
      <c r="L38" s="94">
        <v>1337.6</v>
      </c>
      <c r="M38" s="94">
        <v>2240.46</v>
      </c>
      <c r="N38" s="94">
        <f t="shared" si="0"/>
        <v>5590.73</v>
      </c>
      <c r="O38" s="94">
        <f t="shared" si="1"/>
        <v>38409.270000000004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436</v>
      </c>
      <c r="D39" s="16" t="s">
        <v>59</v>
      </c>
      <c r="E39" s="18" t="s">
        <v>35</v>
      </c>
      <c r="F39" s="19">
        <v>39479</v>
      </c>
      <c r="G39" s="94">
        <v>44000</v>
      </c>
      <c r="H39" s="95">
        <v>0</v>
      </c>
      <c r="I39" s="94">
        <v>44000</v>
      </c>
      <c r="J39" s="94">
        <v>1262.8</v>
      </c>
      <c r="K39" s="96">
        <v>1007.19</v>
      </c>
      <c r="L39" s="94">
        <v>1337.6</v>
      </c>
      <c r="M39" s="100">
        <v>625</v>
      </c>
      <c r="N39" s="94">
        <f t="shared" si="0"/>
        <v>4232.59</v>
      </c>
      <c r="O39" s="94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436</v>
      </c>
      <c r="D40" s="16" t="s">
        <v>59</v>
      </c>
      <c r="E40" s="18" t="s">
        <v>35</v>
      </c>
      <c r="F40" s="19">
        <v>39448</v>
      </c>
      <c r="G40" s="94">
        <v>44000</v>
      </c>
      <c r="H40" s="95">
        <v>0</v>
      </c>
      <c r="I40" s="94">
        <v>44000</v>
      </c>
      <c r="J40" s="94">
        <v>1262.8</v>
      </c>
      <c r="K40" s="96">
        <v>1007.19</v>
      </c>
      <c r="L40" s="94">
        <v>1337.6</v>
      </c>
      <c r="M40" s="100">
        <v>625</v>
      </c>
      <c r="N40" s="94">
        <f t="shared" si="0"/>
        <v>4232.59</v>
      </c>
      <c r="O40" s="94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484</v>
      </c>
      <c r="D41" s="16" t="s">
        <v>59</v>
      </c>
      <c r="E41" s="18" t="s">
        <v>26</v>
      </c>
      <c r="F41" s="19">
        <v>41640</v>
      </c>
      <c r="G41" s="94">
        <v>25000</v>
      </c>
      <c r="H41" s="95">
        <v>0</v>
      </c>
      <c r="I41" s="94">
        <v>25000</v>
      </c>
      <c r="J41" s="94">
        <v>717.5</v>
      </c>
      <c r="K41" s="94">
        <v>0</v>
      </c>
      <c r="L41" s="94">
        <v>760</v>
      </c>
      <c r="M41" s="100">
        <v>25</v>
      </c>
      <c r="N41" s="94">
        <f t="shared" si="0"/>
        <v>1502.5</v>
      </c>
      <c r="O41" s="94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94">
        <v>10000</v>
      </c>
      <c r="H42" s="95">
        <v>0</v>
      </c>
      <c r="I42" s="94">
        <v>10000</v>
      </c>
      <c r="J42" s="94">
        <v>287</v>
      </c>
      <c r="K42" s="94">
        <v>0</v>
      </c>
      <c r="L42" s="94">
        <v>304</v>
      </c>
      <c r="M42" s="100">
        <v>25</v>
      </c>
      <c r="N42" s="94">
        <f t="shared" si="0"/>
        <v>616</v>
      </c>
      <c r="O42" s="94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437</v>
      </c>
      <c r="D43" s="16" t="s">
        <v>450</v>
      </c>
      <c r="E43" s="18" t="s">
        <v>35</v>
      </c>
      <c r="F43" s="19">
        <v>39479</v>
      </c>
      <c r="G43" s="94">
        <v>35000</v>
      </c>
      <c r="H43" s="95">
        <v>0</v>
      </c>
      <c r="I43" s="94">
        <v>35000</v>
      </c>
      <c r="J43" s="94">
        <v>1004.5</v>
      </c>
      <c r="K43" s="94">
        <v>0</v>
      </c>
      <c r="L43" s="94">
        <v>1064</v>
      </c>
      <c r="M43" s="100">
        <v>1940.46</v>
      </c>
      <c r="N43" s="94">
        <f t="shared" si="0"/>
        <v>4008.96</v>
      </c>
      <c r="O43" s="94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450</v>
      </c>
      <c r="E44" s="18" t="s">
        <v>26</v>
      </c>
      <c r="F44" s="19">
        <v>39448</v>
      </c>
      <c r="G44" s="94">
        <v>40000</v>
      </c>
      <c r="H44" s="95">
        <v>0</v>
      </c>
      <c r="I44" s="94">
        <v>40000</v>
      </c>
      <c r="J44" s="94">
        <v>1148</v>
      </c>
      <c r="K44" s="96">
        <v>185.33</v>
      </c>
      <c r="L44" s="94">
        <v>1216</v>
      </c>
      <c r="M44" s="94">
        <v>1740.46</v>
      </c>
      <c r="N44" s="94">
        <f t="shared" si="0"/>
        <v>4289.79</v>
      </c>
      <c r="O44" s="94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450</v>
      </c>
      <c r="E45" s="18" t="s">
        <v>35</v>
      </c>
      <c r="F45" s="19">
        <v>39448</v>
      </c>
      <c r="G45" s="94">
        <v>110000</v>
      </c>
      <c r="H45" s="95">
        <v>0</v>
      </c>
      <c r="I45" s="94">
        <v>110000</v>
      </c>
      <c r="J45" s="94">
        <v>3157</v>
      </c>
      <c r="K45" s="96">
        <v>14457.62</v>
      </c>
      <c r="L45" s="94">
        <v>3344</v>
      </c>
      <c r="M45" s="100">
        <v>1125</v>
      </c>
      <c r="N45" s="94">
        <f t="shared" si="0"/>
        <v>22083.620000000003</v>
      </c>
      <c r="O45" s="94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435</v>
      </c>
      <c r="D46" s="16" t="s">
        <v>450</v>
      </c>
      <c r="E46" s="18" t="s">
        <v>35</v>
      </c>
      <c r="F46" s="19">
        <v>39448</v>
      </c>
      <c r="G46" s="94">
        <v>40000</v>
      </c>
      <c r="H46" s="95">
        <v>0</v>
      </c>
      <c r="I46" s="94">
        <v>40000</v>
      </c>
      <c r="J46" s="94">
        <v>1148</v>
      </c>
      <c r="K46" s="96">
        <v>442.65</v>
      </c>
      <c r="L46" s="94">
        <v>1216</v>
      </c>
      <c r="M46" s="100">
        <v>125</v>
      </c>
      <c r="N46" s="94">
        <f t="shared" si="0"/>
        <v>2931.65</v>
      </c>
      <c r="O46" s="94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504</v>
      </c>
      <c r="D47" s="16" t="s">
        <v>442</v>
      </c>
      <c r="E47" s="18" t="s">
        <v>35</v>
      </c>
      <c r="F47" s="19">
        <v>44713</v>
      </c>
      <c r="G47" s="94">
        <v>60500</v>
      </c>
      <c r="H47" s="95">
        <v>0</v>
      </c>
      <c r="I47" s="94">
        <v>60500</v>
      </c>
      <c r="J47" s="94">
        <v>1736.35</v>
      </c>
      <c r="K47" s="96">
        <v>3237.67</v>
      </c>
      <c r="L47" s="94">
        <v>1839.2</v>
      </c>
      <c r="M47" s="94">
        <v>1740.46</v>
      </c>
      <c r="N47" s="94">
        <f t="shared" si="0"/>
        <v>8553.68</v>
      </c>
      <c r="O47" s="94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451</v>
      </c>
      <c r="E48" s="18" t="s">
        <v>26</v>
      </c>
      <c r="F48" s="19">
        <v>44044</v>
      </c>
      <c r="G48" s="94">
        <v>70000</v>
      </c>
      <c r="H48" s="95">
        <v>0</v>
      </c>
      <c r="I48" s="94">
        <v>70000</v>
      </c>
      <c r="J48" s="94">
        <v>2009</v>
      </c>
      <c r="K48" s="96">
        <v>5368.48</v>
      </c>
      <c r="L48" s="94">
        <v>2128</v>
      </c>
      <c r="M48" s="100">
        <v>25</v>
      </c>
      <c r="N48" s="94">
        <f t="shared" si="0"/>
        <v>9530.48</v>
      </c>
      <c r="O48" s="94">
        <f t="shared" si="1"/>
        <v>60469.520000000004</v>
      </c>
      <c r="Q48" s="26"/>
    </row>
    <row r="49" spans="1:17" ht="11.25" customHeight="1" x14ac:dyDescent="0.25">
      <c r="A49" s="16" t="s">
        <v>502</v>
      </c>
      <c r="B49" s="17" t="s">
        <v>24</v>
      </c>
      <c r="C49" s="16" t="s">
        <v>25</v>
      </c>
      <c r="D49" s="16" t="s">
        <v>474</v>
      </c>
      <c r="E49" s="18" t="s">
        <v>26</v>
      </c>
      <c r="F49" s="19">
        <v>45474</v>
      </c>
      <c r="G49" s="94">
        <v>30000</v>
      </c>
      <c r="H49" s="94">
        <v>0</v>
      </c>
      <c r="I49" s="94">
        <v>30000</v>
      </c>
      <c r="J49" s="94">
        <v>861</v>
      </c>
      <c r="K49" s="94">
        <v>0</v>
      </c>
      <c r="L49" s="94">
        <v>912</v>
      </c>
      <c r="M49" s="94">
        <v>25</v>
      </c>
      <c r="N49" s="94">
        <v>1798</v>
      </c>
      <c r="O49" s="94">
        <v>28202</v>
      </c>
      <c r="Q49" s="26"/>
    </row>
    <row r="50" spans="1:17" ht="11.25" customHeight="1" x14ac:dyDescent="0.25">
      <c r="A50" s="16" t="s">
        <v>367</v>
      </c>
      <c r="B50" s="17" t="s">
        <v>24</v>
      </c>
      <c r="C50" s="16" t="s">
        <v>368</v>
      </c>
      <c r="D50" s="16" t="s">
        <v>429</v>
      </c>
      <c r="E50" s="65" t="s">
        <v>26</v>
      </c>
      <c r="F50" s="19">
        <v>45139</v>
      </c>
      <c r="G50" s="94">
        <v>30000</v>
      </c>
      <c r="H50" s="95">
        <v>0</v>
      </c>
      <c r="I50" s="94">
        <v>30000</v>
      </c>
      <c r="J50" s="94">
        <v>861</v>
      </c>
      <c r="K50" s="94">
        <v>0</v>
      </c>
      <c r="L50" s="94">
        <v>912</v>
      </c>
      <c r="M50" s="100">
        <v>25</v>
      </c>
      <c r="N50" s="94">
        <f t="shared" si="0"/>
        <v>1798</v>
      </c>
      <c r="O50" s="94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431</v>
      </c>
      <c r="E51" s="18" t="s">
        <v>26</v>
      </c>
      <c r="F51" s="19">
        <v>44075</v>
      </c>
      <c r="G51" s="94">
        <v>70000</v>
      </c>
      <c r="H51" s="94">
        <v>0</v>
      </c>
      <c r="I51" s="94">
        <v>70000</v>
      </c>
      <c r="J51" s="94">
        <v>2009</v>
      </c>
      <c r="K51" s="94">
        <v>5025.38</v>
      </c>
      <c r="L51" s="94">
        <v>2128</v>
      </c>
      <c r="M51" s="94">
        <v>1840.46</v>
      </c>
      <c r="N51" s="94">
        <v>11002.84</v>
      </c>
      <c r="O51" s="94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438</v>
      </c>
      <c r="D52" s="16" t="s">
        <v>431</v>
      </c>
      <c r="E52" s="18" t="s">
        <v>26</v>
      </c>
      <c r="F52" s="19">
        <v>44501</v>
      </c>
      <c r="G52" s="94">
        <v>30000</v>
      </c>
      <c r="H52" s="95">
        <v>0</v>
      </c>
      <c r="I52" s="94">
        <v>30000</v>
      </c>
      <c r="J52" s="94">
        <v>861</v>
      </c>
      <c r="K52" s="94">
        <v>0</v>
      </c>
      <c r="L52" s="94">
        <v>912</v>
      </c>
      <c r="M52" s="100">
        <v>25</v>
      </c>
      <c r="N52" s="94">
        <f t="shared" si="0"/>
        <v>1798</v>
      </c>
      <c r="O52" s="94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431</v>
      </c>
      <c r="E53" s="18" t="s">
        <v>26</v>
      </c>
      <c r="F53" s="19">
        <v>44501</v>
      </c>
      <c r="G53" s="94">
        <v>22500</v>
      </c>
      <c r="H53" s="94">
        <v>0</v>
      </c>
      <c r="I53" s="94">
        <v>22500</v>
      </c>
      <c r="J53" s="94">
        <v>645.75</v>
      </c>
      <c r="K53" s="94">
        <v>0</v>
      </c>
      <c r="L53" s="94">
        <v>684</v>
      </c>
      <c r="M53" s="94">
        <v>995</v>
      </c>
      <c r="N53" s="94">
        <v>2324.75</v>
      </c>
      <c r="O53" s="94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431</v>
      </c>
      <c r="E54" s="18" t="s">
        <v>26</v>
      </c>
      <c r="F54" s="19">
        <v>44501</v>
      </c>
      <c r="G54" s="94">
        <v>22500</v>
      </c>
      <c r="H54" s="94">
        <v>0</v>
      </c>
      <c r="I54" s="94">
        <v>22500</v>
      </c>
      <c r="J54" s="94">
        <v>645.75</v>
      </c>
      <c r="K54" s="94">
        <v>0</v>
      </c>
      <c r="L54" s="94">
        <v>684</v>
      </c>
      <c r="M54" s="94">
        <v>125</v>
      </c>
      <c r="N54" s="94">
        <v>1454.75</v>
      </c>
      <c r="O54" s="94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431</v>
      </c>
      <c r="E55" s="18" t="s">
        <v>26</v>
      </c>
      <c r="F55" s="19">
        <v>44075</v>
      </c>
      <c r="G55" s="94">
        <v>22500</v>
      </c>
      <c r="H55" s="95">
        <v>0</v>
      </c>
      <c r="I55" s="94">
        <v>22500</v>
      </c>
      <c r="J55" s="94">
        <v>645.75</v>
      </c>
      <c r="K55" s="94">
        <v>0</v>
      </c>
      <c r="L55" s="94">
        <v>684</v>
      </c>
      <c r="M55" s="100">
        <v>25</v>
      </c>
      <c r="N55" s="94">
        <f t="shared" si="0"/>
        <v>1354.75</v>
      </c>
      <c r="O55" s="94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431</v>
      </c>
      <c r="E56" s="18" t="s">
        <v>26</v>
      </c>
      <c r="F56" s="19">
        <v>44501</v>
      </c>
      <c r="G56" s="94">
        <v>22500</v>
      </c>
      <c r="H56" s="94">
        <v>0</v>
      </c>
      <c r="I56" s="94">
        <v>22500</v>
      </c>
      <c r="J56" s="94">
        <v>645.75</v>
      </c>
      <c r="K56" s="94">
        <v>0</v>
      </c>
      <c r="L56" s="94">
        <v>684</v>
      </c>
      <c r="M56" s="94">
        <v>7389.83</v>
      </c>
      <c r="N56" s="94">
        <v>8719.58</v>
      </c>
      <c r="O56" s="94">
        <v>13780.42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364</v>
      </c>
      <c r="D57" s="16" t="s">
        <v>431</v>
      </c>
      <c r="E57" s="18" t="s">
        <v>26</v>
      </c>
      <c r="F57" s="19">
        <v>44501</v>
      </c>
      <c r="G57" s="94">
        <v>30000</v>
      </c>
      <c r="H57" s="95">
        <v>0</v>
      </c>
      <c r="I57" s="94">
        <v>30000</v>
      </c>
      <c r="J57" s="94">
        <v>861</v>
      </c>
      <c r="K57" s="94">
        <v>0</v>
      </c>
      <c r="L57" s="94">
        <v>912</v>
      </c>
      <c r="M57" s="100">
        <v>25</v>
      </c>
      <c r="N57" s="94">
        <f t="shared" si="0"/>
        <v>1798</v>
      </c>
      <c r="O57" s="94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431</v>
      </c>
      <c r="E58" s="18" t="s">
        <v>26</v>
      </c>
      <c r="F58" s="19">
        <v>39965</v>
      </c>
      <c r="G58" s="94">
        <v>20000</v>
      </c>
      <c r="H58" s="95">
        <v>0</v>
      </c>
      <c r="I58" s="94">
        <v>20000</v>
      </c>
      <c r="J58" s="94">
        <v>574</v>
      </c>
      <c r="K58" s="94">
        <v>0</v>
      </c>
      <c r="L58" s="94">
        <v>608</v>
      </c>
      <c r="M58" s="100">
        <v>125</v>
      </c>
      <c r="N58" s="94">
        <f t="shared" si="0"/>
        <v>1307</v>
      </c>
      <c r="O58" s="94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431</v>
      </c>
      <c r="E59" s="18" t="s">
        <v>26</v>
      </c>
      <c r="F59" s="19">
        <v>44136</v>
      </c>
      <c r="G59" s="94">
        <v>15000</v>
      </c>
      <c r="H59" s="95">
        <v>0</v>
      </c>
      <c r="I59" s="94">
        <v>15000</v>
      </c>
      <c r="J59" s="94">
        <v>430.5</v>
      </c>
      <c r="K59" s="94">
        <v>0</v>
      </c>
      <c r="L59" s="94">
        <v>456</v>
      </c>
      <c r="M59" s="100">
        <v>25</v>
      </c>
      <c r="N59" s="94">
        <f t="shared" si="0"/>
        <v>911.5</v>
      </c>
      <c r="O59" s="94">
        <f t="shared" si="1"/>
        <v>14088.5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431</v>
      </c>
      <c r="E60" s="18" t="s">
        <v>26</v>
      </c>
      <c r="F60" s="19">
        <v>43525</v>
      </c>
      <c r="G60" s="94">
        <v>10000</v>
      </c>
      <c r="H60" s="95">
        <v>0</v>
      </c>
      <c r="I60" s="94">
        <v>10000</v>
      </c>
      <c r="J60" s="94">
        <v>287</v>
      </c>
      <c r="K60" s="94">
        <v>0</v>
      </c>
      <c r="L60" s="94">
        <v>304</v>
      </c>
      <c r="M60" s="100">
        <v>25</v>
      </c>
      <c r="N60" s="94">
        <f t="shared" si="0"/>
        <v>616</v>
      </c>
      <c r="O60" s="94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431</v>
      </c>
      <c r="E61" s="18" t="s">
        <v>26</v>
      </c>
      <c r="F61" s="19">
        <v>44621</v>
      </c>
      <c r="G61" s="94">
        <v>15000</v>
      </c>
      <c r="H61" s="95">
        <v>0</v>
      </c>
      <c r="I61" s="94">
        <v>15000</v>
      </c>
      <c r="J61" s="94">
        <v>430.5</v>
      </c>
      <c r="K61" s="94">
        <v>0</v>
      </c>
      <c r="L61" s="94">
        <v>456</v>
      </c>
      <c r="M61" s="100">
        <v>25</v>
      </c>
      <c r="N61" s="94">
        <f t="shared" si="0"/>
        <v>911.5</v>
      </c>
      <c r="O61" s="94">
        <f t="shared" si="1"/>
        <v>14088.5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431</v>
      </c>
      <c r="E62" s="18" t="s">
        <v>26</v>
      </c>
      <c r="F62" s="19">
        <v>44621</v>
      </c>
      <c r="G62" s="94">
        <v>15000</v>
      </c>
      <c r="H62" s="95">
        <v>0</v>
      </c>
      <c r="I62" s="94">
        <v>15000</v>
      </c>
      <c r="J62" s="94">
        <v>430.5</v>
      </c>
      <c r="K62" s="94">
        <v>0</v>
      </c>
      <c r="L62" s="94">
        <v>456</v>
      </c>
      <c r="M62" s="100">
        <v>25</v>
      </c>
      <c r="N62" s="94">
        <f t="shared" si="0"/>
        <v>911.5</v>
      </c>
      <c r="O62" s="94">
        <f t="shared" si="1"/>
        <v>14088.5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431</v>
      </c>
      <c r="E63" s="18" t="s">
        <v>26</v>
      </c>
      <c r="F63" s="19">
        <v>44531</v>
      </c>
      <c r="G63" s="94">
        <v>22500</v>
      </c>
      <c r="H63" s="95">
        <v>0</v>
      </c>
      <c r="I63" s="94">
        <v>22500</v>
      </c>
      <c r="J63" s="94">
        <v>645.75</v>
      </c>
      <c r="K63" s="94">
        <v>0</v>
      </c>
      <c r="L63" s="94">
        <v>684</v>
      </c>
      <c r="M63" s="100">
        <v>25</v>
      </c>
      <c r="N63" s="94">
        <f t="shared" si="0"/>
        <v>1354.75</v>
      </c>
      <c r="O63" s="94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431</v>
      </c>
      <c r="E64" s="18" t="s">
        <v>26</v>
      </c>
      <c r="F64" s="19">
        <v>44105</v>
      </c>
      <c r="G64" s="94">
        <v>25000</v>
      </c>
      <c r="H64" s="95">
        <v>0</v>
      </c>
      <c r="I64" s="94">
        <v>25000</v>
      </c>
      <c r="J64" s="94">
        <v>717.5</v>
      </c>
      <c r="K64" s="94">
        <v>0</v>
      </c>
      <c r="L64" s="94">
        <v>760</v>
      </c>
      <c r="M64" s="100">
        <v>25</v>
      </c>
      <c r="N64" s="94">
        <f t="shared" si="0"/>
        <v>1502.5</v>
      </c>
      <c r="O64" s="94">
        <f t="shared" si="1"/>
        <v>23497.5</v>
      </c>
      <c r="Q64" s="26"/>
    </row>
    <row r="65" spans="1:17" ht="11.25" customHeight="1" x14ac:dyDescent="0.25">
      <c r="A65" s="16" t="s">
        <v>503</v>
      </c>
      <c r="B65" s="17" t="s">
        <v>24</v>
      </c>
      <c r="C65" s="16" t="s">
        <v>29</v>
      </c>
      <c r="D65" s="16" t="s">
        <v>431</v>
      </c>
      <c r="E65" s="18" t="s">
        <v>26</v>
      </c>
      <c r="F65" s="19">
        <v>45474</v>
      </c>
      <c r="G65" s="94">
        <v>30000</v>
      </c>
      <c r="H65" s="94">
        <v>0</v>
      </c>
      <c r="I65" s="94">
        <v>30000</v>
      </c>
      <c r="J65" s="94">
        <v>861</v>
      </c>
      <c r="K65" s="94">
        <v>0</v>
      </c>
      <c r="L65" s="94">
        <v>912</v>
      </c>
      <c r="M65" s="94">
        <v>25</v>
      </c>
      <c r="N65" s="94">
        <v>1798</v>
      </c>
      <c r="O65" s="94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431</v>
      </c>
      <c r="E66" s="18" t="s">
        <v>26</v>
      </c>
      <c r="F66" s="19">
        <v>44531</v>
      </c>
      <c r="G66" s="94">
        <v>30000</v>
      </c>
      <c r="H66" s="95">
        <v>0</v>
      </c>
      <c r="I66" s="94">
        <v>30000</v>
      </c>
      <c r="J66" s="94">
        <v>861</v>
      </c>
      <c r="K66" s="94">
        <v>0</v>
      </c>
      <c r="L66" s="94">
        <v>912</v>
      </c>
      <c r="M66" s="100">
        <v>25</v>
      </c>
      <c r="N66" s="94">
        <f t="shared" si="0"/>
        <v>1798</v>
      </c>
      <c r="O66" s="94">
        <f t="shared" si="1"/>
        <v>28202</v>
      </c>
      <c r="Q66" s="26"/>
    </row>
    <row r="67" spans="1:17" ht="11.25" customHeight="1" x14ac:dyDescent="0.25">
      <c r="A67" s="16" t="s">
        <v>369</v>
      </c>
      <c r="B67" s="17" t="s">
        <v>16</v>
      </c>
      <c r="C67" s="16" t="s">
        <v>76</v>
      </c>
      <c r="D67" s="16" t="s">
        <v>431</v>
      </c>
      <c r="E67" s="65" t="s">
        <v>26</v>
      </c>
      <c r="F67" s="19">
        <v>45139</v>
      </c>
      <c r="G67" s="94">
        <v>22500</v>
      </c>
      <c r="H67" s="94">
        <v>0</v>
      </c>
      <c r="I67" s="94">
        <v>22500</v>
      </c>
      <c r="J67" s="94">
        <v>645.75</v>
      </c>
      <c r="K67" s="94">
        <v>0</v>
      </c>
      <c r="L67" s="94">
        <v>684</v>
      </c>
      <c r="M67" s="94">
        <v>25</v>
      </c>
      <c r="N67" s="94">
        <v>1354.75</v>
      </c>
      <c r="O67" s="94">
        <v>21145.25</v>
      </c>
      <c r="Q67" s="26"/>
    </row>
    <row r="68" spans="1:17" ht="11.25" customHeight="1" x14ac:dyDescent="0.25">
      <c r="A68" s="16" t="s">
        <v>381</v>
      </c>
      <c r="B68" s="17" t="s">
        <v>24</v>
      </c>
      <c r="C68" s="16" t="s">
        <v>84</v>
      </c>
      <c r="D68" s="16" t="s">
        <v>431</v>
      </c>
      <c r="E68" s="65" t="s">
        <v>26</v>
      </c>
      <c r="F68" s="19">
        <v>45200</v>
      </c>
      <c r="G68" s="94">
        <v>15000</v>
      </c>
      <c r="H68" s="95">
        <v>0</v>
      </c>
      <c r="I68" s="94">
        <v>15000</v>
      </c>
      <c r="J68" s="94">
        <v>430.5</v>
      </c>
      <c r="K68" s="94">
        <v>0</v>
      </c>
      <c r="L68" s="94">
        <v>456</v>
      </c>
      <c r="M68" s="100">
        <v>25</v>
      </c>
      <c r="N68" s="94">
        <f t="shared" si="0"/>
        <v>911.5</v>
      </c>
      <c r="O68" s="94">
        <f t="shared" si="1"/>
        <v>14088.5</v>
      </c>
      <c r="Q68" s="26"/>
    </row>
    <row r="69" spans="1:17" ht="11.25" customHeight="1" x14ac:dyDescent="0.25">
      <c r="A69" s="64" t="s">
        <v>391</v>
      </c>
      <c r="B69" s="17" t="s">
        <v>16</v>
      </c>
      <c r="C69" s="16" t="s">
        <v>80</v>
      </c>
      <c r="D69" s="16" t="s">
        <v>431</v>
      </c>
      <c r="E69" s="65" t="s">
        <v>26</v>
      </c>
      <c r="F69" s="71">
        <v>45323</v>
      </c>
      <c r="G69" s="94">
        <v>22500</v>
      </c>
      <c r="H69" s="95">
        <v>0</v>
      </c>
      <c r="I69" s="94">
        <v>22500</v>
      </c>
      <c r="J69" s="94">
        <v>645.75</v>
      </c>
      <c r="K69" s="94">
        <v>0</v>
      </c>
      <c r="L69" s="94">
        <v>684</v>
      </c>
      <c r="M69" s="100">
        <v>25</v>
      </c>
      <c r="N69" s="94">
        <f t="shared" si="0"/>
        <v>1354.75</v>
      </c>
      <c r="O69" s="94">
        <f t="shared" si="1"/>
        <v>21145.25</v>
      </c>
      <c r="Q69" s="26"/>
    </row>
    <row r="70" spans="1:17" ht="11.25" customHeight="1" x14ac:dyDescent="0.25">
      <c r="A70" s="16" t="s">
        <v>497</v>
      </c>
      <c r="B70" s="17" t="s">
        <v>16</v>
      </c>
      <c r="C70" s="16" t="s">
        <v>80</v>
      </c>
      <c r="D70" s="16" t="s">
        <v>431</v>
      </c>
      <c r="E70" s="65" t="s">
        <v>26</v>
      </c>
      <c r="F70" s="19">
        <v>45474</v>
      </c>
      <c r="G70" s="94">
        <v>22500</v>
      </c>
      <c r="H70" s="94">
        <v>0</v>
      </c>
      <c r="I70" s="94">
        <v>22500</v>
      </c>
      <c r="J70" s="94">
        <v>645.75</v>
      </c>
      <c r="K70" s="94">
        <v>0</v>
      </c>
      <c r="L70" s="94">
        <v>684</v>
      </c>
      <c r="M70" s="94">
        <v>25</v>
      </c>
      <c r="N70" s="94">
        <v>1354.75</v>
      </c>
      <c r="O70" s="94">
        <v>21145.25</v>
      </c>
      <c r="Q70" s="26"/>
    </row>
    <row r="71" spans="1:17" ht="11.25" customHeight="1" x14ac:dyDescent="0.25">
      <c r="A71" s="16" t="s">
        <v>393</v>
      </c>
      <c r="B71" s="17" t="s">
        <v>24</v>
      </c>
      <c r="C71" s="16" t="s">
        <v>396</v>
      </c>
      <c r="D71" s="16" t="s">
        <v>431</v>
      </c>
      <c r="E71" s="65" t="s">
        <v>26</v>
      </c>
      <c r="F71" s="19">
        <v>45352</v>
      </c>
      <c r="G71" s="94">
        <v>15000</v>
      </c>
      <c r="H71" s="95">
        <v>0</v>
      </c>
      <c r="I71" s="94">
        <v>15000</v>
      </c>
      <c r="J71" s="94">
        <v>430.5</v>
      </c>
      <c r="K71" s="94">
        <v>0</v>
      </c>
      <c r="L71" s="94">
        <v>456</v>
      </c>
      <c r="M71" s="100">
        <v>25</v>
      </c>
      <c r="N71" s="94">
        <f>J71+K71+L71+M71</f>
        <v>911.5</v>
      </c>
      <c r="O71" s="94">
        <f>I71-N71</f>
        <v>14088.5</v>
      </c>
    </row>
    <row r="72" spans="1:17" ht="11.25" customHeight="1" x14ac:dyDescent="0.25">
      <c r="A72" s="16" t="s">
        <v>394</v>
      </c>
      <c r="B72" s="17" t="s">
        <v>16</v>
      </c>
      <c r="C72" s="16" t="s">
        <v>397</v>
      </c>
      <c r="D72" s="16" t="s">
        <v>431</v>
      </c>
      <c r="E72" s="65" t="s">
        <v>26</v>
      </c>
      <c r="F72" s="19">
        <v>45352</v>
      </c>
      <c r="G72" s="94">
        <v>15000</v>
      </c>
      <c r="H72" s="95">
        <v>0</v>
      </c>
      <c r="I72" s="94">
        <v>15000</v>
      </c>
      <c r="J72" s="94">
        <v>430.5</v>
      </c>
      <c r="K72" s="94">
        <v>0</v>
      </c>
      <c r="L72" s="94">
        <v>456</v>
      </c>
      <c r="M72" s="100">
        <v>25</v>
      </c>
      <c r="N72" s="94">
        <f t="shared" ref="N72" si="2">J72+K72+L72+M72</f>
        <v>911.5</v>
      </c>
      <c r="O72" s="94">
        <f t="shared" ref="O72" si="3">I72-N72</f>
        <v>14088.5</v>
      </c>
    </row>
    <row r="73" spans="1:17" ht="11.25" customHeight="1" x14ac:dyDescent="0.25">
      <c r="A73" s="16" t="s">
        <v>405</v>
      </c>
      <c r="B73" s="74" t="s">
        <v>16</v>
      </c>
      <c r="C73" s="72" t="s">
        <v>80</v>
      </c>
      <c r="D73" s="73" t="s">
        <v>406</v>
      </c>
      <c r="E73" s="65" t="s">
        <v>26</v>
      </c>
      <c r="F73" s="76">
        <v>45413</v>
      </c>
      <c r="G73" s="101">
        <v>22500</v>
      </c>
      <c r="H73" s="95">
        <v>0</v>
      </c>
      <c r="I73" s="101">
        <v>22500</v>
      </c>
      <c r="J73" s="94">
        <v>645.75</v>
      </c>
      <c r="K73" s="94">
        <v>0</v>
      </c>
      <c r="L73" s="94">
        <v>684</v>
      </c>
      <c r="M73" s="100">
        <v>25</v>
      </c>
      <c r="N73" s="94">
        <v>1354.75</v>
      </c>
      <c r="O73" s="94">
        <v>21145.25</v>
      </c>
    </row>
    <row r="74" spans="1:17" ht="11.25" customHeight="1" x14ac:dyDescent="0.25">
      <c r="A74" s="16" t="s">
        <v>426</v>
      </c>
      <c r="B74" s="74" t="s">
        <v>16</v>
      </c>
      <c r="C74" s="72" t="s">
        <v>84</v>
      </c>
      <c r="D74" s="73" t="s">
        <v>431</v>
      </c>
      <c r="E74" s="65" t="s">
        <v>26</v>
      </c>
      <c r="F74" s="76">
        <v>45444</v>
      </c>
      <c r="G74" s="94">
        <v>15000</v>
      </c>
      <c r="H74" s="95">
        <v>0</v>
      </c>
      <c r="I74" s="94">
        <v>15000</v>
      </c>
      <c r="J74" s="94">
        <v>430.5</v>
      </c>
      <c r="K74" s="94">
        <v>0</v>
      </c>
      <c r="L74" s="94">
        <v>456</v>
      </c>
      <c r="M74" s="100">
        <v>25</v>
      </c>
      <c r="N74" s="94">
        <v>911.5</v>
      </c>
      <c r="O74" s="94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440</v>
      </c>
      <c r="E75" s="18" t="s">
        <v>26</v>
      </c>
      <c r="F75" s="19">
        <v>44652</v>
      </c>
      <c r="G75" s="94">
        <v>13500</v>
      </c>
      <c r="H75" s="95">
        <v>0</v>
      </c>
      <c r="I75" s="94">
        <v>13500</v>
      </c>
      <c r="J75" s="94">
        <v>387.45</v>
      </c>
      <c r="K75" s="94">
        <v>0</v>
      </c>
      <c r="L75" s="94">
        <v>410.4</v>
      </c>
      <c r="M75" s="100">
        <v>25</v>
      </c>
      <c r="N75" s="94">
        <f t="shared" ref="N75:N146" si="4">J75+K75+L75+M75</f>
        <v>822.84999999999991</v>
      </c>
      <c r="O75" s="94">
        <f t="shared" si="1"/>
        <v>12677.15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439</v>
      </c>
      <c r="D76" s="16" t="s">
        <v>440</v>
      </c>
      <c r="E76" s="18" t="s">
        <v>35</v>
      </c>
      <c r="F76" s="19">
        <v>39448</v>
      </c>
      <c r="G76" s="94">
        <v>44000</v>
      </c>
      <c r="H76" s="95">
        <v>0</v>
      </c>
      <c r="I76" s="94">
        <v>44000</v>
      </c>
      <c r="J76" s="94">
        <v>1262.8</v>
      </c>
      <c r="K76" s="96">
        <v>492.55</v>
      </c>
      <c r="L76" s="94">
        <v>1337.6</v>
      </c>
      <c r="M76" s="94">
        <v>30848.61</v>
      </c>
      <c r="N76" s="94">
        <f t="shared" si="4"/>
        <v>33941.56</v>
      </c>
      <c r="O76" s="94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440</v>
      </c>
      <c r="E77" s="18" t="s">
        <v>35</v>
      </c>
      <c r="F77" s="19">
        <v>39448</v>
      </c>
      <c r="G77" s="94">
        <v>15000</v>
      </c>
      <c r="H77" s="95">
        <v>0</v>
      </c>
      <c r="I77" s="94">
        <v>15000</v>
      </c>
      <c r="J77" s="94">
        <v>430.5</v>
      </c>
      <c r="K77" s="94">
        <v>0</v>
      </c>
      <c r="L77" s="94">
        <v>456</v>
      </c>
      <c r="M77" s="100">
        <v>125</v>
      </c>
      <c r="N77" s="94">
        <f t="shared" si="4"/>
        <v>1011.5</v>
      </c>
      <c r="O77" s="94">
        <f t="shared" ref="O77:O148" si="5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440</v>
      </c>
      <c r="E78" s="18" t="s">
        <v>35</v>
      </c>
      <c r="F78" s="19">
        <v>39448</v>
      </c>
      <c r="G78" s="94">
        <v>15000</v>
      </c>
      <c r="H78" s="95">
        <v>0</v>
      </c>
      <c r="I78" s="94">
        <v>15000</v>
      </c>
      <c r="J78" s="94">
        <v>430.5</v>
      </c>
      <c r="K78" s="94">
        <v>0</v>
      </c>
      <c r="L78" s="94">
        <v>456</v>
      </c>
      <c r="M78" s="100">
        <v>125</v>
      </c>
      <c r="N78" s="94">
        <f t="shared" si="4"/>
        <v>1011.5</v>
      </c>
      <c r="O78" s="94">
        <f t="shared" si="5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435</v>
      </c>
      <c r="D79" s="16" t="s">
        <v>440</v>
      </c>
      <c r="E79" s="18" t="s">
        <v>35</v>
      </c>
      <c r="F79" s="19">
        <v>39448</v>
      </c>
      <c r="G79" s="94">
        <v>25000</v>
      </c>
      <c r="H79" s="95">
        <v>0</v>
      </c>
      <c r="I79" s="94">
        <v>25000</v>
      </c>
      <c r="J79" s="94">
        <v>717.5</v>
      </c>
      <c r="K79" s="94">
        <v>0</v>
      </c>
      <c r="L79" s="94">
        <v>760</v>
      </c>
      <c r="M79" s="100">
        <v>125</v>
      </c>
      <c r="N79" s="94">
        <f t="shared" si="4"/>
        <v>1602.5</v>
      </c>
      <c r="O79" s="94">
        <f t="shared" si="5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440</v>
      </c>
      <c r="E80" s="18" t="s">
        <v>35</v>
      </c>
      <c r="F80" s="19">
        <v>39448</v>
      </c>
      <c r="G80" s="94">
        <v>15000</v>
      </c>
      <c r="H80" s="95">
        <v>0</v>
      </c>
      <c r="I80" s="94">
        <v>15000</v>
      </c>
      <c r="J80" s="94">
        <v>430.5</v>
      </c>
      <c r="K80" s="94">
        <v>0</v>
      </c>
      <c r="L80" s="94">
        <v>456</v>
      </c>
      <c r="M80" s="100">
        <v>125</v>
      </c>
      <c r="N80" s="94">
        <f t="shared" si="4"/>
        <v>1011.5</v>
      </c>
      <c r="O80" s="94">
        <f t="shared" si="5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440</v>
      </c>
      <c r="E81" s="18" t="s">
        <v>35</v>
      </c>
      <c r="F81" s="19">
        <v>39448</v>
      </c>
      <c r="G81" s="94">
        <v>15000</v>
      </c>
      <c r="H81" s="95">
        <v>0</v>
      </c>
      <c r="I81" s="94">
        <v>15000</v>
      </c>
      <c r="J81" s="94">
        <v>430.5</v>
      </c>
      <c r="K81" s="94">
        <v>0</v>
      </c>
      <c r="L81" s="94">
        <v>456</v>
      </c>
      <c r="M81" s="100">
        <v>125</v>
      </c>
      <c r="N81" s="94">
        <f t="shared" si="4"/>
        <v>1011.5</v>
      </c>
      <c r="O81" s="94">
        <f t="shared" si="5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440</v>
      </c>
      <c r="E82" s="18" t="s">
        <v>35</v>
      </c>
      <c r="F82" s="19">
        <v>39448</v>
      </c>
      <c r="G82" s="94">
        <v>15000</v>
      </c>
      <c r="H82" s="95">
        <v>0</v>
      </c>
      <c r="I82" s="94">
        <v>15000</v>
      </c>
      <c r="J82" s="94">
        <v>430.5</v>
      </c>
      <c r="K82" s="94">
        <v>0</v>
      </c>
      <c r="L82" s="94">
        <v>456</v>
      </c>
      <c r="M82" s="100">
        <v>1840.46</v>
      </c>
      <c r="N82" s="94">
        <f t="shared" si="4"/>
        <v>2726.96</v>
      </c>
      <c r="O82" s="94">
        <f t="shared" si="5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440</v>
      </c>
      <c r="E83" s="18" t="s">
        <v>35</v>
      </c>
      <c r="F83" s="19">
        <v>40360</v>
      </c>
      <c r="G83" s="94">
        <v>15000</v>
      </c>
      <c r="H83" s="95">
        <v>0</v>
      </c>
      <c r="I83" s="94">
        <v>15000</v>
      </c>
      <c r="J83" s="94">
        <v>430.5</v>
      </c>
      <c r="K83" s="94">
        <v>0</v>
      </c>
      <c r="L83" s="94">
        <v>456</v>
      </c>
      <c r="M83" s="100">
        <v>125</v>
      </c>
      <c r="N83" s="94">
        <f t="shared" si="4"/>
        <v>1011.5</v>
      </c>
      <c r="O83" s="94">
        <f t="shared" si="5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435</v>
      </c>
      <c r="D84" s="16" t="s">
        <v>440</v>
      </c>
      <c r="E84" s="18" t="s">
        <v>35</v>
      </c>
      <c r="F84" s="19">
        <v>40878</v>
      </c>
      <c r="G84" s="94">
        <v>25000</v>
      </c>
      <c r="H84" s="95">
        <v>0</v>
      </c>
      <c r="I84" s="94">
        <v>25000</v>
      </c>
      <c r="J84" s="94">
        <v>717.5</v>
      </c>
      <c r="K84" s="94">
        <v>0</v>
      </c>
      <c r="L84" s="94">
        <v>760</v>
      </c>
      <c r="M84" s="100">
        <v>125</v>
      </c>
      <c r="N84" s="94">
        <f t="shared" si="4"/>
        <v>1602.5</v>
      </c>
      <c r="O84" s="94">
        <f t="shared" si="5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440</v>
      </c>
      <c r="E85" s="18" t="s">
        <v>26</v>
      </c>
      <c r="F85" s="19">
        <v>39448</v>
      </c>
      <c r="G85" s="94">
        <v>15000</v>
      </c>
      <c r="H85" s="95">
        <v>0</v>
      </c>
      <c r="I85" s="94">
        <v>15000</v>
      </c>
      <c r="J85" s="94">
        <v>430.5</v>
      </c>
      <c r="K85" s="94">
        <v>0</v>
      </c>
      <c r="L85" s="94">
        <v>456</v>
      </c>
      <c r="M85" s="100">
        <v>1740.46</v>
      </c>
      <c r="N85" s="94">
        <f t="shared" si="4"/>
        <v>2626.96</v>
      </c>
      <c r="O85" s="94">
        <f t="shared" si="5"/>
        <v>12373.04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440</v>
      </c>
      <c r="E86" s="18" t="s">
        <v>26</v>
      </c>
      <c r="F86" s="19">
        <v>39448</v>
      </c>
      <c r="G86" s="94">
        <v>15000</v>
      </c>
      <c r="H86" s="95">
        <v>0</v>
      </c>
      <c r="I86" s="94">
        <v>15000</v>
      </c>
      <c r="J86" s="94">
        <v>430.5</v>
      </c>
      <c r="K86" s="94">
        <v>0</v>
      </c>
      <c r="L86" s="94">
        <v>456</v>
      </c>
      <c r="M86" s="100">
        <v>125</v>
      </c>
      <c r="N86" s="94">
        <f t="shared" si="4"/>
        <v>1011.5</v>
      </c>
      <c r="O86" s="94">
        <f t="shared" si="5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435</v>
      </c>
      <c r="D87" s="16" t="s">
        <v>440</v>
      </c>
      <c r="E87" s="18" t="s">
        <v>35</v>
      </c>
      <c r="F87" s="19">
        <v>39448</v>
      </c>
      <c r="G87" s="94">
        <v>35000</v>
      </c>
      <c r="H87" s="95">
        <v>0</v>
      </c>
      <c r="I87" s="94">
        <v>35000</v>
      </c>
      <c r="J87" s="94">
        <v>1004.5</v>
      </c>
      <c r="K87" s="94">
        <v>0</v>
      </c>
      <c r="L87" s="94">
        <v>1064</v>
      </c>
      <c r="M87" s="100">
        <v>11814.47</v>
      </c>
      <c r="N87" s="94">
        <f t="shared" si="4"/>
        <v>13882.97</v>
      </c>
      <c r="O87" s="94">
        <f t="shared" si="5"/>
        <v>21117.03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440</v>
      </c>
      <c r="E88" s="18" t="s">
        <v>26</v>
      </c>
      <c r="F88" s="19">
        <v>44105</v>
      </c>
      <c r="G88" s="94">
        <v>15000</v>
      </c>
      <c r="H88" s="95">
        <v>0</v>
      </c>
      <c r="I88" s="94">
        <v>15000</v>
      </c>
      <c r="J88" s="94">
        <v>430.5</v>
      </c>
      <c r="K88" s="94">
        <v>0</v>
      </c>
      <c r="L88" s="94">
        <v>456</v>
      </c>
      <c r="M88" s="100">
        <v>25</v>
      </c>
      <c r="N88" s="94">
        <f t="shared" si="4"/>
        <v>911.5</v>
      </c>
      <c r="O88" s="94">
        <f t="shared" si="5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440</v>
      </c>
      <c r="E89" s="18" t="s">
        <v>26</v>
      </c>
      <c r="F89" s="19">
        <v>44105</v>
      </c>
      <c r="G89" s="94">
        <v>15000</v>
      </c>
      <c r="H89" s="95">
        <v>0</v>
      </c>
      <c r="I89" s="94">
        <v>15000</v>
      </c>
      <c r="J89" s="94">
        <v>430.5</v>
      </c>
      <c r="K89" s="94">
        <v>0</v>
      </c>
      <c r="L89" s="94">
        <v>456</v>
      </c>
      <c r="M89" s="100">
        <v>25</v>
      </c>
      <c r="N89" s="94">
        <f t="shared" si="4"/>
        <v>911.5</v>
      </c>
      <c r="O89" s="94">
        <f t="shared" si="5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440</v>
      </c>
      <c r="E90" s="18" t="s">
        <v>26</v>
      </c>
      <c r="F90" s="19">
        <v>44409</v>
      </c>
      <c r="G90" s="94">
        <v>15000</v>
      </c>
      <c r="H90" s="95">
        <v>0</v>
      </c>
      <c r="I90" s="94">
        <v>15000</v>
      </c>
      <c r="J90" s="94">
        <v>430.5</v>
      </c>
      <c r="K90" s="94">
        <v>0</v>
      </c>
      <c r="L90" s="94">
        <v>456</v>
      </c>
      <c r="M90" s="100">
        <v>25</v>
      </c>
      <c r="N90" s="94">
        <f t="shared" si="4"/>
        <v>911.5</v>
      </c>
      <c r="O90" s="94">
        <f t="shared" si="5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435</v>
      </c>
      <c r="D91" s="16" t="s">
        <v>440</v>
      </c>
      <c r="E91" s="18" t="s">
        <v>35</v>
      </c>
      <c r="F91" s="19">
        <v>39448</v>
      </c>
      <c r="G91" s="94">
        <v>25000</v>
      </c>
      <c r="H91" s="95">
        <v>0</v>
      </c>
      <c r="I91" s="94">
        <v>25000</v>
      </c>
      <c r="J91" s="94">
        <v>717.5</v>
      </c>
      <c r="K91" s="94">
        <v>0</v>
      </c>
      <c r="L91" s="94">
        <v>760</v>
      </c>
      <c r="M91" s="100">
        <v>4518.95</v>
      </c>
      <c r="N91" s="94">
        <f t="shared" si="4"/>
        <v>5996.45</v>
      </c>
      <c r="O91" s="94">
        <f t="shared" si="5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435</v>
      </c>
      <c r="D92" s="16" t="s">
        <v>440</v>
      </c>
      <c r="E92" s="18" t="s">
        <v>35</v>
      </c>
      <c r="F92" s="19">
        <v>39448</v>
      </c>
      <c r="G92" s="94">
        <v>35000</v>
      </c>
      <c r="H92" s="95">
        <v>0</v>
      </c>
      <c r="I92" s="94">
        <v>35000</v>
      </c>
      <c r="J92" s="94">
        <v>1004.5</v>
      </c>
      <c r="K92" s="94">
        <v>0</v>
      </c>
      <c r="L92" s="94">
        <v>1064</v>
      </c>
      <c r="M92" s="100">
        <v>475</v>
      </c>
      <c r="N92" s="94">
        <f t="shared" si="4"/>
        <v>2543.5</v>
      </c>
      <c r="O92" s="94">
        <f t="shared" si="5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435</v>
      </c>
      <c r="D93" s="16" t="s">
        <v>440</v>
      </c>
      <c r="E93" s="18" t="s">
        <v>35</v>
      </c>
      <c r="F93" s="19">
        <v>39448</v>
      </c>
      <c r="G93" s="94">
        <v>35000</v>
      </c>
      <c r="H93" s="95">
        <v>0</v>
      </c>
      <c r="I93" s="94">
        <v>35000</v>
      </c>
      <c r="J93" s="94">
        <v>1004.5</v>
      </c>
      <c r="K93" s="94">
        <v>0</v>
      </c>
      <c r="L93" s="94">
        <v>1064</v>
      </c>
      <c r="M93" s="100">
        <v>9301.44</v>
      </c>
      <c r="N93" s="94">
        <f t="shared" si="4"/>
        <v>11369.94</v>
      </c>
      <c r="O93" s="94">
        <f t="shared" si="5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435</v>
      </c>
      <c r="D94" s="16" t="s">
        <v>440</v>
      </c>
      <c r="E94" s="18" t="s">
        <v>35</v>
      </c>
      <c r="F94" s="19">
        <v>39448</v>
      </c>
      <c r="G94" s="94">
        <v>35000</v>
      </c>
      <c r="H94" s="95">
        <v>0</v>
      </c>
      <c r="I94" s="94">
        <v>35000</v>
      </c>
      <c r="J94" s="94">
        <v>1004.5</v>
      </c>
      <c r="K94" s="94">
        <v>0</v>
      </c>
      <c r="L94" s="94">
        <v>1064</v>
      </c>
      <c r="M94" s="94">
        <v>17304.740000000002</v>
      </c>
      <c r="N94" s="94">
        <f t="shared" si="4"/>
        <v>19373.240000000002</v>
      </c>
      <c r="O94" s="94">
        <f t="shared" si="5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436</v>
      </c>
      <c r="D95" s="16" t="s">
        <v>440</v>
      </c>
      <c r="E95" s="18" t="s">
        <v>35</v>
      </c>
      <c r="F95" s="19">
        <v>39448</v>
      </c>
      <c r="G95" s="94">
        <v>35000</v>
      </c>
      <c r="H95" s="95">
        <v>0</v>
      </c>
      <c r="I95" s="94">
        <v>35000</v>
      </c>
      <c r="J95" s="94">
        <v>1004.5</v>
      </c>
      <c r="K95" s="94">
        <v>0</v>
      </c>
      <c r="L95" s="94">
        <v>1064</v>
      </c>
      <c r="M95" s="100">
        <v>2175</v>
      </c>
      <c r="N95" s="94">
        <f t="shared" si="4"/>
        <v>4243.5</v>
      </c>
      <c r="O95" s="94">
        <f t="shared" si="5"/>
        <v>30756.5</v>
      </c>
      <c r="Q95" s="26"/>
    </row>
    <row r="96" spans="1:17" ht="11.25" customHeight="1" x14ac:dyDescent="0.25">
      <c r="A96" s="16" t="s">
        <v>330</v>
      </c>
      <c r="B96" s="17" t="s">
        <v>16</v>
      </c>
      <c r="C96" s="16" t="s">
        <v>99</v>
      </c>
      <c r="D96" s="16" t="s">
        <v>440</v>
      </c>
      <c r="E96" s="18" t="s">
        <v>26</v>
      </c>
      <c r="F96" s="19">
        <v>39448</v>
      </c>
      <c r="G96" s="94">
        <v>15000</v>
      </c>
      <c r="H96" s="95">
        <v>0</v>
      </c>
      <c r="I96" s="94">
        <f t="shared" ref="I96" si="6">G96+H96</f>
        <v>15000</v>
      </c>
      <c r="J96" s="94">
        <v>430.5</v>
      </c>
      <c r="K96" s="94">
        <v>0</v>
      </c>
      <c r="L96" s="94">
        <v>456</v>
      </c>
      <c r="M96" s="94">
        <v>125</v>
      </c>
      <c r="N96" s="94">
        <f t="shared" si="4"/>
        <v>1011.5</v>
      </c>
      <c r="O96" s="94">
        <f t="shared" si="5"/>
        <v>13988.5</v>
      </c>
      <c r="Q96" s="26"/>
    </row>
    <row r="97" spans="1:17" ht="11.25" customHeight="1" x14ac:dyDescent="0.25">
      <c r="A97" s="16" t="s">
        <v>501</v>
      </c>
      <c r="B97" s="17" t="s">
        <v>16</v>
      </c>
      <c r="C97" s="16" t="s">
        <v>99</v>
      </c>
      <c r="D97" s="16" t="s">
        <v>440</v>
      </c>
      <c r="E97" s="18" t="s">
        <v>26</v>
      </c>
      <c r="F97" s="19">
        <v>45474</v>
      </c>
      <c r="G97" s="94">
        <v>15000</v>
      </c>
      <c r="H97" s="94">
        <v>0</v>
      </c>
      <c r="I97" s="94">
        <v>15000</v>
      </c>
      <c r="J97" s="94">
        <v>430.5</v>
      </c>
      <c r="K97" s="94">
        <v>0</v>
      </c>
      <c r="L97" s="94">
        <v>456</v>
      </c>
      <c r="M97" s="94">
        <v>25</v>
      </c>
      <c r="N97" s="94">
        <v>911.5</v>
      </c>
      <c r="O97" s="94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435</v>
      </c>
      <c r="D98" s="16" t="s">
        <v>440</v>
      </c>
      <c r="E98" s="18" t="s">
        <v>35</v>
      </c>
      <c r="F98" s="19">
        <v>39448</v>
      </c>
      <c r="G98" s="94">
        <v>25000</v>
      </c>
      <c r="H98" s="94">
        <v>0</v>
      </c>
      <c r="I98" s="94">
        <v>25000</v>
      </c>
      <c r="J98" s="94">
        <v>717.5</v>
      </c>
      <c r="K98" s="94">
        <v>0</v>
      </c>
      <c r="L98" s="94">
        <v>760</v>
      </c>
      <c r="M98" s="94">
        <v>1840.46</v>
      </c>
      <c r="N98" s="94">
        <v>3317.96</v>
      </c>
      <c r="O98" s="94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452</v>
      </c>
      <c r="E99" s="18" t="s">
        <v>35</v>
      </c>
      <c r="F99" s="19">
        <v>40087</v>
      </c>
      <c r="G99" s="94">
        <v>44000</v>
      </c>
      <c r="H99" s="95">
        <v>0</v>
      </c>
      <c r="I99" s="94">
        <v>44000</v>
      </c>
      <c r="J99" s="94">
        <v>1262.8</v>
      </c>
      <c r="K99" s="96">
        <v>749.87</v>
      </c>
      <c r="L99" s="94">
        <v>1337.6</v>
      </c>
      <c r="M99" s="94">
        <v>6683.63</v>
      </c>
      <c r="N99" s="94">
        <f t="shared" si="4"/>
        <v>10033.9</v>
      </c>
      <c r="O99" s="94">
        <f t="shared" si="5"/>
        <v>33966.1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435</v>
      </c>
      <c r="D100" s="16" t="s">
        <v>452</v>
      </c>
      <c r="E100" s="18" t="s">
        <v>35</v>
      </c>
      <c r="F100" s="19">
        <v>39448</v>
      </c>
      <c r="G100" s="94">
        <v>25000</v>
      </c>
      <c r="H100" s="95">
        <v>0</v>
      </c>
      <c r="I100" s="94">
        <v>25000</v>
      </c>
      <c r="J100" s="94">
        <v>717.5</v>
      </c>
      <c r="K100" s="94">
        <v>0</v>
      </c>
      <c r="L100" s="94">
        <v>760</v>
      </c>
      <c r="M100" s="100">
        <v>6888.17</v>
      </c>
      <c r="N100" s="94">
        <f t="shared" si="4"/>
        <v>8365.67</v>
      </c>
      <c r="O100" s="94">
        <f t="shared" si="5"/>
        <v>16634.330000000002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435</v>
      </c>
      <c r="D101" s="16" t="s">
        <v>452</v>
      </c>
      <c r="E101" s="18" t="s">
        <v>26</v>
      </c>
      <c r="F101" s="19">
        <v>44409</v>
      </c>
      <c r="G101" s="94">
        <v>25000</v>
      </c>
      <c r="H101" s="95">
        <v>0</v>
      </c>
      <c r="I101" s="94">
        <v>25000</v>
      </c>
      <c r="J101" s="94">
        <v>717.5</v>
      </c>
      <c r="K101" s="94">
        <v>0</v>
      </c>
      <c r="L101" s="94">
        <v>760</v>
      </c>
      <c r="M101" s="100">
        <v>25</v>
      </c>
      <c r="N101" s="94">
        <f t="shared" si="4"/>
        <v>1502.5</v>
      </c>
      <c r="O101" s="94">
        <f t="shared" si="5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435</v>
      </c>
      <c r="D102" s="16" t="s">
        <v>452</v>
      </c>
      <c r="E102" s="18" t="s">
        <v>26</v>
      </c>
      <c r="F102" s="19">
        <v>39448</v>
      </c>
      <c r="G102" s="94">
        <v>25000</v>
      </c>
      <c r="H102" s="95">
        <v>0</v>
      </c>
      <c r="I102" s="94">
        <v>25000</v>
      </c>
      <c r="J102" s="94">
        <v>717.5</v>
      </c>
      <c r="K102" s="94">
        <v>0</v>
      </c>
      <c r="L102" s="94">
        <v>760</v>
      </c>
      <c r="M102" s="100">
        <v>225</v>
      </c>
      <c r="N102" s="94">
        <f t="shared" si="4"/>
        <v>1702.5</v>
      </c>
      <c r="O102" s="94">
        <f t="shared" si="5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452</v>
      </c>
      <c r="E103" s="18" t="s">
        <v>35</v>
      </c>
      <c r="F103" s="19">
        <v>39448</v>
      </c>
      <c r="G103" s="94">
        <v>25000</v>
      </c>
      <c r="H103" s="94">
        <v>0</v>
      </c>
      <c r="I103" s="94">
        <v>25000</v>
      </c>
      <c r="J103" s="94">
        <v>717.5</v>
      </c>
      <c r="K103" s="94">
        <v>0</v>
      </c>
      <c r="L103" s="94">
        <v>760</v>
      </c>
      <c r="M103" s="94">
        <v>1355</v>
      </c>
      <c r="N103" s="94">
        <v>2832.5</v>
      </c>
      <c r="O103" s="94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452</v>
      </c>
      <c r="E104" s="18" t="s">
        <v>35</v>
      </c>
      <c r="F104" s="19">
        <v>39448</v>
      </c>
      <c r="G104" s="94">
        <v>25000</v>
      </c>
      <c r="H104" s="94">
        <v>0</v>
      </c>
      <c r="I104" s="94">
        <v>25000</v>
      </c>
      <c r="J104" s="94">
        <v>717.5</v>
      </c>
      <c r="K104" s="94">
        <v>0</v>
      </c>
      <c r="L104" s="94">
        <v>760</v>
      </c>
      <c r="M104" s="94">
        <v>6018.41</v>
      </c>
      <c r="N104" s="94">
        <v>7495.91</v>
      </c>
      <c r="O104" s="94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452</v>
      </c>
      <c r="E105" s="18" t="s">
        <v>26</v>
      </c>
      <c r="F105" s="19">
        <v>39569</v>
      </c>
      <c r="G105" s="94">
        <v>15000</v>
      </c>
      <c r="H105" s="95">
        <v>0</v>
      </c>
      <c r="I105" s="94">
        <v>15000</v>
      </c>
      <c r="J105" s="94">
        <v>430.5</v>
      </c>
      <c r="K105" s="94">
        <v>0</v>
      </c>
      <c r="L105" s="94">
        <v>456</v>
      </c>
      <c r="M105" s="100">
        <v>125</v>
      </c>
      <c r="N105" s="94">
        <f t="shared" si="4"/>
        <v>1011.5</v>
      </c>
      <c r="O105" s="94">
        <f t="shared" si="5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452</v>
      </c>
      <c r="E106" s="18" t="s">
        <v>35</v>
      </c>
      <c r="F106" s="19">
        <v>39448</v>
      </c>
      <c r="G106" s="94">
        <v>15000</v>
      </c>
      <c r="H106" s="95">
        <v>0</v>
      </c>
      <c r="I106" s="94">
        <v>15000</v>
      </c>
      <c r="J106" s="94">
        <v>430.5</v>
      </c>
      <c r="K106" s="94">
        <v>0</v>
      </c>
      <c r="L106" s="94">
        <v>456</v>
      </c>
      <c r="M106" s="100">
        <v>125</v>
      </c>
      <c r="N106" s="94">
        <f t="shared" si="4"/>
        <v>1011.5</v>
      </c>
      <c r="O106" s="94">
        <f t="shared" si="5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435</v>
      </c>
      <c r="D107" s="16" t="s">
        <v>452</v>
      </c>
      <c r="E107" s="18" t="s">
        <v>35</v>
      </c>
      <c r="F107" s="19">
        <v>39448</v>
      </c>
      <c r="G107" s="94">
        <v>25000</v>
      </c>
      <c r="H107" s="94">
        <v>0</v>
      </c>
      <c r="I107" s="94">
        <v>25000</v>
      </c>
      <c r="J107" s="94">
        <v>717.5</v>
      </c>
      <c r="K107" s="94">
        <v>0</v>
      </c>
      <c r="L107" s="94">
        <v>760</v>
      </c>
      <c r="M107" s="94">
        <v>8716.17</v>
      </c>
      <c r="N107" s="94">
        <v>10193.67</v>
      </c>
      <c r="O107" s="94">
        <v>14806.33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452</v>
      </c>
      <c r="E108" s="18" t="s">
        <v>35</v>
      </c>
      <c r="F108" s="19">
        <v>39448</v>
      </c>
      <c r="G108" s="94">
        <v>15000</v>
      </c>
      <c r="H108" s="95">
        <v>0</v>
      </c>
      <c r="I108" s="94">
        <v>15000</v>
      </c>
      <c r="J108" s="94">
        <v>430.5</v>
      </c>
      <c r="K108" s="94">
        <v>0</v>
      </c>
      <c r="L108" s="94">
        <v>456</v>
      </c>
      <c r="M108" s="100">
        <v>225</v>
      </c>
      <c r="N108" s="94">
        <f t="shared" si="4"/>
        <v>1111.5</v>
      </c>
      <c r="O108" s="94">
        <f t="shared" si="5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452</v>
      </c>
      <c r="E109" s="18" t="s">
        <v>35</v>
      </c>
      <c r="F109" s="19">
        <v>40087</v>
      </c>
      <c r="G109" s="94">
        <v>15000</v>
      </c>
      <c r="H109" s="95">
        <v>0</v>
      </c>
      <c r="I109" s="94">
        <v>15000</v>
      </c>
      <c r="J109" s="94">
        <v>430.5</v>
      </c>
      <c r="K109" s="94">
        <v>0</v>
      </c>
      <c r="L109" s="94">
        <v>456</v>
      </c>
      <c r="M109" s="100">
        <v>345</v>
      </c>
      <c r="N109" s="94">
        <f t="shared" si="4"/>
        <v>1231.5</v>
      </c>
      <c r="O109" s="94">
        <f t="shared" si="5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452</v>
      </c>
      <c r="E110" s="18" t="s">
        <v>35</v>
      </c>
      <c r="F110" s="19">
        <v>40087</v>
      </c>
      <c r="G110" s="94">
        <v>15000</v>
      </c>
      <c r="H110" s="95">
        <v>0</v>
      </c>
      <c r="I110" s="94">
        <v>15000</v>
      </c>
      <c r="J110" s="94">
        <v>430.5</v>
      </c>
      <c r="K110" s="94">
        <v>0</v>
      </c>
      <c r="L110" s="94">
        <v>456</v>
      </c>
      <c r="M110" s="100">
        <v>1940.46</v>
      </c>
      <c r="N110" s="94">
        <f t="shared" si="4"/>
        <v>2826.96</v>
      </c>
      <c r="O110" s="94">
        <f t="shared" si="5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452</v>
      </c>
      <c r="E111" s="18" t="s">
        <v>26</v>
      </c>
      <c r="F111" s="19">
        <v>39448</v>
      </c>
      <c r="G111" s="94">
        <v>15000</v>
      </c>
      <c r="H111" s="95">
        <v>0</v>
      </c>
      <c r="I111" s="94">
        <v>15000</v>
      </c>
      <c r="J111" s="94">
        <v>430.5</v>
      </c>
      <c r="K111" s="94">
        <v>0</v>
      </c>
      <c r="L111" s="94">
        <v>456</v>
      </c>
      <c r="M111" s="100">
        <v>1940.46</v>
      </c>
      <c r="N111" s="94">
        <f t="shared" si="4"/>
        <v>2826.96</v>
      </c>
      <c r="O111" s="94">
        <f t="shared" si="5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452</v>
      </c>
      <c r="E112" s="18" t="s">
        <v>26</v>
      </c>
      <c r="F112" s="19">
        <v>39448</v>
      </c>
      <c r="G112" s="94">
        <v>15000</v>
      </c>
      <c r="H112" s="95">
        <v>0</v>
      </c>
      <c r="I112" s="94">
        <v>15000</v>
      </c>
      <c r="J112" s="94">
        <v>430.5</v>
      </c>
      <c r="K112" s="94">
        <v>0</v>
      </c>
      <c r="L112" s="94">
        <v>456</v>
      </c>
      <c r="M112" s="100">
        <v>5727.8</v>
      </c>
      <c r="N112" s="94">
        <f t="shared" si="4"/>
        <v>6614.3</v>
      </c>
      <c r="O112" s="94">
        <f t="shared" si="5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452</v>
      </c>
      <c r="E113" s="18" t="s">
        <v>26</v>
      </c>
      <c r="F113" s="19">
        <v>44621</v>
      </c>
      <c r="G113" s="94">
        <v>15000</v>
      </c>
      <c r="H113" s="95">
        <v>0</v>
      </c>
      <c r="I113" s="94">
        <v>15000</v>
      </c>
      <c r="J113" s="94">
        <v>430.5</v>
      </c>
      <c r="K113" s="94">
        <v>0</v>
      </c>
      <c r="L113" s="94">
        <v>456</v>
      </c>
      <c r="M113" s="100">
        <v>25</v>
      </c>
      <c r="N113" s="94">
        <f t="shared" si="4"/>
        <v>911.5</v>
      </c>
      <c r="O113" s="94">
        <f t="shared" si="5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452</v>
      </c>
      <c r="E114" s="18" t="s">
        <v>35</v>
      </c>
      <c r="F114" s="19">
        <v>39448</v>
      </c>
      <c r="G114" s="94">
        <v>15000</v>
      </c>
      <c r="H114" s="95">
        <v>0</v>
      </c>
      <c r="I114" s="94">
        <v>15000</v>
      </c>
      <c r="J114" s="94">
        <v>430.5</v>
      </c>
      <c r="K114" s="94">
        <v>0</v>
      </c>
      <c r="L114" s="94">
        <v>456</v>
      </c>
      <c r="M114" s="100">
        <v>125</v>
      </c>
      <c r="N114" s="94">
        <f t="shared" si="4"/>
        <v>1011.5</v>
      </c>
      <c r="O114" s="94">
        <f t="shared" si="5"/>
        <v>13988.5</v>
      </c>
      <c r="Q114" s="26"/>
    </row>
    <row r="115" spans="1:17" ht="11.25" customHeight="1" x14ac:dyDescent="0.25">
      <c r="A115" s="16" t="s">
        <v>189</v>
      </c>
      <c r="B115" s="17" t="s">
        <v>16</v>
      </c>
      <c r="C115" s="16" t="s">
        <v>95</v>
      </c>
      <c r="D115" s="16" t="s">
        <v>452</v>
      </c>
      <c r="E115" s="18" t="s">
        <v>26</v>
      </c>
      <c r="F115" s="19">
        <v>44866</v>
      </c>
      <c r="G115" s="94">
        <v>13500</v>
      </c>
      <c r="H115" s="95">
        <v>0</v>
      </c>
      <c r="I115" s="94">
        <v>13500</v>
      </c>
      <c r="J115" s="94">
        <v>387.45</v>
      </c>
      <c r="K115" s="94">
        <v>0</v>
      </c>
      <c r="L115" s="94">
        <v>410.4</v>
      </c>
      <c r="M115" s="100">
        <v>25</v>
      </c>
      <c r="N115" s="94">
        <f t="shared" si="4"/>
        <v>822.84999999999991</v>
      </c>
      <c r="O115" s="94">
        <f t="shared" si="5"/>
        <v>12677.15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452</v>
      </c>
      <c r="E116" s="18" t="s">
        <v>26</v>
      </c>
      <c r="F116" s="19">
        <v>39448</v>
      </c>
      <c r="G116" s="94">
        <v>13500</v>
      </c>
      <c r="H116" s="95">
        <v>0</v>
      </c>
      <c r="I116" s="94">
        <v>13500</v>
      </c>
      <c r="J116" s="94">
        <v>387.45</v>
      </c>
      <c r="K116" s="94">
        <v>0</v>
      </c>
      <c r="L116" s="94">
        <v>410.4</v>
      </c>
      <c r="M116" s="100">
        <v>12451.38</v>
      </c>
      <c r="N116" s="94">
        <f t="shared" si="4"/>
        <v>13249.23</v>
      </c>
      <c r="O116" s="94">
        <f t="shared" si="5"/>
        <v>250.77000000000044</v>
      </c>
      <c r="Q116" s="26"/>
    </row>
    <row r="117" spans="1:17" ht="11.25" customHeight="1" x14ac:dyDescent="0.25">
      <c r="A117" s="16" t="s">
        <v>398</v>
      </c>
      <c r="B117" s="74" t="s">
        <v>16</v>
      </c>
      <c r="C117" s="72" t="s">
        <v>399</v>
      </c>
      <c r="D117" s="16" t="s">
        <v>452</v>
      </c>
      <c r="E117" s="18" t="s">
        <v>26</v>
      </c>
      <c r="F117" s="75">
        <v>45383</v>
      </c>
      <c r="G117" s="94">
        <v>15000</v>
      </c>
      <c r="H117" s="95">
        <v>0</v>
      </c>
      <c r="I117" s="101">
        <v>15000</v>
      </c>
      <c r="J117" s="94">
        <v>430.5</v>
      </c>
      <c r="K117" s="94">
        <v>0</v>
      </c>
      <c r="L117" s="94">
        <v>456</v>
      </c>
      <c r="M117" s="100">
        <v>25</v>
      </c>
      <c r="N117" s="94">
        <v>911.5</v>
      </c>
      <c r="O117" s="94">
        <v>14088.5</v>
      </c>
    </row>
    <row r="118" spans="1:17" ht="11.25" customHeight="1" x14ac:dyDescent="0.25">
      <c r="A118" s="16" t="s">
        <v>419</v>
      </c>
      <c r="B118" s="74" t="s">
        <v>16</v>
      </c>
      <c r="C118" s="72" t="s">
        <v>99</v>
      </c>
      <c r="D118" s="16" t="s">
        <v>452</v>
      </c>
      <c r="E118" s="65" t="s">
        <v>26</v>
      </c>
      <c r="F118" s="76">
        <v>45444</v>
      </c>
      <c r="G118" s="94">
        <v>15000</v>
      </c>
      <c r="H118" s="95">
        <v>0</v>
      </c>
      <c r="I118" s="94">
        <v>15000</v>
      </c>
      <c r="J118" s="94">
        <v>430.5</v>
      </c>
      <c r="K118" s="94">
        <v>0</v>
      </c>
      <c r="L118" s="94">
        <v>456</v>
      </c>
      <c r="M118" s="100">
        <v>25</v>
      </c>
      <c r="N118" s="94">
        <v>911.5</v>
      </c>
      <c r="O118" s="94">
        <v>14088.5</v>
      </c>
    </row>
    <row r="119" spans="1:17" ht="11.25" customHeight="1" x14ac:dyDescent="0.25">
      <c r="A119" s="16" t="s">
        <v>401</v>
      </c>
      <c r="B119" s="74" t="s">
        <v>16</v>
      </c>
      <c r="C119" s="72" t="s">
        <v>399</v>
      </c>
      <c r="D119" s="16" t="s">
        <v>452</v>
      </c>
      <c r="E119" s="18" t="s">
        <v>26</v>
      </c>
      <c r="F119" s="19">
        <v>45383</v>
      </c>
      <c r="G119" s="94">
        <v>15000</v>
      </c>
      <c r="H119" s="95">
        <v>0</v>
      </c>
      <c r="I119" s="94">
        <v>15000</v>
      </c>
      <c r="J119" s="94">
        <v>430.5</v>
      </c>
      <c r="K119" s="94">
        <v>0</v>
      </c>
      <c r="L119" s="94">
        <v>456</v>
      </c>
      <c r="M119" s="100">
        <v>25</v>
      </c>
      <c r="N119" s="94">
        <v>911.5</v>
      </c>
      <c r="O119" s="94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435</v>
      </c>
      <c r="D120" s="16" t="s">
        <v>453</v>
      </c>
      <c r="E120" s="18" t="s">
        <v>26</v>
      </c>
      <c r="F120" s="19">
        <v>44409</v>
      </c>
      <c r="G120" s="94">
        <v>25000</v>
      </c>
      <c r="H120" s="95">
        <v>0</v>
      </c>
      <c r="I120" s="94">
        <v>25000</v>
      </c>
      <c r="J120" s="94">
        <v>717.5</v>
      </c>
      <c r="K120" s="94">
        <v>0</v>
      </c>
      <c r="L120" s="94">
        <v>760</v>
      </c>
      <c r="M120" s="100">
        <v>25</v>
      </c>
      <c r="N120" s="94">
        <f t="shared" si="4"/>
        <v>1502.5</v>
      </c>
      <c r="O120" s="94">
        <f t="shared" si="5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453</v>
      </c>
      <c r="E121" s="18" t="s">
        <v>35</v>
      </c>
      <c r="F121" s="19">
        <v>44166</v>
      </c>
      <c r="G121" s="94">
        <v>15000</v>
      </c>
      <c r="H121" s="95">
        <v>0</v>
      </c>
      <c r="I121" s="94">
        <v>15000</v>
      </c>
      <c r="J121" s="94">
        <v>430.5</v>
      </c>
      <c r="K121" s="94">
        <v>0</v>
      </c>
      <c r="L121" s="94">
        <v>456</v>
      </c>
      <c r="M121" s="100">
        <v>1840.46</v>
      </c>
      <c r="N121" s="94">
        <f t="shared" si="4"/>
        <v>2726.96</v>
      </c>
      <c r="O121" s="94">
        <f t="shared" si="5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453</v>
      </c>
      <c r="E122" s="18" t="s">
        <v>26</v>
      </c>
      <c r="F122" s="19">
        <v>44501</v>
      </c>
      <c r="G122" s="94">
        <v>15000</v>
      </c>
      <c r="H122" s="95">
        <v>0</v>
      </c>
      <c r="I122" s="94">
        <v>15000</v>
      </c>
      <c r="J122" s="94">
        <v>430.5</v>
      </c>
      <c r="K122" s="94">
        <v>0</v>
      </c>
      <c r="L122" s="94">
        <v>456</v>
      </c>
      <c r="M122" s="100">
        <v>25</v>
      </c>
      <c r="N122" s="94">
        <f t="shared" si="4"/>
        <v>911.5</v>
      </c>
      <c r="O122" s="94">
        <f t="shared" si="5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453</v>
      </c>
      <c r="E123" s="18" t="s">
        <v>26</v>
      </c>
      <c r="F123" s="19">
        <v>44501</v>
      </c>
      <c r="G123" s="94">
        <v>15000</v>
      </c>
      <c r="H123" s="95">
        <v>0</v>
      </c>
      <c r="I123" s="94">
        <v>15000</v>
      </c>
      <c r="J123" s="94">
        <v>430.5</v>
      </c>
      <c r="K123" s="94">
        <v>0</v>
      </c>
      <c r="L123" s="94">
        <v>456</v>
      </c>
      <c r="M123" s="100">
        <v>25</v>
      </c>
      <c r="N123" s="94">
        <f t="shared" si="4"/>
        <v>911.5</v>
      </c>
      <c r="O123" s="94">
        <f t="shared" si="5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453</v>
      </c>
      <c r="E124" s="18" t="s">
        <v>26</v>
      </c>
      <c r="F124" s="19">
        <v>44531</v>
      </c>
      <c r="G124" s="94">
        <v>15000</v>
      </c>
      <c r="H124" s="95">
        <v>0</v>
      </c>
      <c r="I124" s="94">
        <v>15000</v>
      </c>
      <c r="J124" s="94">
        <v>430.5</v>
      </c>
      <c r="K124" s="94">
        <v>0</v>
      </c>
      <c r="L124" s="94">
        <v>456</v>
      </c>
      <c r="M124" s="100">
        <v>25</v>
      </c>
      <c r="N124" s="94">
        <f t="shared" si="4"/>
        <v>911.5</v>
      </c>
      <c r="O124" s="94">
        <f t="shared" si="5"/>
        <v>14088.5</v>
      </c>
      <c r="Q124" s="26"/>
    </row>
    <row r="125" spans="1:17" ht="11.25" customHeight="1" x14ac:dyDescent="0.25">
      <c r="A125" s="16" t="s">
        <v>411</v>
      </c>
      <c r="B125" s="74" t="s">
        <v>16</v>
      </c>
      <c r="C125" s="72" t="s">
        <v>399</v>
      </c>
      <c r="D125" s="16" t="s">
        <v>463</v>
      </c>
      <c r="E125" s="65" t="s">
        <v>26</v>
      </c>
      <c r="F125" s="76">
        <v>45413</v>
      </c>
      <c r="G125" s="94">
        <v>15000</v>
      </c>
      <c r="H125" s="95">
        <v>0</v>
      </c>
      <c r="I125" s="94">
        <v>15000</v>
      </c>
      <c r="J125" s="94">
        <v>430.5</v>
      </c>
      <c r="K125" s="94">
        <v>0</v>
      </c>
      <c r="L125" s="94">
        <v>456</v>
      </c>
      <c r="M125" s="100">
        <v>25</v>
      </c>
      <c r="N125" s="94">
        <v>911.5</v>
      </c>
      <c r="O125" s="94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436</v>
      </c>
      <c r="D126" s="16" t="s">
        <v>454</v>
      </c>
      <c r="E126" s="18" t="s">
        <v>26</v>
      </c>
      <c r="F126" s="19">
        <v>39448</v>
      </c>
      <c r="G126" s="94">
        <v>35000</v>
      </c>
      <c r="H126" s="94">
        <v>0</v>
      </c>
      <c r="I126" s="94">
        <v>35000</v>
      </c>
      <c r="J126" s="94">
        <v>1004.5</v>
      </c>
      <c r="K126" s="94">
        <v>0</v>
      </c>
      <c r="L126" s="94">
        <v>1064</v>
      </c>
      <c r="M126" s="94">
        <v>16201.97</v>
      </c>
      <c r="N126" s="94">
        <v>18270.47</v>
      </c>
      <c r="O126" s="94">
        <v>16729.53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454</v>
      </c>
      <c r="E127" s="18" t="s">
        <v>35</v>
      </c>
      <c r="F127" s="19">
        <v>39448</v>
      </c>
      <c r="G127" s="94">
        <v>15000</v>
      </c>
      <c r="H127" s="95">
        <v>0</v>
      </c>
      <c r="I127" s="94">
        <v>15000</v>
      </c>
      <c r="J127" s="94">
        <v>430.5</v>
      </c>
      <c r="K127" s="94">
        <v>0</v>
      </c>
      <c r="L127" s="94">
        <v>456</v>
      </c>
      <c r="M127" s="100">
        <v>1740.46</v>
      </c>
      <c r="N127" s="94">
        <f t="shared" si="4"/>
        <v>2626.96</v>
      </c>
      <c r="O127" s="94">
        <f t="shared" si="5"/>
        <v>12373.04</v>
      </c>
      <c r="Q127" s="26"/>
    </row>
    <row r="128" spans="1:17" ht="11.25" customHeight="1" x14ac:dyDescent="0.25">
      <c r="A128" s="16" t="s">
        <v>362</v>
      </c>
      <c r="B128" s="17" t="s">
        <v>24</v>
      </c>
      <c r="C128" s="16" t="s">
        <v>29</v>
      </c>
      <c r="D128" s="16" t="s">
        <v>454</v>
      </c>
      <c r="E128" s="18" t="s">
        <v>26</v>
      </c>
      <c r="F128" s="19">
        <v>45444</v>
      </c>
      <c r="G128" s="94">
        <v>25000</v>
      </c>
      <c r="H128" s="94">
        <v>0</v>
      </c>
      <c r="I128" s="94">
        <v>25000</v>
      </c>
      <c r="J128" s="94">
        <v>717.5</v>
      </c>
      <c r="K128" s="94">
        <v>0</v>
      </c>
      <c r="L128" s="94">
        <v>760</v>
      </c>
      <c r="M128" s="94">
        <v>25</v>
      </c>
      <c r="N128" s="94">
        <v>1502.5</v>
      </c>
      <c r="O128" s="94">
        <v>23497.5</v>
      </c>
      <c r="Q128" s="26"/>
    </row>
    <row r="129" spans="1:17" ht="11.25" customHeight="1" x14ac:dyDescent="0.25">
      <c r="A129" s="16" t="s">
        <v>416</v>
      </c>
      <c r="B129" s="74" t="s">
        <v>16</v>
      </c>
      <c r="C129" s="72" t="s">
        <v>399</v>
      </c>
      <c r="D129" s="16" t="s">
        <v>454</v>
      </c>
      <c r="E129" s="65" t="s">
        <v>26</v>
      </c>
      <c r="F129" s="19">
        <v>45444</v>
      </c>
      <c r="G129" s="94">
        <v>15000</v>
      </c>
      <c r="H129" s="95">
        <v>0</v>
      </c>
      <c r="I129" s="94">
        <v>15000</v>
      </c>
      <c r="J129" s="94">
        <v>430.5</v>
      </c>
      <c r="K129" s="94">
        <v>0</v>
      </c>
      <c r="L129" s="94">
        <v>456</v>
      </c>
      <c r="M129" s="100">
        <v>25</v>
      </c>
      <c r="N129" s="94">
        <v>911.5</v>
      </c>
      <c r="O129" s="94">
        <v>14088.5</v>
      </c>
    </row>
    <row r="130" spans="1:17" ht="11.25" customHeight="1" x14ac:dyDescent="0.25">
      <c r="A130" s="16" t="s">
        <v>417</v>
      </c>
      <c r="B130" s="74" t="s">
        <v>16</v>
      </c>
      <c r="C130" s="72" t="s">
        <v>99</v>
      </c>
      <c r="D130" s="16" t="s">
        <v>454</v>
      </c>
      <c r="E130" s="65" t="s">
        <v>26</v>
      </c>
      <c r="F130" s="19">
        <v>45444</v>
      </c>
      <c r="G130" s="94">
        <v>15000</v>
      </c>
      <c r="H130" s="95">
        <v>0</v>
      </c>
      <c r="I130" s="94">
        <v>15000</v>
      </c>
      <c r="J130" s="94">
        <v>430.5</v>
      </c>
      <c r="K130" s="94">
        <v>0</v>
      </c>
      <c r="L130" s="94">
        <v>456</v>
      </c>
      <c r="M130" s="100">
        <v>25</v>
      </c>
      <c r="N130" s="94">
        <v>911.5</v>
      </c>
      <c r="O130" s="94">
        <v>14088.5</v>
      </c>
    </row>
    <row r="131" spans="1:17" ht="11.25" customHeight="1" x14ac:dyDescent="0.25">
      <c r="A131" s="16" t="s">
        <v>418</v>
      </c>
      <c r="B131" s="74" t="s">
        <v>16</v>
      </c>
      <c r="C131" s="72" t="s">
        <v>399</v>
      </c>
      <c r="D131" s="16" t="s">
        <v>454</v>
      </c>
      <c r="E131" s="65" t="s">
        <v>26</v>
      </c>
      <c r="F131" s="19">
        <v>45444</v>
      </c>
      <c r="G131" s="94">
        <v>15000</v>
      </c>
      <c r="H131" s="95">
        <v>0</v>
      </c>
      <c r="I131" s="94">
        <v>15000</v>
      </c>
      <c r="J131" s="94">
        <v>430.5</v>
      </c>
      <c r="K131" s="94">
        <v>0</v>
      </c>
      <c r="L131" s="94">
        <v>456</v>
      </c>
      <c r="M131" s="100">
        <v>25</v>
      </c>
      <c r="N131" s="94">
        <v>911.5</v>
      </c>
      <c r="O131" s="94">
        <v>14088.5</v>
      </c>
    </row>
    <row r="132" spans="1:17" ht="11.25" customHeight="1" x14ac:dyDescent="0.25">
      <c r="A132" s="16" t="s">
        <v>425</v>
      </c>
      <c r="B132" s="74" t="s">
        <v>16</v>
      </c>
      <c r="C132" s="72" t="s">
        <v>399</v>
      </c>
      <c r="D132" s="16" t="s">
        <v>454</v>
      </c>
      <c r="E132" s="65" t="s">
        <v>26</v>
      </c>
      <c r="F132" s="19">
        <v>45444</v>
      </c>
      <c r="G132" s="94">
        <v>15000</v>
      </c>
      <c r="H132" s="95">
        <v>0</v>
      </c>
      <c r="I132" s="94">
        <v>15000</v>
      </c>
      <c r="J132" s="94">
        <v>430.5</v>
      </c>
      <c r="K132" s="94">
        <v>0</v>
      </c>
      <c r="L132" s="94">
        <v>456</v>
      </c>
      <c r="M132" s="100">
        <v>25</v>
      </c>
      <c r="N132" s="94">
        <v>911.5</v>
      </c>
      <c r="O132" s="94">
        <v>14088.5</v>
      </c>
      <c r="Q132" s="26"/>
    </row>
    <row r="133" spans="1:17" ht="11.25" customHeight="1" x14ac:dyDescent="0.25">
      <c r="A133" s="16" t="s">
        <v>427</v>
      </c>
      <c r="B133" s="74" t="s">
        <v>16</v>
      </c>
      <c r="C133" s="72" t="s">
        <v>99</v>
      </c>
      <c r="D133" s="16" t="s">
        <v>454</v>
      </c>
      <c r="E133" s="65" t="s">
        <v>26</v>
      </c>
      <c r="F133" s="19">
        <v>45444</v>
      </c>
      <c r="G133" s="94">
        <v>15000</v>
      </c>
      <c r="H133" s="95">
        <v>0</v>
      </c>
      <c r="I133" s="94">
        <v>15000</v>
      </c>
      <c r="J133" s="94">
        <v>430.5</v>
      </c>
      <c r="K133" s="94">
        <v>0</v>
      </c>
      <c r="L133" s="94">
        <v>456</v>
      </c>
      <c r="M133" s="100">
        <v>25</v>
      </c>
      <c r="N133" s="94">
        <v>911.5</v>
      </c>
      <c r="O133" s="94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435</v>
      </c>
      <c r="D134" s="16" t="s">
        <v>455</v>
      </c>
      <c r="E134" s="18" t="s">
        <v>26</v>
      </c>
      <c r="F134" s="19">
        <v>44531</v>
      </c>
      <c r="G134" s="94">
        <v>25000</v>
      </c>
      <c r="H134" s="95">
        <v>0</v>
      </c>
      <c r="I134" s="94">
        <v>25000</v>
      </c>
      <c r="J134" s="94">
        <v>717.5</v>
      </c>
      <c r="K134" s="94">
        <v>0</v>
      </c>
      <c r="L134" s="94">
        <v>760</v>
      </c>
      <c r="M134" s="100">
        <v>25</v>
      </c>
      <c r="N134" s="94">
        <f t="shared" si="4"/>
        <v>1502.5</v>
      </c>
      <c r="O134" s="94">
        <f t="shared" si="5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455</v>
      </c>
      <c r="E135" s="18" t="s">
        <v>35</v>
      </c>
      <c r="F135" s="19">
        <v>39448</v>
      </c>
      <c r="G135" s="94">
        <v>15000</v>
      </c>
      <c r="H135" s="95">
        <v>0</v>
      </c>
      <c r="I135" s="94">
        <v>15000</v>
      </c>
      <c r="J135" s="94">
        <v>430.5</v>
      </c>
      <c r="K135" s="94">
        <v>0</v>
      </c>
      <c r="L135" s="94">
        <v>456</v>
      </c>
      <c r="M135" s="100">
        <v>25</v>
      </c>
      <c r="N135" s="94">
        <f t="shared" si="4"/>
        <v>911.5</v>
      </c>
      <c r="O135" s="94">
        <f t="shared" si="5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455</v>
      </c>
      <c r="E136" s="18" t="s">
        <v>26</v>
      </c>
      <c r="F136" s="19">
        <v>39448</v>
      </c>
      <c r="G136" s="94">
        <v>15000</v>
      </c>
      <c r="H136" s="95">
        <v>0</v>
      </c>
      <c r="I136" s="94">
        <v>15000</v>
      </c>
      <c r="J136" s="94">
        <v>430.5</v>
      </c>
      <c r="K136" s="94">
        <v>0</v>
      </c>
      <c r="L136" s="94">
        <v>456</v>
      </c>
      <c r="M136" s="100">
        <v>25</v>
      </c>
      <c r="N136" s="94">
        <f t="shared" si="4"/>
        <v>911.5</v>
      </c>
      <c r="O136" s="94">
        <f t="shared" si="5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455</v>
      </c>
      <c r="E137" s="18" t="s">
        <v>26</v>
      </c>
      <c r="F137" s="19">
        <v>44682</v>
      </c>
      <c r="G137" s="94">
        <v>15000</v>
      </c>
      <c r="H137" s="95">
        <v>0</v>
      </c>
      <c r="I137" s="94">
        <v>15000</v>
      </c>
      <c r="J137" s="94">
        <v>430.5</v>
      </c>
      <c r="K137" s="94">
        <v>0</v>
      </c>
      <c r="L137" s="94">
        <v>456</v>
      </c>
      <c r="M137" s="100">
        <v>25</v>
      </c>
      <c r="N137" s="94">
        <f t="shared" si="4"/>
        <v>911.5</v>
      </c>
      <c r="O137" s="94">
        <f t="shared" si="5"/>
        <v>14088.5</v>
      </c>
      <c r="Q137" s="26"/>
    </row>
    <row r="138" spans="1:17" ht="11.25" customHeight="1" x14ac:dyDescent="0.25">
      <c r="A138" s="16" t="s">
        <v>423</v>
      </c>
      <c r="B138" s="74" t="s">
        <v>24</v>
      </c>
      <c r="C138" s="72" t="s">
        <v>386</v>
      </c>
      <c r="D138" s="16" t="s">
        <v>455</v>
      </c>
      <c r="E138" s="18" t="s">
        <v>26</v>
      </c>
      <c r="F138" s="19">
        <v>45444</v>
      </c>
      <c r="G138" s="102">
        <v>21000</v>
      </c>
      <c r="H138" s="95">
        <v>0</v>
      </c>
      <c r="I138" s="102">
        <v>21000</v>
      </c>
      <c r="J138" s="94">
        <v>602.70000000000005</v>
      </c>
      <c r="K138" s="94">
        <v>0</v>
      </c>
      <c r="L138" s="94">
        <v>638.4</v>
      </c>
      <c r="M138" s="100">
        <v>25</v>
      </c>
      <c r="N138" s="94">
        <v>1266.0999999999999</v>
      </c>
      <c r="O138" s="94">
        <v>19733.900000000001</v>
      </c>
    </row>
    <row r="139" spans="1:17" ht="11.25" customHeight="1" x14ac:dyDescent="0.25">
      <c r="A139" s="16" t="s">
        <v>147</v>
      </c>
      <c r="B139" s="17" t="s">
        <v>24</v>
      </c>
      <c r="C139" s="16" t="s">
        <v>435</v>
      </c>
      <c r="D139" s="16" t="s">
        <v>456</v>
      </c>
      <c r="E139" s="18" t="s">
        <v>35</v>
      </c>
      <c r="F139" s="19">
        <v>39448</v>
      </c>
      <c r="G139" s="94">
        <v>31106.25</v>
      </c>
      <c r="H139" s="95">
        <v>0</v>
      </c>
      <c r="I139" s="94">
        <v>31106.25</v>
      </c>
      <c r="J139" s="94">
        <v>892.75</v>
      </c>
      <c r="K139" s="94">
        <v>0</v>
      </c>
      <c r="L139" s="94">
        <v>945.63</v>
      </c>
      <c r="M139" s="100">
        <v>1740.46</v>
      </c>
      <c r="N139" s="94">
        <f t="shared" si="4"/>
        <v>3578.84</v>
      </c>
      <c r="O139" s="94">
        <f t="shared" si="5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435</v>
      </c>
      <c r="D140" s="16" t="s">
        <v>456</v>
      </c>
      <c r="E140" s="18" t="s">
        <v>35</v>
      </c>
      <c r="F140" s="19">
        <v>39448</v>
      </c>
      <c r="G140" s="94">
        <v>35000</v>
      </c>
      <c r="H140" s="95">
        <v>0</v>
      </c>
      <c r="I140" s="94">
        <v>35000</v>
      </c>
      <c r="J140" s="94">
        <v>1004.5</v>
      </c>
      <c r="K140" s="94">
        <v>0</v>
      </c>
      <c r="L140" s="94">
        <v>1064</v>
      </c>
      <c r="M140" s="94">
        <v>22427.06</v>
      </c>
      <c r="N140" s="94">
        <f t="shared" si="4"/>
        <v>24495.56</v>
      </c>
      <c r="O140" s="94">
        <f t="shared" si="5"/>
        <v>10504.439999999999</v>
      </c>
    </row>
    <row r="141" spans="1:17" ht="11.25" customHeight="1" x14ac:dyDescent="0.25">
      <c r="A141" s="16" t="s">
        <v>149</v>
      </c>
      <c r="B141" s="17" t="s">
        <v>16</v>
      </c>
      <c r="C141" s="16" t="s">
        <v>435</v>
      </c>
      <c r="D141" s="16" t="s">
        <v>456</v>
      </c>
      <c r="E141" s="18" t="s">
        <v>26</v>
      </c>
      <c r="F141" s="19">
        <v>44105</v>
      </c>
      <c r="G141" s="94">
        <v>25000</v>
      </c>
      <c r="H141" s="95">
        <v>0</v>
      </c>
      <c r="I141" s="94">
        <v>25000</v>
      </c>
      <c r="J141" s="94">
        <v>717.5</v>
      </c>
      <c r="K141" s="94">
        <v>0</v>
      </c>
      <c r="L141" s="94">
        <v>760</v>
      </c>
      <c r="M141" s="100">
        <v>25</v>
      </c>
      <c r="N141" s="94">
        <f t="shared" si="4"/>
        <v>1502.5</v>
      </c>
      <c r="O141" s="94">
        <f t="shared" si="5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435</v>
      </c>
      <c r="D142" s="16" t="s">
        <v>456</v>
      </c>
      <c r="E142" s="18" t="s">
        <v>26</v>
      </c>
      <c r="F142" s="19">
        <v>44409</v>
      </c>
      <c r="G142" s="94">
        <v>25000</v>
      </c>
      <c r="H142" s="95">
        <v>0</v>
      </c>
      <c r="I142" s="94">
        <v>25000</v>
      </c>
      <c r="J142" s="94">
        <v>717.5</v>
      </c>
      <c r="K142" s="94">
        <v>0</v>
      </c>
      <c r="L142" s="94">
        <v>760</v>
      </c>
      <c r="M142" s="100">
        <v>25</v>
      </c>
      <c r="N142" s="94">
        <f t="shared" si="4"/>
        <v>1502.5</v>
      </c>
      <c r="O142" s="94">
        <f t="shared" si="5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456</v>
      </c>
      <c r="E143" s="18" t="s">
        <v>35</v>
      </c>
      <c r="F143" s="19">
        <v>39448</v>
      </c>
      <c r="G143" s="94">
        <v>15000</v>
      </c>
      <c r="H143" s="95">
        <v>0</v>
      </c>
      <c r="I143" s="94">
        <v>15000</v>
      </c>
      <c r="J143" s="94">
        <v>430.5</v>
      </c>
      <c r="K143" s="94">
        <v>0</v>
      </c>
      <c r="L143" s="94">
        <v>456</v>
      </c>
      <c r="M143" s="100">
        <v>25</v>
      </c>
      <c r="N143" s="94">
        <f t="shared" si="4"/>
        <v>911.5</v>
      </c>
      <c r="O143" s="94">
        <f t="shared" si="5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456</v>
      </c>
      <c r="E144" s="18" t="s">
        <v>35</v>
      </c>
      <c r="F144" s="19">
        <v>39448</v>
      </c>
      <c r="G144" s="94">
        <v>15000</v>
      </c>
      <c r="H144" s="95">
        <v>0</v>
      </c>
      <c r="I144" s="94">
        <v>15000</v>
      </c>
      <c r="J144" s="94">
        <v>430.5</v>
      </c>
      <c r="K144" s="94">
        <v>0</v>
      </c>
      <c r="L144" s="94">
        <v>456</v>
      </c>
      <c r="M144" s="94">
        <v>25</v>
      </c>
      <c r="N144" s="94">
        <f t="shared" si="4"/>
        <v>911.5</v>
      </c>
      <c r="O144" s="94">
        <f t="shared" si="5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456</v>
      </c>
      <c r="E145" s="18" t="s">
        <v>35</v>
      </c>
      <c r="F145" s="19">
        <v>39448</v>
      </c>
      <c r="G145" s="94">
        <v>15000</v>
      </c>
      <c r="H145" s="95">
        <v>0</v>
      </c>
      <c r="I145" s="94">
        <v>15000</v>
      </c>
      <c r="J145" s="94">
        <v>430.5</v>
      </c>
      <c r="K145" s="94">
        <v>0</v>
      </c>
      <c r="L145" s="94">
        <v>456</v>
      </c>
      <c r="M145" s="100">
        <v>25</v>
      </c>
      <c r="N145" s="94">
        <f t="shared" si="4"/>
        <v>911.5</v>
      </c>
      <c r="O145" s="94">
        <f t="shared" si="5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456</v>
      </c>
      <c r="E146" s="18" t="s">
        <v>35</v>
      </c>
      <c r="F146" s="19">
        <v>39448</v>
      </c>
      <c r="G146" s="94">
        <v>15000</v>
      </c>
      <c r="H146" s="95">
        <v>0</v>
      </c>
      <c r="I146" s="94">
        <v>15000</v>
      </c>
      <c r="J146" s="94">
        <v>430.5</v>
      </c>
      <c r="K146" s="94">
        <v>0</v>
      </c>
      <c r="L146" s="94">
        <v>456</v>
      </c>
      <c r="M146" s="100">
        <v>25</v>
      </c>
      <c r="N146" s="94">
        <f t="shared" si="4"/>
        <v>911.5</v>
      </c>
      <c r="O146" s="94">
        <f t="shared" si="5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435</v>
      </c>
      <c r="D147" s="16" t="s">
        <v>456</v>
      </c>
      <c r="E147" s="18" t="s">
        <v>35</v>
      </c>
      <c r="F147" s="19">
        <v>39448</v>
      </c>
      <c r="G147" s="94">
        <v>35000</v>
      </c>
      <c r="H147" s="95">
        <v>0</v>
      </c>
      <c r="I147" s="94">
        <v>35000</v>
      </c>
      <c r="J147" s="94">
        <v>1004.5</v>
      </c>
      <c r="K147" s="94">
        <v>0</v>
      </c>
      <c r="L147" s="94">
        <v>1064</v>
      </c>
      <c r="M147" s="100">
        <v>1740.46</v>
      </c>
      <c r="N147" s="94">
        <f t="shared" ref="N147:N198" si="7">J147+K147+L147+M147</f>
        <v>3808.96</v>
      </c>
      <c r="O147" s="94">
        <f t="shared" si="5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456</v>
      </c>
      <c r="E148" s="18" t="s">
        <v>35</v>
      </c>
      <c r="F148" s="19">
        <v>39600</v>
      </c>
      <c r="G148" s="94">
        <v>35000</v>
      </c>
      <c r="H148" s="95">
        <v>0</v>
      </c>
      <c r="I148" s="94">
        <v>35000</v>
      </c>
      <c r="J148" s="94">
        <v>1004.5</v>
      </c>
      <c r="K148" s="94">
        <v>0</v>
      </c>
      <c r="L148" s="94">
        <v>1064</v>
      </c>
      <c r="M148" s="100">
        <v>25</v>
      </c>
      <c r="N148" s="94">
        <f t="shared" si="7"/>
        <v>2093.5</v>
      </c>
      <c r="O148" s="94">
        <f t="shared" si="5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456</v>
      </c>
      <c r="E149" s="18" t="s">
        <v>26</v>
      </c>
      <c r="F149" s="19">
        <v>44105</v>
      </c>
      <c r="G149" s="94">
        <v>15000</v>
      </c>
      <c r="H149" s="94">
        <v>0</v>
      </c>
      <c r="I149" s="94">
        <v>15000</v>
      </c>
      <c r="J149" s="94">
        <v>430.5</v>
      </c>
      <c r="K149" s="94">
        <v>0</v>
      </c>
      <c r="L149" s="94">
        <v>456</v>
      </c>
      <c r="M149" s="94">
        <v>3455.92</v>
      </c>
      <c r="N149" s="94">
        <v>4342.42</v>
      </c>
      <c r="O149" s="94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456</v>
      </c>
      <c r="E150" s="18" t="s">
        <v>26</v>
      </c>
      <c r="F150" s="19">
        <v>43497</v>
      </c>
      <c r="G150" s="94">
        <v>15000</v>
      </c>
      <c r="H150" s="95">
        <v>0</v>
      </c>
      <c r="I150" s="94">
        <v>15000</v>
      </c>
      <c r="J150" s="94">
        <v>430.5</v>
      </c>
      <c r="K150" s="94">
        <v>0</v>
      </c>
      <c r="L150" s="94">
        <v>456</v>
      </c>
      <c r="M150" s="100">
        <v>25</v>
      </c>
      <c r="N150" s="94">
        <f t="shared" si="7"/>
        <v>911.5</v>
      </c>
      <c r="O150" s="94">
        <f t="shared" ref="O150:O198" si="8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456</v>
      </c>
      <c r="E151" s="18" t="s">
        <v>26</v>
      </c>
      <c r="F151" s="19">
        <v>44105</v>
      </c>
      <c r="G151" s="94">
        <v>15000</v>
      </c>
      <c r="H151" s="95">
        <v>0</v>
      </c>
      <c r="I151" s="94">
        <v>15000</v>
      </c>
      <c r="J151" s="94">
        <v>430.5</v>
      </c>
      <c r="K151" s="94">
        <v>0</v>
      </c>
      <c r="L151" s="94">
        <v>456</v>
      </c>
      <c r="M151" s="100">
        <v>25</v>
      </c>
      <c r="N151" s="94">
        <f t="shared" si="7"/>
        <v>911.5</v>
      </c>
      <c r="O151" s="94">
        <f t="shared" si="8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456</v>
      </c>
      <c r="E152" s="18" t="s">
        <v>26</v>
      </c>
      <c r="F152" s="19">
        <v>44409</v>
      </c>
      <c r="G152" s="94">
        <v>15000</v>
      </c>
      <c r="H152" s="95">
        <v>0</v>
      </c>
      <c r="I152" s="94">
        <v>15000</v>
      </c>
      <c r="J152" s="94">
        <v>430.5</v>
      </c>
      <c r="K152" s="94">
        <v>0</v>
      </c>
      <c r="L152" s="94">
        <v>456</v>
      </c>
      <c r="M152" s="100">
        <v>25</v>
      </c>
      <c r="N152" s="94">
        <f t="shared" si="7"/>
        <v>911.5</v>
      </c>
      <c r="O152" s="94">
        <f t="shared" si="8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456</v>
      </c>
      <c r="E153" s="18" t="s">
        <v>26</v>
      </c>
      <c r="F153" s="19">
        <v>44197</v>
      </c>
      <c r="G153" s="94">
        <v>15000</v>
      </c>
      <c r="H153" s="95">
        <v>0</v>
      </c>
      <c r="I153" s="94">
        <v>15000</v>
      </c>
      <c r="J153" s="94">
        <v>430.5</v>
      </c>
      <c r="K153" s="94">
        <v>0</v>
      </c>
      <c r="L153" s="94">
        <v>456</v>
      </c>
      <c r="M153" s="100">
        <v>25</v>
      </c>
      <c r="N153" s="94">
        <f t="shared" si="7"/>
        <v>911.5</v>
      </c>
      <c r="O153" s="94">
        <f t="shared" si="8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456</v>
      </c>
      <c r="E154" s="18" t="s">
        <v>26</v>
      </c>
      <c r="F154" s="19">
        <v>44743</v>
      </c>
      <c r="G154" s="94">
        <v>15000</v>
      </c>
      <c r="H154" s="95">
        <v>0</v>
      </c>
      <c r="I154" s="94">
        <v>15000</v>
      </c>
      <c r="J154" s="94">
        <v>430.5</v>
      </c>
      <c r="K154" s="94">
        <v>0</v>
      </c>
      <c r="L154" s="94">
        <v>456</v>
      </c>
      <c r="M154" s="100">
        <v>25</v>
      </c>
      <c r="N154" s="94">
        <f t="shared" si="7"/>
        <v>911.5</v>
      </c>
      <c r="O154" s="94">
        <f t="shared" si="8"/>
        <v>14088.5</v>
      </c>
    </row>
    <row r="155" spans="1:15" ht="11.25" customHeight="1" x14ac:dyDescent="0.25">
      <c r="A155" s="16" t="s">
        <v>422</v>
      </c>
      <c r="B155" s="74" t="s">
        <v>16</v>
      </c>
      <c r="C155" s="72" t="s">
        <v>399</v>
      </c>
      <c r="D155" s="16" t="s">
        <v>456</v>
      </c>
      <c r="E155" s="18" t="s">
        <v>26</v>
      </c>
      <c r="F155" s="19">
        <v>45444</v>
      </c>
      <c r="G155" s="94">
        <v>15000</v>
      </c>
      <c r="H155" s="95">
        <v>0</v>
      </c>
      <c r="I155" s="94">
        <v>15000</v>
      </c>
      <c r="J155" s="94">
        <v>430.5</v>
      </c>
      <c r="K155" s="94">
        <v>0</v>
      </c>
      <c r="L155" s="94">
        <v>456</v>
      </c>
      <c r="M155" s="100">
        <v>25</v>
      </c>
      <c r="N155" s="94">
        <v>911.5</v>
      </c>
      <c r="O155" s="94"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435</v>
      </c>
      <c r="D156" s="16" t="s">
        <v>457</v>
      </c>
      <c r="E156" s="18" t="s">
        <v>26</v>
      </c>
      <c r="F156" s="19">
        <v>44075</v>
      </c>
      <c r="G156" s="94">
        <v>25000</v>
      </c>
      <c r="H156" s="95">
        <v>0</v>
      </c>
      <c r="I156" s="94">
        <v>25000</v>
      </c>
      <c r="J156" s="94">
        <v>717.5</v>
      </c>
      <c r="K156" s="94">
        <v>0</v>
      </c>
      <c r="L156" s="94">
        <v>760</v>
      </c>
      <c r="M156" s="100">
        <v>25</v>
      </c>
      <c r="N156" s="94">
        <f t="shared" si="7"/>
        <v>1502.5</v>
      </c>
      <c r="O156" s="94">
        <f t="shared" si="8"/>
        <v>23497.5</v>
      </c>
    </row>
    <row r="157" spans="1:15" ht="11.25" customHeight="1" x14ac:dyDescent="0.25">
      <c r="A157" s="16" t="s">
        <v>164</v>
      </c>
      <c r="B157" s="17" t="s">
        <v>16</v>
      </c>
      <c r="C157" s="16" t="s">
        <v>435</v>
      </c>
      <c r="D157" s="16" t="s">
        <v>457</v>
      </c>
      <c r="E157" s="18" t="s">
        <v>26</v>
      </c>
      <c r="F157" s="19">
        <v>44105</v>
      </c>
      <c r="G157" s="94">
        <v>25000</v>
      </c>
      <c r="H157" s="95">
        <v>0</v>
      </c>
      <c r="I157" s="94">
        <v>25000</v>
      </c>
      <c r="J157" s="94">
        <v>717.5</v>
      </c>
      <c r="K157" s="94">
        <v>0</v>
      </c>
      <c r="L157" s="94">
        <v>760</v>
      </c>
      <c r="M157" s="100">
        <v>25</v>
      </c>
      <c r="N157" s="94">
        <f t="shared" si="7"/>
        <v>1502.5</v>
      </c>
      <c r="O157" s="94">
        <f t="shared" si="8"/>
        <v>23497.5</v>
      </c>
    </row>
    <row r="158" spans="1:15" ht="11.25" customHeight="1" x14ac:dyDescent="0.25">
      <c r="A158" s="16" t="s">
        <v>165</v>
      </c>
      <c r="B158" s="17" t="s">
        <v>24</v>
      </c>
      <c r="C158" s="16" t="s">
        <v>29</v>
      </c>
      <c r="D158" s="16" t="s">
        <v>457</v>
      </c>
      <c r="E158" s="18" t="s">
        <v>26</v>
      </c>
      <c r="F158" s="19">
        <v>44470</v>
      </c>
      <c r="G158" s="94">
        <v>25000</v>
      </c>
      <c r="H158" s="94">
        <v>0</v>
      </c>
      <c r="I158" s="94">
        <v>25000</v>
      </c>
      <c r="J158" s="94">
        <v>717.5</v>
      </c>
      <c r="K158" s="94">
        <v>0</v>
      </c>
      <c r="L158" s="94">
        <v>760</v>
      </c>
      <c r="M158" s="94">
        <v>25</v>
      </c>
      <c r="N158" s="94">
        <v>1502.5</v>
      </c>
      <c r="O158" s="94">
        <v>23497.5</v>
      </c>
    </row>
    <row r="159" spans="1:15" ht="11.25" customHeight="1" x14ac:dyDescent="0.25">
      <c r="A159" s="16" t="s">
        <v>166</v>
      </c>
      <c r="B159" s="17" t="s">
        <v>16</v>
      </c>
      <c r="C159" s="16" t="s">
        <v>99</v>
      </c>
      <c r="D159" s="16" t="s">
        <v>457</v>
      </c>
      <c r="E159" s="18" t="s">
        <v>26</v>
      </c>
      <c r="F159" s="19">
        <v>39479</v>
      </c>
      <c r="G159" s="94">
        <v>15000</v>
      </c>
      <c r="H159" s="95">
        <v>0</v>
      </c>
      <c r="I159" s="94">
        <v>15000</v>
      </c>
      <c r="J159" s="94">
        <v>430.5</v>
      </c>
      <c r="K159" s="94">
        <v>0</v>
      </c>
      <c r="L159" s="94">
        <v>456</v>
      </c>
      <c r="M159" s="100">
        <v>25</v>
      </c>
      <c r="N159" s="94">
        <f t="shared" si="7"/>
        <v>911.5</v>
      </c>
      <c r="O159" s="94">
        <f t="shared" si="8"/>
        <v>14088.5</v>
      </c>
    </row>
    <row r="160" spans="1:15" ht="11.25" customHeight="1" x14ac:dyDescent="0.25">
      <c r="A160" s="16" t="s">
        <v>167</v>
      </c>
      <c r="B160" s="17" t="s">
        <v>16</v>
      </c>
      <c r="C160" s="16" t="s">
        <v>99</v>
      </c>
      <c r="D160" s="16" t="s">
        <v>457</v>
      </c>
      <c r="E160" s="18" t="s">
        <v>35</v>
      </c>
      <c r="F160" s="19">
        <v>44197</v>
      </c>
      <c r="G160" s="94">
        <v>15000</v>
      </c>
      <c r="H160" s="95">
        <v>0</v>
      </c>
      <c r="I160" s="94">
        <v>15000</v>
      </c>
      <c r="J160" s="94">
        <v>430.5</v>
      </c>
      <c r="K160" s="94">
        <v>0</v>
      </c>
      <c r="L160" s="94">
        <v>456</v>
      </c>
      <c r="M160" s="100">
        <v>25</v>
      </c>
      <c r="N160" s="94">
        <f t="shared" si="7"/>
        <v>911.5</v>
      </c>
      <c r="O160" s="94">
        <f t="shared" si="8"/>
        <v>14088.5</v>
      </c>
    </row>
    <row r="161" spans="1:15" ht="11.25" customHeight="1" x14ac:dyDescent="0.25">
      <c r="A161" s="16" t="s">
        <v>168</v>
      </c>
      <c r="B161" s="17" t="s">
        <v>16</v>
      </c>
      <c r="C161" s="16" t="s">
        <v>435</v>
      </c>
      <c r="D161" s="16" t="s">
        <v>457</v>
      </c>
      <c r="E161" s="18" t="s">
        <v>26</v>
      </c>
      <c r="F161" s="19">
        <v>44197</v>
      </c>
      <c r="G161" s="94">
        <v>25000</v>
      </c>
      <c r="H161" s="95">
        <v>0</v>
      </c>
      <c r="I161" s="94">
        <v>25000</v>
      </c>
      <c r="J161" s="94">
        <v>717.5</v>
      </c>
      <c r="K161" s="94">
        <v>0</v>
      </c>
      <c r="L161" s="94">
        <v>760</v>
      </c>
      <c r="M161" s="100">
        <v>25</v>
      </c>
      <c r="N161" s="94">
        <f t="shared" si="7"/>
        <v>1502.5</v>
      </c>
      <c r="O161" s="94">
        <f t="shared" si="8"/>
        <v>23497.5</v>
      </c>
    </row>
    <row r="162" spans="1:15" ht="11.25" customHeight="1" x14ac:dyDescent="0.25">
      <c r="A162" s="16" t="s">
        <v>169</v>
      </c>
      <c r="B162" s="17" t="s">
        <v>16</v>
      </c>
      <c r="C162" s="16" t="s">
        <v>435</v>
      </c>
      <c r="D162" s="16" t="s">
        <v>458</v>
      </c>
      <c r="E162" s="18" t="s">
        <v>26</v>
      </c>
      <c r="F162" s="19">
        <v>39448</v>
      </c>
      <c r="G162" s="94">
        <v>25000</v>
      </c>
      <c r="H162" s="95">
        <v>0</v>
      </c>
      <c r="I162" s="94">
        <v>25000</v>
      </c>
      <c r="J162" s="94">
        <v>717.5</v>
      </c>
      <c r="K162" s="94">
        <v>0</v>
      </c>
      <c r="L162" s="94">
        <v>760</v>
      </c>
      <c r="M162" s="100">
        <v>25</v>
      </c>
      <c r="N162" s="94">
        <f t="shared" si="7"/>
        <v>1502.5</v>
      </c>
      <c r="O162" s="94">
        <f t="shared" si="8"/>
        <v>23497.5</v>
      </c>
    </row>
    <row r="163" spans="1:15" ht="11.25" customHeight="1" x14ac:dyDescent="0.25">
      <c r="A163" s="16" t="s">
        <v>170</v>
      </c>
      <c r="B163" s="17" t="s">
        <v>16</v>
      </c>
      <c r="C163" s="16" t="s">
        <v>99</v>
      </c>
      <c r="D163" s="16" t="s">
        <v>458</v>
      </c>
      <c r="E163" s="18" t="s">
        <v>26</v>
      </c>
      <c r="F163" s="19">
        <v>41640</v>
      </c>
      <c r="G163" s="94">
        <v>15000</v>
      </c>
      <c r="H163" s="95">
        <v>0</v>
      </c>
      <c r="I163" s="94">
        <v>15000</v>
      </c>
      <c r="J163" s="94">
        <v>430.5</v>
      </c>
      <c r="K163" s="94">
        <v>0</v>
      </c>
      <c r="L163" s="94">
        <v>456</v>
      </c>
      <c r="M163" s="100">
        <v>25</v>
      </c>
      <c r="N163" s="94">
        <f t="shared" si="7"/>
        <v>911.5</v>
      </c>
      <c r="O163" s="94">
        <f t="shared" si="8"/>
        <v>14088.5</v>
      </c>
    </row>
    <row r="164" spans="1:15" ht="11.25" customHeight="1" x14ac:dyDescent="0.25">
      <c r="A164" s="16" t="s">
        <v>171</v>
      </c>
      <c r="B164" s="17" t="s">
        <v>16</v>
      </c>
      <c r="C164" s="16" t="s">
        <v>99</v>
      </c>
      <c r="D164" s="16" t="s">
        <v>458</v>
      </c>
      <c r="E164" s="18" t="s">
        <v>26</v>
      </c>
      <c r="F164" s="19">
        <v>44531</v>
      </c>
      <c r="G164" s="94">
        <v>15000</v>
      </c>
      <c r="H164" s="95">
        <v>0</v>
      </c>
      <c r="I164" s="94">
        <v>15000</v>
      </c>
      <c r="J164" s="94">
        <v>430.5</v>
      </c>
      <c r="K164" s="94">
        <v>0</v>
      </c>
      <c r="L164" s="94">
        <v>456</v>
      </c>
      <c r="M164" s="100">
        <v>25</v>
      </c>
      <c r="N164" s="94">
        <f t="shared" si="7"/>
        <v>911.5</v>
      </c>
      <c r="O164" s="94">
        <f t="shared" si="8"/>
        <v>14088.5</v>
      </c>
    </row>
    <row r="165" spans="1:15" ht="11.25" customHeight="1" x14ac:dyDescent="0.25">
      <c r="A165" s="16" t="s">
        <v>375</v>
      </c>
      <c r="B165" s="17" t="s">
        <v>24</v>
      </c>
      <c r="C165" s="16" t="s">
        <v>29</v>
      </c>
      <c r="D165" s="16" t="s">
        <v>458</v>
      </c>
      <c r="E165" s="18" t="s">
        <v>26</v>
      </c>
      <c r="F165" s="19">
        <v>45170</v>
      </c>
      <c r="G165" s="94">
        <v>25000</v>
      </c>
      <c r="H165" s="94">
        <v>0</v>
      </c>
      <c r="I165" s="94">
        <v>25000</v>
      </c>
      <c r="J165" s="94">
        <v>717.5</v>
      </c>
      <c r="K165" s="94">
        <v>0</v>
      </c>
      <c r="L165" s="94">
        <v>760</v>
      </c>
      <c r="M165" s="94">
        <v>25</v>
      </c>
      <c r="N165" s="94">
        <v>1502.5</v>
      </c>
      <c r="O165" s="94">
        <v>23497.5</v>
      </c>
    </row>
    <row r="166" spans="1:15" ht="11.25" customHeight="1" x14ac:dyDescent="0.25">
      <c r="A166" s="16" t="s">
        <v>498</v>
      </c>
      <c r="B166" s="17" t="s">
        <v>16</v>
      </c>
      <c r="C166" s="16" t="s">
        <v>435</v>
      </c>
      <c r="D166" s="16" t="s">
        <v>458</v>
      </c>
      <c r="E166" s="18" t="s">
        <v>26</v>
      </c>
      <c r="F166" s="19">
        <v>45474</v>
      </c>
      <c r="G166" s="94">
        <v>25000</v>
      </c>
      <c r="H166" s="94">
        <v>0</v>
      </c>
      <c r="I166" s="94">
        <v>25000</v>
      </c>
      <c r="J166" s="94">
        <v>717.5</v>
      </c>
      <c r="K166" s="94">
        <v>0</v>
      </c>
      <c r="L166" s="94">
        <v>760</v>
      </c>
      <c r="M166" s="94">
        <v>25</v>
      </c>
      <c r="N166" s="94">
        <v>1502.5</v>
      </c>
      <c r="O166" s="94">
        <v>23497.5</v>
      </c>
    </row>
    <row r="167" spans="1:15" ht="11.25" customHeight="1" x14ac:dyDescent="0.25">
      <c r="A167" s="16" t="s">
        <v>499</v>
      </c>
      <c r="B167" s="17" t="s">
        <v>16</v>
      </c>
      <c r="C167" s="16" t="s">
        <v>99</v>
      </c>
      <c r="D167" s="16" t="s">
        <v>458</v>
      </c>
      <c r="E167" s="18" t="s">
        <v>26</v>
      </c>
      <c r="F167" s="19">
        <v>45474</v>
      </c>
      <c r="G167" s="94">
        <v>15000</v>
      </c>
      <c r="H167" s="94">
        <v>0</v>
      </c>
      <c r="I167" s="94">
        <v>15000</v>
      </c>
      <c r="J167" s="94">
        <v>430.5</v>
      </c>
      <c r="K167" s="94">
        <v>0</v>
      </c>
      <c r="L167" s="94">
        <v>456</v>
      </c>
      <c r="M167" s="94">
        <v>25</v>
      </c>
      <c r="N167" s="94">
        <v>911.5</v>
      </c>
      <c r="O167" s="94">
        <v>14088.5</v>
      </c>
    </row>
    <row r="168" spans="1:15" ht="11.25" customHeight="1" x14ac:dyDescent="0.25">
      <c r="A168" s="16" t="s">
        <v>500</v>
      </c>
      <c r="B168" s="17" t="s">
        <v>16</v>
      </c>
      <c r="C168" s="16" t="s">
        <v>99</v>
      </c>
      <c r="D168" s="16" t="s">
        <v>458</v>
      </c>
      <c r="E168" s="18" t="s">
        <v>26</v>
      </c>
      <c r="F168" s="19">
        <v>45474</v>
      </c>
      <c r="G168" s="94">
        <v>15000</v>
      </c>
      <c r="H168" s="94">
        <v>0</v>
      </c>
      <c r="I168" s="94">
        <v>15000</v>
      </c>
      <c r="J168" s="94">
        <v>430.5</v>
      </c>
      <c r="K168" s="94">
        <v>0</v>
      </c>
      <c r="L168" s="94">
        <v>456</v>
      </c>
      <c r="M168" s="94">
        <v>25</v>
      </c>
      <c r="N168" s="94">
        <v>911.5</v>
      </c>
      <c r="O168" s="94">
        <v>14088.5</v>
      </c>
    </row>
    <row r="169" spans="1:15" ht="11.25" customHeight="1" x14ac:dyDescent="0.25">
      <c r="A169" s="16" t="s">
        <v>404</v>
      </c>
      <c r="B169" s="74" t="s">
        <v>16</v>
      </c>
      <c r="C169" s="72" t="s">
        <v>399</v>
      </c>
      <c r="D169" s="16" t="s">
        <v>458</v>
      </c>
      <c r="E169" s="65" t="s">
        <v>26</v>
      </c>
      <c r="F169" s="19">
        <v>45413</v>
      </c>
      <c r="G169" s="94">
        <v>15000</v>
      </c>
      <c r="H169" s="95">
        <v>0</v>
      </c>
      <c r="I169" s="94">
        <v>15000</v>
      </c>
      <c r="J169" s="94">
        <v>430.5</v>
      </c>
      <c r="K169" s="94">
        <v>0</v>
      </c>
      <c r="L169" s="94">
        <v>456</v>
      </c>
      <c r="M169" s="100">
        <v>25</v>
      </c>
      <c r="N169" s="94">
        <v>911.5</v>
      </c>
      <c r="O169" s="94">
        <v>14088.5</v>
      </c>
    </row>
    <row r="170" spans="1:15" ht="11.25" customHeight="1" x14ac:dyDescent="0.25">
      <c r="A170" s="16" t="s">
        <v>408</v>
      </c>
      <c r="B170" s="74" t="s">
        <v>16</v>
      </c>
      <c r="C170" s="72" t="s">
        <v>399</v>
      </c>
      <c r="D170" s="16" t="s">
        <v>458</v>
      </c>
      <c r="E170" s="65" t="s">
        <v>26</v>
      </c>
      <c r="F170" s="19">
        <v>45413</v>
      </c>
      <c r="G170" s="94">
        <v>15000</v>
      </c>
      <c r="H170" s="95">
        <v>0</v>
      </c>
      <c r="I170" s="94">
        <v>15000</v>
      </c>
      <c r="J170" s="94">
        <v>430.5</v>
      </c>
      <c r="K170" s="94">
        <v>0</v>
      </c>
      <c r="L170" s="94">
        <v>456</v>
      </c>
      <c r="M170" s="100">
        <v>25</v>
      </c>
      <c r="N170" s="94">
        <v>911.5</v>
      </c>
      <c r="O170" s="94">
        <v>14088.5</v>
      </c>
    </row>
    <row r="171" spans="1:15" ht="11.25" customHeight="1" x14ac:dyDescent="0.25">
      <c r="A171" s="16" t="s">
        <v>420</v>
      </c>
      <c r="B171" s="74" t="s">
        <v>16</v>
      </c>
      <c r="C171" s="72" t="s">
        <v>99</v>
      </c>
      <c r="D171" s="16" t="s">
        <v>458</v>
      </c>
      <c r="E171" s="18" t="s">
        <v>26</v>
      </c>
      <c r="F171" s="19">
        <v>45413</v>
      </c>
      <c r="G171" s="94">
        <v>15000</v>
      </c>
      <c r="H171" s="95">
        <v>0</v>
      </c>
      <c r="I171" s="94">
        <v>15000</v>
      </c>
      <c r="J171" s="94">
        <v>430.5</v>
      </c>
      <c r="K171" s="94">
        <v>0</v>
      </c>
      <c r="L171" s="94">
        <v>456</v>
      </c>
      <c r="M171" s="100">
        <v>25</v>
      </c>
      <c r="N171" s="94">
        <v>911.5</v>
      </c>
      <c r="O171" s="94">
        <v>14088.5</v>
      </c>
    </row>
    <row r="172" spans="1:15" ht="11.25" customHeight="1" x14ac:dyDescent="0.25">
      <c r="A172" s="16" t="s">
        <v>421</v>
      </c>
      <c r="B172" s="74" t="s">
        <v>16</v>
      </c>
      <c r="C172" s="72" t="s">
        <v>399</v>
      </c>
      <c r="D172" s="16" t="s">
        <v>458</v>
      </c>
      <c r="E172" s="18" t="s">
        <v>26</v>
      </c>
      <c r="F172" s="19">
        <v>45413</v>
      </c>
      <c r="G172" s="94">
        <v>15000</v>
      </c>
      <c r="H172" s="95">
        <v>0</v>
      </c>
      <c r="I172" s="94">
        <v>15000</v>
      </c>
      <c r="J172" s="94">
        <v>430.5</v>
      </c>
      <c r="K172" s="94">
        <v>0</v>
      </c>
      <c r="L172" s="94">
        <v>456</v>
      </c>
      <c r="M172" s="100">
        <v>25</v>
      </c>
      <c r="N172" s="94">
        <v>911.5</v>
      </c>
      <c r="O172" s="94">
        <v>14088.5</v>
      </c>
    </row>
    <row r="173" spans="1:15" ht="11.25" customHeight="1" x14ac:dyDescent="0.25">
      <c r="A173" s="16" t="s">
        <v>172</v>
      </c>
      <c r="B173" s="17" t="s">
        <v>24</v>
      </c>
      <c r="C173" s="16" t="s">
        <v>29</v>
      </c>
      <c r="D173" s="16" t="s">
        <v>459</v>
      </c>
      <c r="E173" s="18" t="s">
        <v>35</v>
      </c>
      <c r="F173" s="19">
        <v>39448</v>
      </c>
      <c r="G173" s="94">
        <v>25000</v>
      </c>
      <c r="H173" s="94">
        <v>0</v>
      </c>
      <c r="I173" s="94">
        <v>25000</v>
      </c>
      <c r="J173" s="94">
        <v>717.5</v>
      </c>
      <c r="K173" s="94">
        <v>0</v>
      </c>
      <c r="L173" s="94">
        <v>760</v>
      </c>
      <c r="M173" s="94">
        <v>125</v>
      </c>
      <c r="N173" s="94">
        <v>1602.5</v>
      </c>
      <c r="O173" s="94">
        <v>23397.5</v>
      </c>
    </row>
    <row r="174" spans="1:15" ht="11.25" customHeight="1" x14ac:dyDescent="0.25">
      <c r="A174" s="16" t="s">
        <v>173</v>
      </c>
      <c r="B174" s="17" t="s">
        <v>16</v>
      </c>
      <c r="C174" s="16" t="s">
        <v>99</v>
      </c>
      <c r="D174" s="16" t="s">
        <v>459</v>
      </c>
      <c r="E174" s="18" t="s">
        <v>35</v>
      </c>
      <c r="F174" s="19">
        <v>39448</v>
      </c>
      <c r="G174" s="94">
        <v>15000</v>
      </c>
      <c r="H174" s="95">
        <v>0</v>
      </c>
      <c r="I174" s="94">
        <v>15000</v>
      </c>
      <c r="J174" s="94">
        <v>430.5</v>
      </c>
      <c r="K174" s="94">
        <v>0</v>
      </c>
      <c r="L174" s="94">
        <v>456</v>
      </c>
      <c r="M174" s="100">
        <v>125</v>
      </c>
      <c r="N174" s="94">
        <f t="shared" si="7"/>
        <v>1011.5</v>
      </c>
      <c r="O174" s="94">
        <f t="shared" si="8"/>
        <v>13988.5</v>
      </c>
    </row>
    <row r="175" spans="1:15" ht="11.25" customHeight="1" x14ac:dyDescent="0.25">
      <c r="A175" s="16" t="s">
        <v>174</v>
      </c>
      <c r="B175" s="17" t="s">
        <v>24</v>
      </c>
      <c r="C175" s="16" t="s">
        <v>99</v>
      </c>
      <c r="D175" s="16" t="s">
        <v>459</v>
      </c>
      <c r="E175" s="18" t="s">
        <v>35</v>
      </c>
      <c r="F175" s="19">
        <v>39448</v>
      </c>
      <c r="G175" s="94">
        <v>15000</v>
      </c>
      <c r="H175" s="95">
        <v>0</v>
      </c>
      <c r="I175" s="94">
        <v>15000</v>
      </c>
      <c r="J175" s="94">
        <v>430.5</v>
      </c>
      <c r="K175" s="94">
        <v>0</v>
      </c>
      <c r="L175" s="94">
        <v>456</v>
      </c>
      <c r="M175" s="100">
        <v>125</v>
      </c>
      <c r="N175" s="94">
        <f t="shared" si="7"/>
        <v>1011.5</v>
      </c>
      <c r="O175" s="94">
        <f t="shared" si="8"/>
        <v>13988.5</v>
      </c>
    </row>
    <row r="176" spans="1:15" ht="11.25" customHeight="1" x14ac:dyDescent="0.25">
      <c r="A176" s="16" t="s">
        <v>175</v>
      </c>
      <c r="B176" s="17" t="s">
        <v>16</v>
      </c>
      <c r="C176" s="16" t="s">
        <v>99</v>
      </c>
      <c r="D176" s="16" t="s">
        <v>459</v>
      </c>
      <c r="E176" s="18" t="s">
        <v>35</v>
      </c>
      <c r="F176" s="19">
        <v>39448</v>
      </c>
      <c r="G176" s="94">
        <v>15000</v>
      </c>
      <c r="H176" s="95">
        <v>0</v>
      </c>
      <c r="I176" s="94">
        <v>15000</v>
      </c>
      <c r="J176" s="94">
        <v>430.5</v>
      </c>
      <c r="K176" s="94">
        <v>0</v>
      </c>
      <c r="L176" s="94">
        <v>456</v>
      </c>
      <c r="M176" s="100">
        <v>125</v>
      </c>
      <c r="N176" s="94">
        <f t="shared" si="7"/>
        <v>1011.5</v>
      </c>
      <c r="O176" s="94">
        <f t="shared" si="8"/>
        <v>13988.5</v>
      </c>
    </row>
    <row r="177" spans="1:15" ht="11.25" customHeight="1" x14ac:dyDescent="0.25">
      <c r="A177" s="16" t="s">
        <v>176</v>
      </c>
      <c r="B177" s="17" t="s">
        <v>16</v>
      </c>
      <c r="C177" s="16" t="s">
        <v>99</v>
      </c>
      <c r="D177" s="16" t="s">
        <v>459</v>
      </c>
      <c r="E177" s="18" t="s">
        <v>26</v>
      </c>
      <c r="F177" s="19">
        <v>41640</v>
      </c>
      <c r="G177" s="94">
        <v>15000</v>
      </c>
      <c r="H177" s="95">
        <v>0</v>
      </c>
      <c r="I177" s="94">
        <v>15000</v>
      </c>
      <c r="J177" s="94">
        <v>430.5</v>
      </c>
      <c r="K177" s="94">
        <v>0</v>
      </c>
      <c r="L177" s="94">
        <v>456</v>
      </c>
      <c r="M177" s="100">
        <v>1740.46</v>
      </c>
      <c r="N177" s="94">
        <f t="shared" si="7"/>
        <v>2626.96</v>
      </c>
      <c r="O177" s="94">
        <f t="shared" si="8"/>
        <v>12373.04</v>
      </c>
    </row>
    <row r="178" spans="1:15" ht="11.25" customHeight="1" x14ac:dyDescent="0.25">
      <c r="A178" s="16" t="s">
        <v>177</v>
      </c>
      <c r="B178" s="17" t="s">
        <v>16</v>
      </c>
      <c r="C178" s="16" t="s">
        <v>99</v>
      </c>
      <c r="D178" s="16" t="s">
        <v>459</v>
      </c>
      <c r="E178" s="18" t="s">
        <v>26</v>
      </c>
      <c r="F178" s="19">
        <v>44197</v>
      </c>
      <c r="G178" s="94">
        <v>15000</v>
      </c>
      <c r="H178" s="95">
        <v>0</v>
      </c>
      <c r="I178" s="94">
        <v>15000</v>
      </c>
      <c r="J178" s="94">
        <v>430.5</v>
      </c>
      <c r="K178" s="94">
        <v>0</v>
      </c>
      <c r="L178" s="94">
        <v>456</v>
      </c>
      <c r="M178" s="100">
        <v>25</v>
      </c>
      <c r="N178" s="94">
        <f t="shared" si="7"/>
        <v>911.5</v>
      </c>
      <c r="O178" s="94">
        <f t="shared" si="8"/>
        <v>14088.5</v>
      </c>
    </row>
    <row r="179" spans="1:15" ht="11.25" customHeight="1" x14ac:dyDescent="0.25">
      <c r="A179" s="16" t="s">
        <v>400</v>
      </c>
      <c r="B179" s="74" t="s">
        <v>16</v>
      </c>
      <c r="C179" s="16" t="s">
        <v>435</v>
      </c>
      <c r="D179" s="16" t="s">
        <v>459</v>
      </c>
      <c r="E179" s="18" t="s">
        <v>26</v>
      </c>
      <c r="F179" s="19">
        <v>45383</v>
      </c>
      <c r="G179" s="101">
        <v>25000</v>
      </c>
      <c r="H179" s="95">
        <v>0</v>
      </c>
      <c r="I179" s="101">
        <v>25000</v>
      </c>
      <c r="J179" s="94">
        <v>717.5</v>
      </c>
      <c r="K179" s="94">
        <v>0</v>
      </c>
      <c r="L179" s="94">
        <v>760</v>
      </c>
      <c r="M179" s="100">
        <v>25</v>
      </c>
      <c r="N179" s="94">
        <v>1502.5</v>
      </c>
      <c r="O179" s="94">
        <v>23497.5</v>
      </c>
    </row>
    <row r="180" spans="1:15" ht="11.25" customHeight="1" x14ac:dyDescent="0.25">
      <c r="A180" s="16" t="s">
        <v>178</v>
      </c>
      <c r="B180" s="17" t="s">
        <v>16</v>
      </c>
      <c r="C180" s="16" t="s">
        <v>436</v>
      </c>
      <c r="D180" s="16" t="s">
        <v>460</v>
      </c>
      <c r="E180" s="18" t="s">
        <v>35</v>
      </c>
      <c r="F180" s="19">
        <v>39448</v>
      </c>
      <c r="G180" s="94">
        <v>35000</v>
      </c>
      <c r="H180" s="95">
        <v>0</v>
      </c>
      <c r="I180" s="94">
        <v>35000</v>
      </c>
      <c r="J180" s="94">
        <v>1004.5</v>
      </c>
      <c r="K180" s="94">
        <v>0</v>
      </c>
      <c r="L180" s="94">
        <v>1064</v>
      </c>
      <c r="M180" s="100">
        <v>29909.71</v>
      </c>
      <c r="N180" s="94">
        <f t="shared" si="7"/>
        <v>31978.21</v>
      </c>
      <c r="O180" s="94">
        <f t="shared" si="8"/>
        <v>3021.7900000000009</v>
      </c>
    </row>
    <row r="181" spans="1:15" ht="11.25" customHeight="1" x14ac:dyDescent="0.25">
      <c r="A181" s="16" t="s">
        <v>179</v>
      </c>
      <c r="B181" s="17" t="s">
        <v>24</v>
      </c>
      <c r="C181" s="16" t="s">
        <v>441</v>
      </c>
      <c r="D181" s="16" t="s">
        <v>460</v>
      </c>
      <c r="E181" s="18" t="s">
        <v>35</v>
      </c>
      <c r="F181" s="19">
        <v>40940</v>
      </c>
      <c r="G181" s="94">
        <v>40000</v>
      </c>
      <c r="H181" s="95">
        <v>0</v>
      </c>
      <c r="I181" s="94">
        <v>40000</v>
      </c>
      <c r="J181" s="94">
        <v>1148</v>
      </c>
      <c r="K181" s="96">
        <v>185.33</v>
      </c>
      <c r="L181" s="94">
        <v>1216</v>
      </c>
      <c r="M181" s="100">
        <v>1740.46</v>
      </c>
      <c r="N181" s="94">
        <f t="shared" si="7"/>
        <v>4289.79</v>
      </c>
      <c r="O181" s="94">
        <f t="shared" si="8"/>
        <v>35710.21</v>
      </c>
    </row>
    <row r="182" spans="1:15" ht="11.25" customHeight="1" x14ac:dyDescent="0.25">
      <c r="A182" s="16" t="s">
        <v>180</v>
      </c>
      <c r="B182" s="17" t="s">
        <v>16</v>
      </c>
      <c r="C182" s="16" t="s">
        <v>435</v>
      </c>
      <c r="D182" s="16" t="s">
        <v>460</v>
      </c>
      <c r="E182" s="18" t="s">
        <v>35</v>
      </c>
      <c r="F182" s="19">
        <v>39448</v>
      </c>
      <c r="G182" s="94">
        <v>25000</v>
      </c>
      <c r="H182" s="94">
        <v>0</v>
      </c>
      <c r="I182" s="94">
        <v>25000</v>
      </c>
      <c r="J182" s="94">
        <v>717.5</v>
      </c>
      <c r="K182" s="94">
        <v>0</v>
      </c>
      <c r="L182" s="94">
        <v>760</v>
      </c>
      <c r="M182" s="94">
        <v>1740.46</v>
      </c>
      <c r="N182" s="94">
        <v>3217.96</v>
      </c>
      <c r="O182" s="94">
        <v>21782.04</v>
      </c>
    </row>
    <row r="183" spans="1:15" ht="11.25" customHeight="1" x14ac:dyDescent="0.25">
      <c r="A183" s="16" t="s">
        <v>181</v>
      </c>
      <c r="B183" s="17" t="s">
        <v>24</v>
      </c>
      <c r="C183" s="16" t="s">
        <v>99</v>
      </c>
      <c r="D183" s="16" t="s">
        <v>460</v>
      </c>
      <c r="E183" s="18" t="s">
        <v>26</v>
      </c>
      <c r="F183" s="19">
        <v>39448</v>
      </c>
      <c r="G183" s="94">
        <v>15000</v>
      </c>
      <c r="H183" s="95">
        <v>0</v>
      </c>
      <c r="I183" s="94">
        <v>15000</v>
      </c>
      <c r="J183" s="94">
        <v>430.5</v>
      </c>
      <c r="K183" s="94">
        <v>0</v>
      </c>
      <c r="L183" s="94">
        <v>456</v>
      </c>
      <c r="M183" s="100">
        <v>25</v>
      </c>
      <c r="N183" s="94">
        <f t="shared" si="7"/>
        <v>911.5</v>
      </c>
      <c r="O183" s="94">
        <f t="shared" si="8"/>
        <v>14088.5</v>
      </c>
    </row>
    <row r="184" spans="1:15" ht="11.25" customHeight="1" x14ac:dyDescent="0.25">
      <c r="A184" s="16" t="s">
        <v>182</v>
      </c>
      <c r="B184" s="17" t="s">
        <v>16</v>
      </c>
      <c r="C184" s="16" t="s">
        <v>99</v>
      </c>
      <c r="D184" s="16" t="s">
        <v>460</v>
      </c>
      <c r="E184" s="18" t="s">
        <v>26</v>
      </c>
      <c r="F184" s="19">
        <v>44409</v>
      </c>
      <c r="G184" s="94">
        <v>15000</v>
      </c>
      <c r="H184" s="95">
        <v>0</v>
      </c>
      <c r="I184" s="94">
        <v>15000</v>
      </c>
      <c r="J184" s="94">
        <v>430.5</v>
      </c>
      <c r="K184" s="94">
        <v>0</v>
      </c>
      <c r="L184" s="94">
        <v>456</v>
      </c>
      <c r="M184" s="100">
        <v>25</v>
      </c>
      <c r="N184" s="94">
        <f t="shared" si="7"/>
        <v>911.5</v>
      </c>
      <c r="O184" s="94">
        <f t="shared" si="8"/>
        <v>14088.5</v>
      </c>
    </row>
    <row r="185" spans="1:15" ht="11.25" customHeight="1" x14ac:dyDescent="0.25">
      <c r="A185" s="51" t="s">
        <v>357</v>
      </c>
      <c r="B185" s="17" t="s">
        <v>16</v>
      </c>
      <c r="C185" s="16" t="s">
        <v>99</v>
      </c>
      <c r="D185" s="16" t="s">
        <v>460</v>
      </c>
      <c r="E185" s="18" t="s">
        <v>26</v>
      </c>
      <c r="F185" s="19">
        <v>39630</v>
      </c>
      <c r="G185" s="94">
        <v>15000</v>
      </c>
      <c r="H185" s="95">
        <v>0</v>
      </c>
      <c r="I185" s="94">
        <v>15000</v>
      </c>
      <c r="J185" s="94">
        <v>430.5</v>
      </c>
      <c r="K185" s="94">
        <v>0</v>
      </c>
      <c r="L185" s="94">
        <v>456</v>
      </c>
      <c r="M185" s="94">
        <v>4408.79</v>
      </c>
      <c r="N185" s="94">
        <f t="shared" si="7"/>
        <v>5295.29</v>
      </c>
      <c r="O185" s="94">
        <f t="shared" si="8"/>
        <v>9704.7099999999991</v>
      </c>
    </row>
    <row r="186" spans="1:15" ht="11.25" customHeight="1" x14ac:dyDescent="0.25">
      <c r="A186" s="16" t="s">
        <v>183</v>
      </c>
      <c r="B186" s="17" t="s">
        <v>24</v>
      </c>
      <c r="C186" s="16" t="s">
        <v>84</v>
      </c>
      <c r="D186" s="16" t="s">
        <v>460</v>
      </c>
      <c r="E186" s="18" t="s">
        <v>26</v>
      </c>
      <c r="F186" s="19">
        <v>44743</v>
      </c>
      <c r="G186" s="94">
        <v>13500</v>
      </c>
      <c r="H186" s="95">
        <v>0</v>
      </c>
      <c r="I186" s="94">
        <v>13500</v>
      </c>
      <c r="J186" s="94">
        <v>387.45</v>
      </c>
      <c r="K186" s="94">
        <v>0</v>
      </c>
      <c r="L186" s="94">
        <v>410.4</v>
      </c>
      <c r="M186" s="100">
        <v>25</v>
      </c>
      <c r="N186" s="94">
        <f t="shared" si="7"/>
        <v>822.84999999999991</v>
      </c>
      <c r="O186" s="94">
        <f t="shared" si="8"/>
        <v>12677.15</v>
      </c>
    </row>
    <row r="187" spans="1:15" ht="11.25" customHeight="1" x14ac:dyDescent="0.25">
      <c r="A187" s="16" t="s">
        <v>188</v>
      </c>
      <c r="B187" s="17" t="s">
        <v>16</v>
      </c>
      <c r="C187" s="16" t="s">
        <v>99</v>
      </c>
      <c r="D187" s="16" t="s">
        <v>460</v>
      </c>
      <c r="E187" s="18" t="s">
        <v>26</v>
      </c>
      <c r="F187" s="19">
        <v>44805</v>
      </c>
      <c r="G187" s="94">
        <v>15000</v>
      </c>
      <c r="H187" s="95">
        <v>0</v>
      </c>
      <c r="I187" s="94">
        <v>15000</v>
      </c>
      <c r="J187" s="94">
        <v>430.5</v>
      </c>
      <c r="K187" s="94">
        <v>0</v>
      </c>
      <c r="L187" s="94">
        <v>456</v>
      </c>
      <c r="M187" s="100">
        <v>25</v>
      </c>
      <c r="N187" s="94">
        <f>J187+K187+L187+M187</f>
        <v>911.5</v>
      </c>
      <c r="O187" s="94">
        <f>I187-N187</f>
        <v>14088.5</v>
      </c>
    </row>
    <row r="188" spans="1:15" ht="11.25" customHeight="1" x14ac:dyDescent="0.25">
      <c r="A188" s="16" t="s">
        <v>412</v>
      </c>
      <c r="B188" s="17" t="s">
        <v>24</v>
      </c>
      <c r="C188" s="16" t="s">
        <v>29</v>
      </c>
      <c r="D188" s="16" t="s">
        <v>460</v>
      </c>
      <c r="E188" s="65" t="s">
        <v>26</v>
      </c>
      <c r="F188" s="19">
        <v>45078</v>
      </c>
      <c r="G188" s="94">
        <v>25000</v>
      </c>
      <c r="H188" s="94">
        <v>0</v>
      </c>
      <c r="I188" s="94">
        <v>25000</v>
      </c>
      <c r="J188" s="94">
        <v>717.5</v>
      </c>
      <c r="K188" s="94">
        <v>0</v>
      </c>
      <c r="L188" s="94">
        <v>760</v>
      </c>
      <c r="M188" s="94">
        <v>1275</v>
      </c>
      <c r="N188" s="94">
        <v>2752.5</v>
      </c>
      <c r="O188" s="94">
        <v>22247.5</v>
      </c>
    </row>
    <row r="189" spans="1:15" ht="11.25" customHeight="1" x14ac:dyDescent="0.25">
      <c r="A189" s="16" t="s">
        <v>409</v>
      </c>
      <c r="B189" s="74" t="s">
        <v>16</v>
      </c>
      <c r="C189" s="72" t="s">
        <v>399</v>
      </c>
      <c r="D189" s="16" t="s">
        <v>460</v>
      </c>
      <c r="E189" s="65" t="s">
        <v>26</v>
      </c>
      <c r="F189" s="19">
        <v>45413</v>
      </c>
      <c r="G189" s="94">
        <v>15000</v>
      </c>
      <c r="H189" s="95">
        <v>0</v>
      </c>
      <c r="I189" s="94">
        <v>15000</v>
      </c>
      <c r="J189" s="94">
        <v>430.5</v>
      </c>
      <c r="K189" s="94">
        <v>0</v>
      </c>
      <c r="L189" s="94">
        <v>456</v>
      </c>
      <c r="M189" s="100">
        <v>25</v>
      </c>
      <c r="N189" s="94">
        <v>911.5</v>
      </c>
      <c r="O189" s="94">
        <v>14088.5</v>
      </c>
    </row>
    <row r="190" spans="1:15" ht="11.25" customHeight="1" x14ac:dyDescent="0.25">
      <c r="A190" s="16" t="s">
        <v>410</v>
      </c>
      <c r="B190" s="74" t="s">
        <v>16</v>
      </c>
      <c r="C190" s="16" t="s">
        <v>435</v>
      </c>
      <c r="D190" s="16" t="s">
        <v>460</v>
      </c>
      <c r="E190" s="65" t="s">
        <v>26</v>
      </c>
      <c r="F190" s="19">
        <v>45413</v>
      </c>
      <c r="G190" s="101">
        <v>25000</v>
      </c>
      <c r="H190" s="95">
        <v>0</v>
      </c>
      <c r="I190" s="101">
        <v>25000</v>
      </c>
      <c r="J190" s="94">
        <v>717.5</v>
      </c>
      <c r="K190" s="94">
        <v>0</v>
      </c>
      <c r="L190" s="94">
        <v>760</v>
      </c>
      <c r="M190" s="100">
        <v>25</v>
      </c>
      <c r="N190" s="94">
        <v>1502.5</v>
      </c>
      <c r="O190" s="94">
        <v>23497.5</v>
      </c>
    </row>
    <row r="191" spans="1:15" ht="11.25" customHeight="1" x14ac:dyDescent="0.25">
      <c r="A191" s="16" t="s">
        <v>184</v>
      </c>
      <c r="B191" s="17" t="s">
        <v>16</v>
      </c>
      <c r="C191" s="70" t="s">
        <v>390</v>
      </c>
      <c r="D191" s="16" t="s">
        <v>461</v>
      </c>
      <c r="E191" s="18" t="s">
        <v>35</v>
      </c>
      <c r="F191" s="19">
        <v>39448</v>
      </c>
      <c r="G191" s="94">
        <v>25000</v>
      </c>
      <c r="H191" s="95">
        <v>0</v>
      </c>
      <c r="I191" s="94">
        <v>25000</v>
      </c>
      <c r="J191" s="94">
        <v>717.5</v>
      </c>
      <c r="K191" s="94">
        <v>0</v>
      </c>
      <c r="L191" s="94">
        <v>760</v>
      </c>
      <c r="M191" s="100">
        <v>125</v>
      </c>
      <c r="N191" s="94">
        <f t="shared" si="7"/>
        <v>1602.5</v>
      </c>
      <c r="O191" s="94">
        <f t="shared" si="8"/>
        <v>23397.5</v>
      </c>
    </row>
    <row r="192" spans="1:15" ht="11.25" customHeight="1" x14ac:dyDescent="0.25">
      <c r="A192" s="16" t="s">
        <v>185</v>
      </c>
      <c r="B192" s="17" t="s">
        <v>24</v>
      </c>
      <c r="C192" s="16" t="s">
        <v>99</v>
      </c>
      <c r="D192" s="16" t="s">
        <v>461</v>
      </c>
      <c r="E192" s="18" t="s">
        <v>35</v>
      </c>
      <c r="F192" s="19">
        <v>39448</v>
      </c>
      <c r="G192" s="94">
        <v>15000</v>
      </c>
      <c r="H192" s="95">
        <v>0</v>
      </c>
      <c r="I192" s="94">
        <v>15000</v>
      </c>
      <c r="J192" s="94">
        <v>430.5</v>
      </c>
      <c r="K192" s="94">
        <v>0</v>
      </c>
      <c r="L192" s="94">
        <v>456</v>
      </c>
      <c r="M192" s="94">
        <v>1525</v>
      </c>
      <c r="N192" s="94">
        <f t="shared" si="7"/>
        <v>2411.5</v>
      </c>
      <c r="O192" s="94">
        <f t="shared" si="8"/>
        <v>12588.5</v>
      </c>
    </row>
    <row r="193" spans="1:15" ht="11.25" customHeight="1" x14ac:dyDescent="0.25">
      <c r="A193" s="16" t="s">
        <v>186</v>
      </c>
      <c r="B193" s="17" t="s">
        <v>16</v>
      </c>
      <c r="C193" s="16" t="s">
        <v>99</v>
      </c>
      <c r="D193" s="16" t="s">
        <v>461</v>
      </c>
      <c r="E193" s="18" t="s">
        <v>26</v>
      </c>
      <c r="F193" s="19">
        <v>44470</v>
      </c>
      <c r="G193" s="94">
        <v>15000</v>
      </c>
      <c r="H193" s="95">
        <v>0</v>
      </c>
      <c r="I193" s="94">
        <v>15000</v>
      </c>
      <c r="J193" s="94">
        <v>430.5</v>
      </c>
      <c r="K193" s="94">
        <v>0</v>
      </c>
      <c r="L193" s="94">
        <v>456</v>
      </c>
      <c r="M193" s="100">
        <v>25</v>
      </c>
      <c r="N193" s="94">
        <f t="shared" si="7"/>
        <v>911.5</v>
      </c>
      <c r="O193" s="94">
        <f t="shared" si="8"/>
        <v>14088.5</v>
      </c>
    </row>
    <row r="194" spans="1:15" ht="11.25" customHeight="1" x14ac:dyDescent="0.25">
      <c r="A194" s="16" t="s">
        <v>187</v>
      </c>
      <c r="B194" s="17" t="s">
        <v>16</v>
      </c>
      <c r="C194" s="16" t="s">
        <v>99</v>
      </c>
      <c r="D194" s="16" t="s">
        <v>461</v>
      </c>
      <c r="E194" s="18" t="s">
        <v>26</v>
      </c>
      <c r="F194" s="19">
        <v>44774</v>
      </c>
      <c r="G194" s="94">
        <v>15000</v>
      </c>
      <c r="H194" s="95">
        <v>0</v>
      </c>
      <c r="I194" s="94">
        <v>15000</v>
      </c>
      <c r="J194" s="94">
        <v>430.5</v>
      </c>
      <c r="K194" s="94">
        <v>0</v>
      </c>
      <c r="L194" s="94">
        <v>456</v>
      </c>
      <c r="M194" s="100">
        <v>25</v>
      </c>
      <c r="N194" s="94">
        <f t="shared" si="7"/>
        <v>911.5</v>
      </c>
      <c r="O194" s="94">
        <f t="shared" si="8"/>
        <v>14088.5</v>
      </c>
    </row>
    <row r="195" spans="1:15" ht="11.25" customHeight="1" x14ac:dyDescent="0.25">
      <c r="A195" s="16" t="s">
        <v>374</v>
      </c>
      <c r="B195" s="17" t="s">
        <v>16</v>
      </c>
      <c r="C195" s="16" t="s">
        <v>490</v>
      </c>
      <c r="D195" s="16" t="s">
        <v>461</v>
      </c>
      <c r="E195" s="18" t="s">
        <v>26</v>
      </c>
      <c r="F195" s="19">
        <v>45170</v>
      </c>
      <c r="G195" s="94">
        <v>30000</v>
      </c>
      <c r="H195" s="94">
        <v>0</v>
      </c>
      <c r="I195" s="94">
        <v>30000</v>
      </c>
      <c r="J195" s="94">
        <v>861</v>
      </c>
      <c r="K195" s="94">
        <v>0</v>
      </c>
      <c r="L195" s="94">
        <v>912</v>
      </c>
      <c r="M195" s="94">
        <v>2195</v>
      </c>
      <c r="N195" s="94">
        <v>3968</v>
      </c>
      <c r="O195" s="94">
        <v>26032</v>
      </c>
    </row>
    <row r="196" spans="1:15" ht="11.25" customHeight="1" x14ac:dyDescent="0.25">
      <c r="A196" s="16" t="s">
        <v>395</v>
      </c>
      <c r="B196" s="17" t="s">
        <v>16</v>
      </c>
      <c r="C196" s="16" t="s">
        <v>435</v>
      </c>
      <c r="D196" s="16" t="s">
        <v>461</v>
      </c>
      <c r="E196" s="65" t="s">
        <v>26</v>
      </c>
      <c r="F196" s="19">
        <v>45352</v>
      </c>
      <c r="G196" s="94">
        <v>25000</v>
      </c>
      <c r="H196" s="95">
        <v>0</v>
      </c>
      <c r="I196" s="94">
        <v>25000</v>
      </c>
      <c r="J196" s="94">
        <v>717.5</v>
      </c>
      <c r="K196" s="94">
        <v>0</v>
      </c>
      <c r="L196" s="94">
        <v>760</v>
      </c>
      <c r="M196" s="100">
        <v>25</v>
      </c>
      <c r="N196" s="94">
        <v>1502.5</v>
      </c>
      <c r="O196" s="94">
        <v>23497.5</v>
      </c>
    </row>
    <row r="197" spans="1:15" ht="11.25" customHeight="1" x14ac:dyDescent="0.25">
      <c r="A197" s="16" t="s">
        <v>407</v>
      </c>
      <c r="B197" s="74" t="s">
        <v>16</v>
      </c>
      <c r="C197" s="72" t="s">
        <v>399</v>
      </c>
      <c r="D197" s="16" t="s">
        <v>461</v>
      </c>
      <c r="E197" s="65" t="s">
        <v>26</v>
      </c>
      <c r="F197" s="19">
        <v>45413</v>
      </c>
      <c r="G197" s="94">
        <v>15000</v>
      </c>
      <c r="H197" s="95">
        <v>0</v>
      </c>
      <c r="I197" s="94">
        <v>15000</v>
      </c>
      <c r="J197" s="94">
        <v>430.5</v>
      </c>
      <c r="K197" s="94">
        <v>0</v>
      </c>
      <c r="L197" s="94">
        <v>456</v>
      </c>
      <c r="M197" s="100">
        <v>25</v>
      </c>
      <c r="N197" s="94">
        <v>911.5</v>
      </c>
      <c r="O197" s="94">
        <v>14088.5</v>
      </c>
    </row>
    <row r="198" spans="1:15" ht="11.25" customHeight="1" x14ac:dyDescent="0.25">
      <c r="A198" s="16" t="s">
        <v>379</v>
      </c>
      <c r="B198" s="67" t="s">
        <v>16</v>
      </c>
      <c r="C198" s="66" t="s">
        <v>99</v>
      </c>
      <c r="D198" s="16" t="s">
        <v>462</v>
      </c>
      <c r="E198" s="65" t="s">
        <v>26</v>
      </c>
      <c r="F198" s="19">
        <v>45200</v>
      </c>
      <c r="G198" s="94">
        <v>15000</v>
      </c>
      <c r="H198" s="95">
        <v>0</v>
      </c>
      <c r="I198" s="94">
        <v>15000</v>
      </c>
      <c r="J198" s="94">
        <v>430.5</v>
      </c>
      <c r="K198" s="94">
        <v>0</v>
      </c>
      <c r="L198" s="94">
        <v>456</v>
      </c>
      <c r="M198" s="100">
        <v>25</v>
      </c>
      <c r="N198" s="94">
        <f t="shared" si="7"/>
        <v>911.5</v>
      </c>
      <c r="O198" s="94">
        <f t="shared" si="8"/>
        <v>14088.5</v>
      </c>
    </row>
    <row r="199" spans="1:15" ht="11.25" customHeight="1" x14ac:dyDescent="0.25">
      <c r="A199" s="16" t="s">
        <v>428</v>
      </c>
      <c r="B199" s="74" t="s">
        <v>16</v>
      </c>
      <c r="C199" s="72" t="s">
        <v>99</v>
      </c>
      <c r="D199" s="16" t="s">
        <v>462</v>
      </c>
      <c r="E199" s="65" t="s">
        <v>26</v>
      </c>
      <c r="F199" s="19">
        <v>45444</v>
      </c>
      <c r="G199" s="94">
        <v>15000</v>
      </c>
      <c r="H199" s="95">
        <v>0</v>
      </c>
      <c r="I199" s="94">
        <v>15000</v>
      </c>
      <c r="J199" s="94">
        <v>430.5</v>
      </c>
      <c r="K199" s="94">
        <v>0</v>
      </c>
      <c r="L199" s="94">
        <v>456</v>
      </c>
      <c r="M199" s="100">
        <v>25</v>
      </c>
      <c r="N199" s="94">
        <v>911.5</v>
      </c>
      <c r="O199" s="94">
        <v>14088.5</v>
      </c>
    </row>
    <row r="200" spans="1:15" ht="11.25" customHeight="1" x14ac:dyDescent="0.25">
      <c r="A200" s="16" t="s">
        <v>413</v>
      </c>
      <c r="B200" s="74" t="s">
        <v>16</v>
      </c>
      <c r="C200" s="72" t="s">
        <v>399</v>
      </c>
      <c r="D200" s="16" t="s">
        <v>464</v>
      </c>
      <c r="E200" s="18" t="s">
        <v>26</v>
      </c>
      <c r="F200" s="19">
        <v>45444</v>
      </c>
      <c r="G200" s="94">
        <v>15000</v>
      </c>
      <c r="H200" s="95">
        <v>0</v>
      </c>
      <c r="I200" s="94">
        <v>15000</v>
      </c>
      <c r="J200" s="94">
        <v>430.5</v>
      </c>
      <c r="K200" s="94">
        <v>0</v>
      </c>
      <c r="L200" s="94">
        <v>456</v>
      </c>
      <c r="M200" s="100">
        <v>25</v>
      </c>
      <c r="N200" s="94">
        <v>911.5</v>
      </c>
      <c r="O200" s="94">
        <v>14088.5</v>
      </c>
    </row>
    <row r="201" spans="1:15" ht="11.25" customHeight="1" x14ac:dyDescent="0.25">
      <c r="A201" s="16" t="s">
        <v>424</v>
      </c>
      <c r="B201" s="74" t="s">
        <v>16</v>
      </c>
      <c r="C201" s="72" t="s">
        <v>399</v>
      </c>
      <c r="D201" s="16" t="s">
        <v>465</v>
      </c>
      <c r="E201" s="65" t="s">
        <v>26</v>
      </c>
      <c r="F201" s="19">
        <v>45444</v>
      </c>
      <c r="G201" s="94">
        <v>15000</v>
      </c>
      <c r="H201" s="95">
        <v>0</v>
      </c>
      <c r="I201" s="94">
        <v>15000</v>
      </c>
      <c r="J201" s="94">
        <v>430.5</v>
      </c>
      <c r="K201" s="94">
        <v>0</v>
      </c>
      <c r="L201" s="94">
        <v>456</v>
      </c>
      <c r="M201" s="100">
        <v>25</v>
      </c>
      <c r="N201" s="94">
        <v>911.5</v>
      </c>
      <c r="O201" s="94">
        <v>14088.5</v>
      </c>
    </row>
    <row r="202" spans="1:15" ht="12.75" customHeight="1" x14ac:dyDescent="0.25">
      <c r="A202" s="23" t="s">
        <v>190</v>
      </c>
      <c r="B202" s="24">
        <v>197</v>
      </c>
      <c r="C202" s="16"/>
      <c r="D202" s="16"/>
      <c r="E202" s="65"/>
      <c r="F202" s="16"/>
      <c r="G202" s="97">
        <f>SUM(G5:G201)</f>
        <v>5549106.25</v>
      </c>
      <c r="H202" s="98">
        <v>0</v>
      </c>
      <c r="I202" s="97">
        <f t="shared" ref="I202:O202" si="9">SUM(I5:I201)</f>
        <v>5549106.25</v>
      </c>
      <c r="J202" s="97">
        <f t="shared" si="9"/>
        <v>159259.35000000003</v>
      </c>
      <c r="K202" s="97">
        <f t="shared" si="9"/>
        <v>192693.68999999994</v>
      </c>
      <c r="L202" s="97">
        <f t="shared" si="9"/>
        <v>167279.98999999996</v>
      </c>
      <c r="M202" s="97">
        <f t="shared" si="9"/>
        <v>280729.09000000003</v>
      </c>
      <c r="N202" s="97">
        <f t="shared" si="9"/>
        <v>799962.12</v>
      </c>
      <c r="O202" s="97">
        <f t="shared" si="9"/>
        <v>4749144.13</v>
      </c>
    </row>
    <row r="203" spans="1:15" x14ac:dyDescent="0.25">
      <c r="A203" s="11"/>
      <c r="B203" s="9"/>
      <c r="C203" s="4"/>
      <c r="D203" s="4"/>
      <c r="E203" s="82"/>
      <c r="F203" s="4"/>
      <c r="G203" s="12"/>
      <c r="H203" s="13"/>
      <c r="I203" s="12"/>
      <c r="J203" s="12"/>
      <c r="K203" s="12"/>
      <c r="L203" s="12"/>
      <c r="M203" s="12"/>
      <c r="N203" s="12"/>
      <c r="O203" s="12"/>
    </row>
    <row r="204" spans="1:15" x14ac:dyDescent="0.25">
      <c r="A204" s="11"/>
      <c r="B204" s="9"/>
      <c r="C204" s="4"/>
      <c r="D204" s="4" t="s">
        <v>377</v>
      </c>
      <c r="E204" s="5"/>
      <c r="F204" s="4"/>
      <c r="G204" s="12"/>
      <c r="H204" s="13"/>
      <c r="I204" s="12"/>
      <c r="J204" s="12"/>
      <c r="K204" s="12"/>
      <c r="L204" s="12"/>
      <c r="M204" s="12"/>
      <c r="N204" s="12"/>
      <c r="O204" s="12"/>
    </row>
    <row r="205" spans="1:15" x14ac:dyDescent="0.25">
      <c r="A205" s="3"/>
      <c r="B205" s="3"/>
      <c r="C205" s="3"/>
      <c r="D205" s="12"/>
      <c r="E205" s="6"/>
      <c r="F205" s="3"/>
      <c r="G205" s="3"/>
      <c r="H205" s="7"/>
      <c r="I205" s="3"/>
      <c r="J205" s="3"/>
      <c r="K205" s="3"/>
      <c r="L205" s="3"/>
      <c r="M205" s="3"/>
      <c r="N205" s="3"/>
      <c r="O205" s="3"/>
    </row>
    <row r="206" spans="1:15" x14ac:dyDescent="0.25">
      <c r="A206" s="83" t="s">
        <v>191</v>
      </c>
      <c r="B206" s="84"/>
      <c r="C206" s="84"/>
      <c r="D206" s="3"/>
      <c r="E206" s="6"/>
      <c r="F206" s="92" t="s">
        <v>192</v>
      </c>
      <c r="G206" s="92"/>
      <c r="H206" s="92"/>
      <c r="I206" s="84"/>
      <c r="J206" s="84"/>
      <c r="K206" s="84"/>
      <c r="L206" s="8"/>
      <c r="M206" s="8"/>
      <c r="N206" s="8"/>
      <c r="O206" s="8"/>
    </row>
    <row r="207" spans="1:15" x14ac:dyDescent="0.25">
      <c r="A207" s="85"/>
      <c r="B207" s="85"/>
      <c r="C207" s="85"/>
      <c r="F207" s="85"/>
      <c r="G207" s="85"/>
      <c r="H207" s="83"/>
      <c r="I207" s="85"/>
      <c r="J207" s="85"/>
      <c r="K207" s="85"/>
      <c r="L207" s="3"/>
    </row>
    <row r="208" spans="1:15" x14ac:dyDescent="0.25">
      <c r="A208" s="3"/>
      <c r="C208" s="3"/>
      <c r="D208" s="91"/>
      <c r="E208" s="91"/>
      <c r="G208" s="3"/>
      <c r="H208" s="3"/>
      <c r="M208" s="10"/>
    </row>
    <row r="210" spans="6:13" x14ac:dyDescent="0.25">
      <c r="F210" t="s">
        <v>377</v>
      </c>
    </row>
    <row r="211" spans="6:13" x14ac:dyDescent="0.25">
      <c r="M211" s="10"/>
    </row>
    <row r="212" spans="6:13" x14ac:dyDescent="0.25">
      <c r="M212" s="10"/>
    </row>
    <row r="213" spans="6:13" x14ac:dyDescent="0.25">
      <c r="M213" s="10"/>
    </row>
  </sheetData>
  <mergeCells count="2">
    <mergeCell ref="D208:E208"/>
    <mergeCell ref="F206:H206"/>
  </mergeCells>
  <conditionalFormatting sqref="A203:A205">
    <cfRule type="duplicateValues" dxfId="17" priority="2"/>
  </conditionalFormatting>
  <conditionalFormatting sqref="A206">
    <cfRule type="duplicateValues" dxfId="16" priority="1"/>
  </conditionalFormatting>
  <conditionalFormatting sqref="A207:A1048576 A75:A95 A198 A98:A116 A120:A124 A126:A128 A134:A137 A139:A154 A156:A168 A173:A178 A180:A188 A191:A195 A2:A16 A19:A27 A29:A71 A202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7"/>
  <sheetViews>
    <sheetView zoomScale="145" zoomScaleNormal="145" zoomScalePageLayoutView="115" workbookViewId="0">
      <selection activeCell="F101" sqref="F101:K10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505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193</v>
      </c>
      <c r="B5" s="31" t="s">
        <v>16</v>
      </c>
      <c r="C5" s="16" t="s">
        <v>435</v>
      </c>
      <c r="D5" s="16" t="s">
        <v>466</v>
      </c>
      <c r="E5" s="17" t="s">
        <v>371</v>
      </c>
      <c r="F5" s="19">
        <v>44228</v>
      </c>
      <c r="G5" s="94">
        <v>25000</v>
      </c>
      <c r="H5" s="95">
        <v>0</v>
      </c>
      <c r="I5" s="94">
        <f t="shared" ref="I5:I55" si="0">G5+H5</f>
        <v>25000</v>
      </c>
      <c r="J5" s="94">
        <v>717.5</v>
      </c>
      <c r="K5" s="94">
        <v>0</v>
      </c>
      <c r="L5" s="94">
        <v>760</v>
      </c>
      <c r="M5" s="94">
        <v>25</v>
      </c>
      <c r="N5" s="94">
        <f>+J5+L5+M5</f>
        <v>1502.5</v>
      </c>
      <c r="O5" s="94">
        <f>G5-N5</f>
        <v>23497.5</v>
      </c>
      <c r="P5" s="10"/>
      <c r="Q5" s="25"/>
    </row>
    <row r="6" spans="1:17" ht="11.25" customHeight="1" x14ac:dyDescent="0.25">
      <c r="A6" s="16" t="s">
        <v>194</v>
      </c>
      <c r="B6" s="31" t="s">
        <v>16</v>
      </c>
      <c r="C6" s="16" t="s">
        <v>435</v>
      </c>
      <c r="D6" s="16" t="s">
        <v>466</v>
      </c>
      <c r="E6" s="17" t="s">
        <v>371</v>
      </c>
      <c r="F6" s="19">
        <v>44378</v>
      </c>
      <c r="G6" s="94">
        <v>25000</v>
      </c>
      <c r="H6" s="95">
        <v>0</v>
      </c>
      <c r="I6" s="94">
        <f t="shared" si="0"/>
        <v>25000</v>
      </c>
      <c r="J6" s="94">
        <v>717.5</v>
      </c>
      <c r="K6" s="94">
        <v>0</v>
      </c>
      <c r="L6" s="94">
        <v>760</v>
      </c>
      <c r="M6" s="94">
        <v>25</v>
      </c>
      <c r="N6" s="94">
        <f t="shared" ref="N6:N68" si="1">+J6+L6+M6</f>
        <v>1502.5</v>
      </c>
      <c r="O6" s="94">
        <f t="shared" ref="O6:O62" si="2">G6-N6</f>
        <v>23497.5</v>
      </c>
      <c r="Q6" s="25"/>
    </row>
    <row r="7" spans="1:17" ht="11.25" customHeight="1" x14ac:dyDescent="0.25">
      <c r="A7" s="16" t="s">
        <v>195</v>
      </c>
      <c r="B7" s="31" t="s">
        <v>16</v>
      </c>
      <c r="C7" s="16" t="s">
        <v>435</v>
      </c>
      <c r="D7" s="16" t="s">
        <v>466</v>
      </c>
      <c r="E7" s="17" t="s">
        <v>371</v>
      </c>
      <c r="F7" s="19">
        <v>44228</v>
      </c>
      <c r="G7" s="94">
        <v>25000</v>
      </c>
      <c r="H7" s="95">
        <v>0</v>
      </c>
      <c r="I7" s="94">
        <f t="shared" si="0"/>
        <v>25000</v>
      </c>
      <c r="J7" s="94">
        <v>717.5</v>
      </c>
      <c r="K7" s="94">
        <v>0</v>
      </c>
      <c r="L7" s="94">
        <v>760</v>
      </c>
      <c r="M7" s="94">
        <v>25</v>
      </c>
      <c r="N7" s="94">
        <f t="shared" si="1"/>
        <v>1502.5</v>
      </c>
      <c r="O7" s="94">
        <f t="shared" si="2"/>
        <v>23497.5</v>
      </c>
      <c r="Q7" s="25"/>
    </row>
    <row r="8" spans="1:17" ht="11.25" customHeight="1" x14ac:dyDescent="0.25">
      <c r="A8" s="16" t="s">
        <v>196</v>
      </c>
      <c r="B8" s="31" t="s">
        <v>16</v>
      </c>
      <c r="C8" s="16" t="s">
        <v>435</v>
      </c>
      <c r="D8" s="16" t="s">
        <v>466</v>
      </c>
      <c r="E8" s="17" t="s">
        <v>371</v>
      </c>
      <c r="F8" s="19">
        <v>44197</v>
      </c>
      <c r="G8" s="94">
        <v>25000</v>
      </c>
      <c r="H8" s="95">
        <v>0</v>
      </c>
      <c r="I8" s="94">
        <f t="shared" si="0"/>
        <v>25000</v>
      </c>
      <c r="J8" s="94">
        <v>717.5</v>
      </c>
      <c r="K8" s="94">
        <v>0</v>
      </c>
      <c r="L8" s="94">
        <v>760</v>
      </c>
      <c r="M8" s="94">
        <v>25</v>
      </c>
      <c r="N8" s="94">
        <f t="shared" si="1"/>
        <v>1502.5</v>
      </c>
      <c r="O8" s="94">
        <f t="shared" si="2"/>
        <v>23497.5</v>
      </c>
      <c r="Q8" s="25"/>
    </row>
    <row r="9" spans="1:17" ht="11.25" customHeight="1" x14ac:dyDescent="0.25">
      <c r="A9" s="16" t="s">
        <v>197</v>
      </c>
      <c r="B9" s="31" t="s">
        <v>24</v>
      </c>
      <c r="C9" s="16" t="s">
        <v>435</v>
      </c>
      <c r="D9" s="16" t="s">
        <v>466</v>
      </c>
      <c r="E9" s="17" t="s">
        <v>371</v>
      </c>
      <c r="F9" s="19">
        <v>44197</v>
      </c>
      <c r="G9" s="94">
        <v>25000</v>
      </c>
      <c r="H9" s="95">
        <v>0</v>
      </c>
      <c r="I9" s="94">
        <f t="shared" si="0"/>
        <v>25000</v>
      </c>
      <c r="J9" s="94">
        <v>717.5</v>
      </c>
      <c r="K9" s="94">
        <v>0</v>
      </c>
      <c r="L9" s="94">
        <v>760</v>
      </c>
      <c r="M9" s="94">
        <v>25</v>
      </c>
      <c r="N9" s="94">
        <f t="shared" si="1"/>
        <v>1502.5</v>
      </c>
      <c r="O9" s="94">
        <f t="shared" si="2"/>
        <v>23497.5</v>
      </c>
      <c r="Q9" s="25"/>
    </row>
    <row r="10" spans="1:17" ht="12.75" customHeight="1" x14ac:dyDescent="0.25">
      <c r="A10" s="16" t="s">
        <v>198</v>
      </c>
      <c r="B10" s="31" t="s">
        <v>16</v>
      </c>
      <c r="C10" s="16" t="s">
        <v>435</v>
      </c>
      <c r="D10" s="16" t="s">
        <v>466</v>
      </c>
      <c r="E10" s="17" t="s">
        <v>371</v>
      </c>
      <c r="F10" s="19">
        <v>44348</v>
      </c>
      <c r="G10" s="94">
        <v>25000</v>
      </c>
      <c r="H10" s="95">
        <v>0</v>
      </c>
      <c r="I10" s="94">
        <f t="shared" si="0"/>
        <v>25000</v>
      </c>
      <c r="J10" s="94">
        <v>717.5</v>
      </c>
      <c r="K10" s="94">
        <v>0</v>
      </c>
      <c r="L10" s="94">
        <v>760</v>
      </c>
      <c r="M10" s="94">
        <v>25</v>
      </c>
      <c r="N10" s="94">
        <f t="shared" si="1"/>
        <v>1502.5</v>
      </c>
      <c r="O10" s="94">
        <f t="shared" si="2"/>
        <v>23497.5</v>
      </c>
      <c r="Q10" s="25"/>
    </row>
    <row r="11" spans="1:17" ht="11.25" customHeight="1" x14ac:dyDescent="0.25">
      <c r="A11" s="16" t="s">
        <v>199</v>
      </c>
      <c r="B11" s="31" t="s">
        <v>16</v>
      </c>
      <c r="C11" s="16" t="s">
        <v>435</v>
      </c>
      <c r="D11" s="16" t="s">
        <v>466</v>
      </c>
      <c r="E11" s="17" t="s">
        <v>371</v>
      </c>
      <c r="F11" s="19">
        <v>44287</v>
      </c>
      <c r="G11" s="94">
        <v>25000</v>
      </c>
      <c r="H11" s="95">
        <v>0</v>
      </c>
      <c r="I11" s="94">
        <f t="shared" si="0"/>
        <v>25000</v>
      </c>
      <c r="J11" s="94">
        <v>717.5</v>
      </c>
      <c r="K11" s="94">
        <v>0</v>
      </c>
      <c r="L11" s="94">
        <v>760</v>
      </c>
      <c r="M11" s="94">
        <v>25</v>
      </c>
      <c r="N11" s="94">
        <f t="shared" si="1"/>
        <v>1502.5</v>
      </c>
      <c r="O11" s="94">
        <f t="shared" si="2"/>
        <v>23497.5</v>
      </c>
      <c r="Q11" s="25"/>
    </row>
    <row r="12" spans="1:17" ht="11.25" customHeight="1" x14ac:dyDescent="0.25">
      <c r="A12" s="16" t="s">
        <v>200</v>
      </c>
      <c r="B12" s="31" t="s">
        <v>16</v>
      </c>
      <c r="C12" s="16" t="s">
        <v>435</v>
      </c>
      <c r="D12" s="16" t="s">
        <v>466</v>
      </c>
      <c r="E12" s="17" t="s">
        <v>371</v>
      </c>
      <c r="F12" s="19">
        <v>44378</v>
      </c>
      <c r="G12" s="94">
        <v>25000</v>
      </c>
      <c r="H12" s="95">
        <v>0</v>
      </c>
      <c r="I12" s="94">
        <f t="shared" si="0"/>
        <v>25000</v>
      </c>
      <c r="J12" s="94">
        <v>717.5</v>
      </c>
      <c r="K12" s="94">
        <v>0</v>
      </c>
      <c r="L12" s="94">
        <v>760</v>
      </c>
      <c r="M12" s="94">
        <v>1740.46</v>
      </c>
      <c r="N12" s="94">
        <f t="shared" si="1"/>
        <v>3217.96</v>
      </c>
      <c r="O12" s="94">
        <f t="shared" si="2"/>
        <v>21782.04</v>
      </c>
      <c r="Q12" s="25"/>
    </row>
    <row r="13" spans="1:17" ht="11.25" customHeight="1" x14ac:dyDescent="0.25">
      <c r="A13" s="16" t="s">
        <v>201</v>
      </c>
      <c r="B13" s="31" t="s">
        <v>16</v>
      </c>
      <c r="C13" s="16" t="s">
        <v>435</v>
      </c>
      <c r="D13" s="16" t="s">
        <v>466</v>
      </c>
      <c r="E13" s="17" t="s">
        <v>371</v>
      </c>
      <c r="F13" s="19">
        <v>44317</v>
      </c>
      <c r="G13" s="94">
        <v>25000</v>
      </c>
      <c r="H13" s="95">
        <v>0</v>
      </c>
      <c r="I13" s="94">
        <f t="shared" si="0"/>
        <v>25000</v>
      </c>
      <c r="J13" s="94">
        <v>717.5</v>
      </c>
      <c r="K13" s="94">
        <v>0</v>
      </c>
      <c r="L13" s="94">
        <v>760</v>
      </c>
      <c r="M13" s="94">
        <v>25</v>
      </c>
      <c r="N13" s="94">
        <f t="shared" si="1"/>
        <v>1502.5</v>
      </c>
      <c r="O13" s="94">
        <f t="shared" si="2"/>
        <v>23497.5</v>
      </c>
      <c r="Q13" s="25"/>
    </row>
    <row r="14" spans="1:17" ht="11.25" customHeight="1" x14ac:dyDescent="0.25">
      <c r="A14" s="16" t="s">
        <v>202</v>
      </c>
      <c r="B14" s="31" t="s">
        <v>24</v>
      </c>
      <c r="C14" s="32" t="s">
        <v>203</v>
      </c>
      <c r="D14" s="16" t="s">
        <v>466</v>
      </c>
      <c r="E14" s="17" t="s">
        <v>371</v>
      </c>
      <c r="F14" s="19">
        <v>44197</v>
      </c>
      <c r="G14" s="94">
        <v>33000</v>
      </c>
      <c r="H14" s="94">
        <v>0</v>
      </c>
      <c r="I14" s="94">
        <v>33000</v>
      </c>
      <c r="J14" s="94">
        <v>947.1</v>
      </c>
      <c r="K14" s="94">
        <v>0</v>
      </c>
      <c r="L14" s="94">
        <v>1003.2</v>
      </c>
      <c r="M14" s="94">
        <v>25</v>
      </c>
      <c r="N14" s="94">
        <v>1975.3</v>
      </c>
      <c r="O14" s="94">
        <v>31024.7</v>
      </c>
      <c r="Q14" s="25"/>
    </row>
    <row r="15" spans="1:17" ht="11.25" customHeight="1" x14ac:dyDescent="0.25">
      <c r="A15" s="16" t="s">
        <v>204</v>
      </c>
      <c r="B15" s="31" t="s">
        <v>24</v>
      </c>
      <c r="C15" s="32" t="s">
        <v>25</v>
      </c>
      <c r="D15" s="16" t="s">
        <v>466</v>
      </c>
      <c r="E15" s="17" t="s">
        <v>371</v>
      </c>
      <c r="F15" s="19">
        <v>44317</v>
      </c>
      <c r="G15" s="94">
        <v>30000</v>
      </c>
      <c r="H15" s="95">
        <v>0</v>
      </c>
      <c r="I15" s="94">
        <f t="shared" si="0"/>
        <v>30000</v>
      </c>
      <c r="J15" s="94">
        <v>861</v>
      </c>
      <c r="K15" s="94">
        <v>0</v>
      </c>
      <c r="L15" s="94">
        <v>912</v>
      </c>
      <c r="M15" s="94">
        <v>1740.46</v>
      </c>
      <c r="N15" s="94">
        <f t="shared" si="1"/>
        <v>3513.46</v>
      </c>
      <c r="O15" s="94">
        <f t="shared" si="2"/>
        <v>26486.54</v>
      </c>
      <c r="Q15" s="25"/>
    </row>
    <row r="16" spans="1:17" ht="11.25" customHeight="1" x14ac:dyDescent="0.25">
      <c r="A16" s="16" t="s">
        <v>205</v>
      </c>
      <c r="B16" s="31" t="s">
        <v>24</v>
      </c>
      <c r="C16" s="32" t="s">
        <v>29</v>
      </c>
      <c r="D16" s="16" t="s">
        <v>466</v>
      </c>
      <c r="E16" s="17" t="s">
        <v>371</v>
      </c>
      <c r="F16" s="19">
        <v>42005</v>
      </c>
      <c r="G16" s="94">
        <v>30000</v>
      </c>
      <c r="H16" s="94">
        <v>0</v>
      </c>
      <c r="I16" s="94">
        <v>30000</v>
      </c>
      <c r="J16" s="94">
        <v>861</v>
      </c>
      <c r="K16" s="94">
        <v>0</v>
      </c>
      <c r="L16" s="94">
        <v>912</v>
      </c>
      <c r="M16" s="94">
        <v>25</v>
      </c>
      <c r="N16" s="94">
        <v>1798</v>
      </c>
      <c r="O16" s="94">
        <v>28202</v>
      </c>
      <c r="Q16" s="25"/>
    </row>
    <row r="17" spans="1:17" ht="11.25" customHeight="1" x14ac:dyDescent="0.25">
      <c r="A17" s="16" t="s">
        <v>206</v>
      </c>
      <c r="B17" s="31" t="s">
        <v>16</v>
      </c>
      <c r="C17" s="32" t="s">
        <v>25</v>
      </c>
      <c r="D17" s="16" t="s">
        <v>466</v>
      </c>
      <c r="E17" s="17" t="s">
        <v>371</v>
      </c>
      <c r="F17" s="19">
        <v>44713</v>
      </c>
      <c r="G17" s="94">
        <v>30000</v>
      </c>
      <c r="H17" s="94">
        <v>0</v>
      </c>
      <c r="I17" s="94">
        <v>30000</v>
      </c>
      <c r="J17" s="94">
        <v>861</v>
      </c>
      <c r="K17" s="94">
        <v>0</v>
      </c>
      <c r="L17" s="94">
        <v>912</v>
      </c>
      <c r="M17" s="94">
        <v>25</v>
      </c>
      <c r="N17" s="94">
        <v>1798</v>
      </c>
      <c r="O17" s="94">
        <v>28202</v>
      </c>
      <c r="Q17" s="25"/>
    </row>
    <row r="18" spans="1:17" ht="11.25" customHeight="1" x14ac:dyDescent="0.25">
      <c r="A18" s="16" t="s">
        <v>207</v>
      </c>
      <c r="B18" s="31" t="s">
        <v>24</v>
      </c>
      <c r="C18" s="32" t="s">
        <v>25</v>
      </c>
      <c r="D18" s="16" t="s">
        <v>466</v>
      </c>
      <c r="E18" s="17" t="s">
        <v>371</v>
      </c>
      <c r="F18" s="19">
        <v>43344</v>
      </c>
      <c r="G18" s="94">
        <v>11000</v>
      </c>
      <c r="H18" s="95">
        <v>0</v>
      </c>
      <c r="I18" s="94">
        <f t="shared" si="0"/>
        <v>11000</v>
      </c>
      <c r="J18" s="94">
        <v>315.7</v>
      </c>
      <c r="K18" s="94">
        <v>0</v>
      </c>
      <c r="L18" s="94">
        <v>334.4</v>
      </c>
      <c r="M18" s="94">
        <v>25</v>
      </c>
      <c r="N18" s="94">
        <f t="shared" si="1"/>
        <v>675.09999999999991</v>
      </c>
      <c r="O18" s="94">
        <f t="shared" si="2"/>
        <v>10324.9</v>
      </c>
      <c r="Q18" s="25"/>
    </row>
    <row r="19" spans="1:17" ht="11.25" customHeight="1" x14ac:dyDescent="0.25">
      <c r="A19" s="16" t="s">
        <v>208</v>
      </c>
      <c r="B19" s="31" t="s">
        <v>24</v>
      </c>
      <c r="C19" s="32" t="s">
        <v>25</v>
      </c>
      <c r="D19" s="16" t="s">
        <v>466</v>
      </c>
      <c r="E19" s="17" t="s">
        <v>371</v>
      </c>
      <c r="F19" s="19">
        <v>42979</v>
      </c>
      <c r="G19" s="94">
        <v>10000</v>
      </c>
      <c r="H19" s="95">
        <v>0</v>
      </c>
      <c r="I19" s="94">
        <f t="shared" si="0"/>
        <v>10000</v>
      </c>
      <c r="J19" s="94">
        <v>287</v>
      </c>
      <c r="K19" s="94">
        <v>0</v>
      </c>
      <c r="L19" s="94">
        <v>304</v>
      </c>
      <c r="M19" s="94">
        <v>25</v>
      </c>
      <c r="N19" s="94">
        <f t="shared" si="1"/>
        <v>616</v>
      </c>
      <c r="O19" s="94">
        <f t="shared" si="2"/>
        <v>9384</v>
      </c>
      <c r="Q19" s="25"/>
    </row>
    <row r="20" spans="1:17" ht="11.25" customHeight="1" x14ac:dyDescent="0.25">
      <c r="A20" s="16" t="s">
        <v>209</v>
      </c>
      <c r="B20" s="31" t="s">
        <v>24</v>
      </c>
      <c r="C20" s="32" t="s">
        <v>25</v>
      </c>
      <c r="D20" s="16" t="s">
        <v>466</v>
      </c>
      <c r="E20" s="17" t="s">
        <v>371</v>
      </c>
      <c r="F20" s="19">
        <v>44682</v>
      </c>
      <c r="G20" s="94">
        <v>30000</v>
      </c>
      <c r="H20" s="94">
        <v>0</v>
      </c>
      <c r="I20" s="94">
        <v>30000</v>
      </c>
      <c r="J20" s="94">
        <v>861</v>
      </c>
      <c r="K20" s="94">
        <v>0</v>
      </c>
      <c r="L20" s="94">
        <v>912</v>
      </c>
      <c r="M20" s="94">
        <v>1740.46</v>
      </c>
      <c r="N20" s="94">
        <v>3513.46</v>
      </c>
      <c r="O20" s="94">
        <v>26486.54</v>
      </c>
      <c r="Q20" s="25"/>
    </row>
    <row r="21" spans="1:17" ht="11.25" customHeight="1" x14ac:dyDescent="0.25">
      <c r="A21" s="16" t="s">
        <v>210</v>
      </c>
      <c r="B21" s="31" t="s">
        <v>16</v>
      </c>
      <c r="C21" s="32" t="s">
        <v>99</v>
      </c>
      <c r="D21" s="16" t="s">
        <v>466</v>
      </c>
      <c r="E21" s="17" t="s">
        <v>371</v>
      </c>
      <c r="F21" s="19">
        <v>44228</v>
      </c>
      <c r="G21" s="94">
        <v>15000</v>
      </c>
      <c r="H21" s="95">
        <v>0</v>
      </c>
      <c r="I21" s="94">
        <f t="shared" si="0"/>
        <v>15000</v>
      </c>
      <c r="J21" s="94">
        <v>430.5</v>
      </c>
      <c r="K21" s="94">
        <v>0</v>
      </c>
      <c r="L21" s="94">
        <v>456</v>
      </c>
      <c r="M21" s="94">
        <v>25</v>
      </c>
      <c r="N21" s="94">
        <f t="shared" si="1"/>
        <v>911.5</v>
      </c>
      <c r="O21" s="94">
        <f t="shared" si="2"/>
        <v>14088.5</v>
      </c>
      <c r="Q21" s="25"/>
    </row>
    <row r="22" spans="1:17" ht="11.25" customHeight="1" x14ac:dyDescent="0.25">
      <c r="A22" s="16" t="s">
        <v>211</v>
      </c>
      <c r="B22" s="31" t="s">
        <v>16</v>
      </c>
      <c r="C22" s="32" t="s">
        <v>99</v>
      </c>
      <c r="D22" s="16" t="s">
        <v>466</v>
      </c>
      <c r="E22" s="17" t="s">
        <v>371</v>
      </c>
      <c r="F22" s="19">
        <v>44228</v>
      </c>
      <c r="G22" s="94">
        <v>15000</v>
      </c>
      <c r="H22" s="95">
        <v>0</v>
      </c>
      <c r="I22" s="94">
        <f t="shared" si="0"/>
        <v>15000</v>
      </c>
      <c r="J22" s="94">
        <v>430.5</v>
      </c>
      <c r="K22" s="94">
        <v>0</v>
      </c>
      <c r="L22" s="94">
        <v>456</v>
      </c>
      <c r="M22" s="94">
        <v>25</v>
      </c>
      <c r="N22" s="94">
        <f t="shared" si="1"/>
        <v>911.5</v>
      </c>
      <c r="O22" s="94">
        <f t="shared" si="2"/>
        <v>14088.5</v>
      </c>
      <c r="Q22" s="25"/>
    </row>
    <row r="23" spans="1:17" ht="11.25" customHeight="1" x14ac:dyDescent="0.25">
      <c r="A23" s="16" t="s">
        <v>212</v>
      </c>
      <c r="B23" s="31" t="s">
        <v>16</v>
      </c>
      <c r="C23" s="32" t="s">
        <v>99</v>
      </c>
      <c r="D23" s="16" t="s">
        <v>466</v>
      </c>
      <c r="E23" s="17" t="s">
        <v>371</v>
      </c>
      <c r="F23" s="19">
        <v>44348</v>
      </c>
      <c r="G23" s="94">
        <v>15000</v>
      </c>
      <c r="H23" s="95">
        <v>0</v>
      </c>
      <c r="I23" s="94">
        <f t="shared" si="0"/>
        <v>15000</v>
      </c>
      <c r="J23" s="94">
        <v>430.5</v>
      </c>
      <c r="K23" s="94">
        <v>0</v>
      </c>
      <c r="L23" s="94">
        <v>456</v>
      </c>
      <c r="M23" s="94">
        <v>25</v>
      </c>
      <c r="N23" s="94">
        <f t="shared" si="1"/>
        <v>911.5</v>
      </c>
      <c r="O23" s="94">
        <f t="shared" si="2"/>
        <v>14088.5</v>
      </c>
      <c r="Q23" s="25"/>
    </row>
    <row r="24" spans="1:17" ht="11.25" customHeight="1" x14ac:dyDescent="0.25">
      <c r="A24" s="16" t="s">
        <v>213</v>
      </c>
      <c r="B24" s="31" t="s">
        <v>16</v>
      </c>
      <c r="C24" s="32" t="s">
        <v>99</v>
      </c>
      <c r="D24" s="16" t="s">
        <v>466</v>
      </c>
      <c r="E24" s="17" t="s">
        <v>371</v>
      </c>
      <c r="F24" s="19">
        <v>44228</v>
      </c>
      <c r="G24" s="94">
        <v>15000</v>
      </c>
      <c r="H24" s="95">
        <v>0</v>
      </c>
      <c r="I24" s="94">
        <f t="shared" si="0"/>
        <v>15000</v>
      </c>
      <c r="J24" s="94">
        <v>430.5</v>
      </c>
      <c r="K24" s="94">
        <v>0</v>
      </c>
      <c r="L24" s="94">
        <v>456</v>
      </c>
      <c r="M24" s="94">
        <v>25</v>
      </c>
      <c r="N24" s="94">
        <f t="shared" si="1"/>
        <v>911.5</v>
      </c>
      <c r="O24" s="94">
        <f t="shared" si="2"/>
        <v>14088.5</v>
      </c>
      <c r="Q24" s="25"/>
    </row>
    <row r="25" spans="1:17" ht="11.25" customHeight="1" x14ac:dyDescent="0.25">
      <c r="A25" s="16" t="s">
        <v>214</v>
      </c>
      <c r="B25" s="31" t="s">
        <v>16</v>
      </c>
      <c r="C25" s="32" t="s">
        <v>99</v>
      </c>
      <c r="D25" s="16" t="s">
        <v>466</v>
      </c>
      <c r="E25" s="17" t="s">
        <v>371</v>
      </c>
      <c r="F25" s="19">
        <v>44409</v>
      </c>
      <c r="G25" s="94">
        <v>15000</v>
      </c>
      <c r="H25" s="95">
        <v>0</v>
      </c>
      <c r="I25" s="94">
        <f t="shared" si="0"/>
        <v>15000</v>
      </c>
      <c r="J25" s="94">
        <v>430.5</v>
      </c>
      <c r="K25" s="94">
        <v>0</v>
      </c>
      <c r="L25" s="94">
        <v>456</v>
      </c>
      <c r="M25" s="94">
        <v>25</v>
      </c>
      <c r="N25" s="94">
        <f t="shared" si="1"/>
        <v>911.5</v>
      </c>
      <c r="O25" s="94">
        <f t="shared" si="2"/>
        <v>14088.5</v>
      </c>
    </row>
    <row r="26" spans="1:17" ht="11.25" customHeight="1" x14ac:dyDescent="0.25">
      <c r="A26" s="16" t="s">
        <v>215</v>
      </c>
      <c r="B26" s="31" t="s">
        <v>24</v>
      </c>
      <c r="C26" s="32" t="s">
        <v>99</v>
      </c>
      <c r="D26" s="16" t="s">
        <v>466</v>
      </c>
      <c r="E26" s="17" t="s">
        <v>371</v>
      </c>
      <c r="F26" s="19">
        <v>40269</v>
      </c>
      <c r="G26" s="94">
        <v>15000</v>
      </c>
      <c r="H26" s="95">
        <v>0</v>
      </c>
      <c r="I26" s="94">
        <f t="shared" si="0"/>
        <v>15000</v>
      </c>
      <c r="J26" s="94">
        <v>430.5</v>
      </c>
      <c r="K26" s="94">
        <v>0</v>
      </c>
      <c r="L26" s="94">
        <v>456</v>
      </c>
      <c r="M26" s="94">
        <v>25</v>
      </c>
      <c r="N26" s="94">
        <f t="shared" si="1"/>
        <v>911.5</v>
      </c>
      <c r="O26" s="94">
        <f t="shared" si="2"/>
        <v>14088.5</v>
      </c>
    </row>
    <row r="27" spans="1:17" ht="11.25" customHeight="1" x14ac:dyDescent="0.25">
      <c r="A27" s="16" t="s">
        <v>216</v>
      </c>
      <c r="B27" s="31" t="s">
        <v>24</v>
      </c>
      <c r="C27" s="32" t="s">
        <v>99</v>
      </c>
      <c r="D27" s="16" t="s">
        <v>466</v>
      </c>
      <c r="E27" s="17" t="s">
        <v>371</v>
      </c>
      <c r="F27" s="19">
        <v>44256</v>
      </c>
      <c r="G27" s="94">
        <v>15000</v>
      </c>
      <c r="H27" s="95">
        <v>0</v>
      </c>
      <c r="I27" s="94">
        <f t="shared" si="0"/>
        <v>15000</v>
      </c>
      <c r="J27" s="94">
        <v>430.5</v>
      </c>
      <c r="K27" s="94">
        <v>0</v>
      </c>
      <c r="L27" s="94">
        <v>456</v>
      </c>
      <c r="M27" s="94">
        <v>25</v>
      </c>
      <c r="N27" s="94">
        <f t="shared" si="1"/>
        <v>911.5</v>
      </c>
      <c r="O27" s="94">
        <f t="shared" si="2"/>
        <v>14088.5</v>
      </c>
    </row>
    <row r="28" spans="1:17" ht="11.25" customHeight="1" x14ac:dyDescent="0.25">
      <c r="A28" s="16" t="s">
        <v>217</v>
      </c>
      <c r="B28" s="31" t="s">
        <v>16</v>
      </c>
      <c r="C28" s="32" t="s">
        <v>99</v>
      </c>
      <c r="D28" s="16" t="s">
        <v>466</v>
      </c>
      <c r="E28" s="17" t="s">
        <v>371</v>
      </c>
      <c r="F28" s="19">
        <v>44256</v>
      </c>
      <c r="G28" s="94">
        <v>15000</v>
      </c>
      <c r="H28" s="95">
        <v>0</v>
      </c>
      <c r="I28" s="94">
        <f t="shared" si="0"/>
        <v>15000</v>
      </c>
      <c r="J28" s="94">
        <v>430.5</v>
      </c>
      <c r="K28" s="94">
        <v>0</v>
      </c>
      <c r="L28" s="94">
        <v>456</v>
      </c>
      <c r="M28" s="94">
        <v>25</v>
      </c>
      <c r="N28" s="94">
        <f t="shared" si="1"/>
        <v>911.5</v>
      </c>
      <c r="O28" s="94">
        <f t="shared" si="2"/>
        <v>14088.5</v>
      </c>
    </row>
    <row r="29" spans="1:17" ht="11.25" customHeight="1" x14ac:dyDescent="0.25">
      <c r="A29" s="16" t="s">
        <v>218</v>
      </c>
      <c r="B29" s="31" t="s">
        <v>16</v>
      </c>
      <c r="C29" s="32" t="s">
        <v>99</v>
      </c>
      <c r="D29" s="16" t="s">
        <v>466</v>
      </c>
      <c r="E29" s="17" t="s">
        <v>371</v>
      </c>
      <c r="F29" s="19">
        <v>44256</v>
      </c>
      <c r="G29" s="94">
        <v>15000</v>
      </c>
      <c r="H29" s="95">
        <v>0</v>
      </c>
      <c r="I29" s="94">
        <f t="shared" si="0"/>
        <v>15000</v>
      </c>
      <c r="J29" s="94">
        <v>430.5</v>
      </c>
      <c r="K29" s="94">
        <v>0</v>
      </c>
      <c r="L29" s="94">
        <v>456</v>
      </c>
      <c r="M29" s="94">
        <v>25</v>
      </c>
      <c r="N29" s="94">
        <f t="shared" si="1"/>
        <v>911.5</v>
      </c>
      <c r="O29" s="94">
        <f t="shared" si="2"/>
        <v>14088.5</v>
      </c>
    </row>
    <row r="30" spans="1:17" ht="11.25" customHeight="1" x14ac:dyDescent="0.25">
      <c r="A30" s="16" t="s">
        <v>219</v>
      </c>
      <c r="B30" s="31" t="s">
        <v>16</v>
      </c>
      <c r="C30" s="32" t="s">
        <v>99</v>
      </c>
      <c r="D30" s="16" t="s">
        <v>466</v>
      </c>
      <c r="E30" s="17" t="s">
        <v>371</v>
      </c>
      <c r="F30" s="19">
        <v>44256</v>
      </c>
      <c r="G30" s="94">
        <v>15000</v>
      </c>
      <c r="H30" s="95">
        <v>0</v>
      </c>
      <c r="I30" s="94">
        <f t="shared" si="0"/>
        <v>15000</v>
      </c>
      <c r="J30" s="94">
        <v>430.5</v>
      </c>
      <c r="K30" s="94">
        <v>0</v>
      </c>
      <c r="L30" s="94">
        <v>456</v>
      </c>
      <c r="M30" s="94">
        <v>25</v>
      </c>
      <c r="N30" s="94">
        <f t="shared" si="1"/>
        <v>911.5</v>
      </c>
      <c r="O30" s="94">
        <f t="shared" si="2"/>
        <v>14088.5</v>
      </c>
    </row>
    <row r="31" spans="1:17" ht="11.25" customHeight="1" x14ac:dyDescent="0.25">
      <c r="A31" s="16" t="s">
        <v>220</v>
      </c>
      <c r="B31" s="31" t="s">
        <v>16</v>
      </c>
      <c r="C31" s="32" t="s">
        <v>99</v>
      </c>
      <c r="D31" s="16" t="s">
        <v>466</v>
      </c>
      <c r="E31" s="17" t="s">
        <v>371</v>
      </c>
      <c r="F31" s="19">
        <v>44287</v>
      </c>
      <c r="G31" s="94">
        <v>15000</v>
      </c>
      <c r="H31" s="95">
        <v>0</v>
      </c>
      <c r="I31" s="94">
        <f t="shared" si="0"/>
        <v>15000</v>
      </c>
      <c r="J31" s="94">
        <v>430.5</v>
      </c>
      <c r="K31" s="94">
        <v>0</v>
      </c>
      <c r="L31" s="94">
        <v>456</v>
      </c>
      <c r="M31" s="94">
        <v>25</v>
      </c>
      <c r="N31" s="94">
        <f t="shared" si="1"/>
        <v>911.5</v>
      </c>
      <c r="O31" s="94">
        <f t="shared" si="2"/>
        <v>14088.5</v>
      </c>
    </row>
    <row r="32" spans="1:17" ht="11.25" customHeight="1" x14ac:dyDescent="0.25">
      <c r="A32" s="16" t="s">
        <v>221</v>
      </c>
      <c r="B32" s="31" t="s">
        <v>16</v>
      </c>
      <c r="C32" s="32" t="s">
        <v>99</v>
      </c>
      <c r="D32" s="16" t="s">
        <v>466</v>
      </c>
      <c r="E32" s="17" t="s">
        <v>371</v>
      </c>
      <c r="F32" s="19">
        <v>44256</v>
      </c>
      <c r="G32" s="94">
        <v>15000</v>
      </c>
      <c r="H32" s="95">
        <v>0</v>
      </c>
      <c r="I32" s="94">
        <f t="shared" si="0"/>
        <v>15000</v>
      </c>
      <c r="J32" s="94">
        <v>430.5</v>
      </c>
      <c r="K32" s="94">
        <v>0</v>
      </c>
      <c r="L32" s="94">
        <v>456</v>
      </c>
      <c r="M32" s="94">
        <v>25</v>
      </c>
      <c r="N32" s="94">
        <f t="shared" si="1"/>
        <v>911.5</v>
      </c>
      <c r="O32" s="94">
        <f t="shared" si="2"/>
        <v>14088.5</v>
      </c>
    </row>
    <row r="33" spans="1:15" ht="11.25" customHeight="1" x14ac:dyDescent="0.25">
      <c r="A33" s="16" t="s">
        <v>222</v>
      </c>
      <c r="B33" s="31" t="s">
        <v>16</v>
      </c>
      <c r="C33" s="32" t="s">
        <v>99</v>
      </c>
      <c r="D33" s="16" t="s">
        <v>466</v>
      </c>
      <c r="E33" s="17" t="s">
        <v>371</v>
      </c>
      <c r="F33" s="19">
        <v>44256</v>
      </c>
      <c r="G33" s="94">
        <v>15000</v>
      </c>
      <c r="H33" s="95">
        <v>0</v>
      </c>
      <c r="I33" s="94">
        <f t="shared" si="0"/>
        <v>15000</v>
      </c>
      <c r="J33" s="94">
        <v>430.5</v>
      </c>
      <c r="K33" s="94">
        <v>0</v>
      </c>
      <c r="L33" s="94">
        <v>456</v>
      </c>
      <c r="M33" s="94">
        <v>25</v>
      </c>
      <c r="N33" s="94">
        <f t="shared" si="1"/>
        <v>911.5</v>
      </c>
      <c r="O33" s="94">
        <f t="shared" si="2"/>
        <v>14088.5</v>
      </c>
    </row>
    <row r="34" spans="1:15" ht="11.25" customHeight="1" x14ac:dyDescent="0.25">
      <c r="A34" s="16" t="s">
        <v>223</v>
      </c>
      <c r="B34" s="31" t="s">
        <v>16</v>
      </c>
      <c r="C34" s="32" t="s">
        <v>99</v>
      </c>
      <c r="D34" s="16" t="s">
        <v>466</v>
      </c>
      <c r="E34" s="17" t="s">
        <v>371</v>
      </c>
      <c r="F34" s="19">
        <v>44256</v>
      </c>
      <c r="G34" s="94">
        <v>15000</v>
      </c>
      <c r="H34" s="95">
        <v>0</v>
      </c>
      <c r="I34" s="94">
        <f t="shared" si="0"/>
        <v>15000</v>
      </c>
      <c r="J34" s="94">
        <v>430.5</v>
      </c>
      <c r="K34" s="94">
        <v>0</v>
      </c>
      <c r="L34" s="94">
        <v>456</v>
      </c>
      <c r="M34" s="94">
        <v>25</v>
      </c>
      <c r="N34" s="94">
        <f t="shared" si="1"/>
        <v>911.5</v>
      </c>
      <c r="O34" s="94">
        <f t="shared" si="2"/>
        <v>14088.5</v>
      </c>
    </row>
    <row r="35" spans="1:15" ht="11.25" customHeight="1" x14ac:dyDescent="0.25">
      <c r="A35" s="16" t="s">
        <v>224</v>
      </c>
      <c r="B35" s="31" t="s">
        <v>16</v>
      </c>
      <c r="C35" s="32" t="s">
        <v>99</v>
      </c>
      <c r="D35" s="16" t="s">
        <v>466</v>
      </c>
      <c r="E35" s="17" t="s">
        <v>371</v>
      </c>
      <c r="F35" s="19">
        <v>44256</v>
      </c>
      <c r="G35" s="94">
        <v>15000</v>
      </c>
      <c r="H35" s="95">
        <v>0</v>
      </c>
      <c r="I35" s="94">
        <f t="shared" si="0"/>
        <v>15000</v>
      </c>
      <c r="J35" s="94">
        <v>430.5</v>
      </c>
      <c r="K35" s="94">
        <v>0</v>
      </c>
      <c r="L35" s="94">
        <v>456</v>
      </c>
      <c r="M35" s="94">
        <v>25</v>
      </c>
      <c r="N35" s="94">
        <f t="shared" si="1"/>
        <v>911.5</v>
      </c>
      <c r="O35" s="94">
        <f t="shared" si="2"/>
        <v>14088.5</v>
      </c>
    </row>
    <row r="36" spans="1:15" ht="11.25" customHeight="1" x14ac:dyDescent="0.25">
      <c r="A36" s="16" t="s">
        <v>225</v>
      </c>
      <c r="B36" s="31" t="s">
        <v>16</v>
      </c>
      <c r="C36" s="32" t="s">
        <v>99</v>
      </c>
      <c r="D36" s="16" t="s">
        <v>466</v>
      </c>
      <c r="E36" s="17" t="s">
        <v>371</v>
      </c>
      <c r="F36" s="19">
        <v>44256</v>
      </c>
      <c r="G36" s="94">
        <v>15000</v>
      </c>
      <c r="H36" s="95">
        <v>0</v>
      </c>
      <c r="I36" s="94">
        <f t="shared" si="0"/>
        <v>15000</v>
      </c>
      <c r="J36" s="94">
        <v>430.5</v>
      </c>
      <c r="K36" s="94">
        <v>0</v>
      </c>
      <c r="L36" s="94">
        <v>456</v>
      </c>
      <c r="M36" s="94">
        <v>25</v>
      </c>
      <c r="N36" s="94">
        <f t="shared" si="1"/>
        <v>911.5</v>
      </c>
      <c r="O36" s="94">
        <f t="shared" si="2"/>
        <v>14088.5</v>
      </c>
    </row>
    <row r="37" spans="1:15" ht="11.25" customHeight="1" x14ac:dyDescent="0.25">
      <c r="A37" s="16" t="s">
        <v>226</v>
      </c>
      <c r="B37" s="31" t="s">
        <v>16</v>
      </c>
      <c r="C37" s="32" t="s">
        <v>99</v>
      </c>
      <c r="D37" s="16" t="s">
        <v>466</v>
      </c>
      <c r="E37" s="17" t="s">
        <v>371</v>
      </c>
      <c r="F37" s="19">
        <v>44317</v>
      </c>
      <c r="G37" s="94">
        <v>15000</v>
      </c>
      <c r="H37" s="95">
        <v>0</v>
      </c>
      <c r="I37" s="94">
        <f t="shared" si="0"/>
        <v>15000</v>
      </c>
      <c r="J37" s="94">
        <v>430.5</v>
      </c>
      <c r="K37" s="94">
        <v>0</v>
      </c>
      <c r="L37" s="94">
        <v>456</v>
      </c>
      <c r="M37" s="94">
        <v>25</v>
      </c>
      <c r="N37" s="94">
        <f t="shared" si="1"/>
        <v>911.5</v>
      </c>
      <c r="O37" s="94">
        <f t="shared" si="2"/>
        <v>14088.5</v>
      </c>
    </row>
    <row r="38" spans="1:15" ht="11.25" customHeight="1" x14ac:dyDescent="0.25">
      <c r="A38" s="16" t="s">
        <v>227</v>
      </c>
      <c r="B38" s="31" t="s">
        <v>16</v>
      </c>
      <c r="C38" s="32" t="s">
        <v>99</v>
      </c>
      <c r="D38" s="16" t="s">
        <v>466</v>
      </c>
      <c r="E38" s="17" t="s">
        <v>371</v>
      </c>
      <c r="F38" s="19">
        <v>44228</v>
      </c>
      <c r="G38" s="94">
        <v>15000</v>
      </c>
      <c r="H38" s="95">
        <v>0</v>
      </c>
      <c r="I38" s="94">
        <f t="shared" si="0"/>
        <v>15000</v>
      </c>
      <c r="J38" s="94">
        <v>430.5</v>
      </c>
      <c r="K38" s="94">
        <v>0</v>
      </c>
      <c r="L38" s="94">
        <v>456</v>
      </c>
      <c r="M38" s="94">
        <v>5359.55</v>
      </c>
      <c r="N38" s="94">
        <f t="shared" si="1"/>
        <v>6246.05</v>
      </c>
      <c r="O38" s="94">
        <f t="shared" si="2"/>
        <v>8753.9500000000007</v>
      </c>
    </row>
    <row r="39" spans="1:15" ht="11.25" customHeight="1" x14ac:dyDescent="0.25">
      <c r="A39" s="16" t="s">
        <v>228</v>
      </c>
      <c r="B39" s="31" t="s">
        <v>16</v>
      </c>
      <c r="C39" s="32" t="s">
        <v>99</v>
      </c>
      <c r="D39" s="16" t="s">
        <v>466</v>
      </c>
      <c r="E39" s="17" t="s">
        <v>371</v>
      </c>
      <c r="F39" s="19">
        <v>44287</v>
      </c>
      <c r="G39" s="94">
        <v>15000</v>
      </c>
      <c r="H39" s="95">
        <v>0</v>
      </c>
      <c r="I39" s="94">
        <f t="shared" si="0"/>
        <v>15000</v>
      </c>
      <c r="J39" s="94">
        <v>430.5</v>
      </c>
      <c r="K39" s="94">
        <v>0</v>
      </c>
      <c r="L39" s="94">
        <v>456</v>
      </c>
      <c r="M39" s="94">
        <v>25</v>
      </c>
      <c r="N39" s="94">
        <f t="shared" si="1"/>
        <v>911.5</v>
      </c>
      <c r="O39" s="94">
        <f t="shared" si="2"/>
        <v>14088.5</v>
      </c>
    </row>
    <row r="40" spans="1:15" ht="11.25" customHeight="1" x14ac:dyDescent="0.25">
      <c r="A40" s="16" t="s">
        <v>229</v>
      </c>
      <c r="B40" s="31" t="s">
        <v>16</v>
      </c>
      <c r="C40" s="32" t="s">
        <v>99</v>
      </c>
      <c r="D40" s="16" t="s">
        <v>466</v>
      </c>
      <c r="E40" s="17" t="s">
        <v>371</v>
      </c>
      <c r="F40" s="19">
        <v>44256</v>
      </c>
      <c r="G40" s="94">
        <v>15000</v>
      </c>
      <c r="H40" s="95">
        <v>0</v>
      </c>
      <c r="I40" s="94">
        <f t="shared" si="0"/>
        <v>15000</v>
      </c>
      <c r="J40" s="94">
        <v>430.5</v>
      </c>
      <c r="K40" s="94">
        <v>0</v>
      </c>
      <c r="L40" s="94">
        <v>456</v>
      </c>
      <c r="M40" s="94">
        <v>25</v>
      </c>
      <c r="N40" s="94">
        <f t="shared" si="1"/>
        <v>911.5</v>
      </c>
      <c r="O40" s="94">
        <f t="shared" si="2"/>
        <v>14088.5</v>
      </c>
    </row>
    <row r="41" spans="1:15" ht="11.25" customHeight="1" x14ac:dyDescent="0.25">
      <c r="A41" s="16" t="s">
        <v>230</v>
      </c>
      <c r="B41" s="31" t="s">
        <v>16</v>
      </c>
      <c r="C41" s="32" t="s">
        <v>99</v>
      </c>
      <c r="D41" s="16" t="s">
        <v>466</v>
      </c>
      <c r="E41" s="17" t="s">
        <v>371</v>
      </c>
      <c r="F41" s="19">
        <v>44287</v>
      </c>
      <c r="G41" s="94">
        <v>15000</v>
      </c>
      <c r="H41" s="95">
        <v>0</v>
      </c>
      <c r="I41" s="94">
        <f t="shared" si="0"/>
        <v>15000</v>
      </c>
      <c r="J41" s="94">
        <v>430.5</v>
      </c>
      <c r="K41" s="94">
        <v>0</v>
      </c>
      <c r="L41" s="94">
        <v>456</v>
      </c>
      <c r="M41" s="94">
        <v>1025</v>
      </c>
      <c r="N41" s="94">
        <f t="shared" si="1"/>
        <v>1911.5</v>
      </c>
      <c r="O41" s="94">
        <f t="shared" si="2"/>
        <v>13088.5</v>
      </c>
    </row>
    <row r="42" spans="1:15" ht="11.25" customHeight="1" x14ac:dyDescent="0.25">
      <c r="A42" s="16" t="s">
        <v>231</v>
      </c>
      <c r="B42" s="31" t="s">
        <v>16</v>
      </c>
      <c r="C42" s="32" t="s">
        <v>99</v>
      </c>
      <c r="D42" s="16" t="s">
        <v>466</v>
      </c>
      <c r="E42" s="17" t="s">
        <v>371</v>
      </c>
      <c r="F42" s="19">
        <v>44317</v>
      </c>
      <c r="G42" s="94">
        <v>15000</v>
      </c>
      <c r="H42" s="95">
        <v>0</v>
      </c>
      <c r="I42" s="94">
        <f t="shared" si="0"/>
        <v>15000</v>
      </c>
      <c r="J42" s="94">
        <v>430.5</v>
      </c>
      <c r="K42" s="94">
        <v>0</v>
      </c>
      <c r="L42" s="94">
        <v>456</v>
      </c>
      <c r="M42" s="94">
        <v>25</v>
      </c>
      <c r="N42" s="94">
        <f t="shared" si="1"/>
        <v>911.5</v>
      </c>
      <c r="O42" s="94">
        <f t="shared" si="2"/>
        <v>14088.5</v>
      </c>
    </row>
    <row r="43" spans="1:15" ht="11.25" customHeight="1" x14ac:dyDescent="0.25">
      <c r="A43" s="16" t="s">
        <v>232</v>
      </c>
      <c r="B43" s="31" t="s">
        <v>16</v>
      </c>
      <c r="C43" s="32" t="s">
        <v>99</v>
      </c>
      <c r="D43" s="16" t="s">
        <v>466</v>
      </c>
      <c r="E43" s="17" t="s">
        <v>371</v>
      </c>
      <c r="F43" s="19">
        <v>44348</v>
      </c>
      <c r="G43" s="94">
        <v>15000</v>
      </c>
      <c r="H43" s="95">
        <v>0</v>
      </c>
      <c r="I43" s="94">
        <f t="shared" si="0"/>
        <v>15000</v>
      </c>
      <c r="J43" s="94">
        <v>430.5</v>
      </c>
      <c r="K43" s="94">
        <v>0</v>
      </c>
      <c r="L43" s="94">
        <v>456</v>
      </c>
      <c r="M43" s="94">
        <v>25</v>
      </c>
      <c r="N43" s="94">
        <f t="shared" si="1"/>
        <v>911.5</v>
      </c>
      <c r="O43" s="94">
        <f t="shared" si="2"/>
        <v>14088.5</v>
      </c>
    </row>
    <row r="44" spans="1:15" ht="11.25" customHeight="1" x14ac:dyDescent="0.25">
      <c r="A44" s="16" t="s">
        <v>233</v>
      </c>
      <c r="B44" s="31" t="s">
        <v>16</v>
      </c>
      <c r="C44" s="32" t="s">
        <v>99</v>
      </c>
      <c r="D44" s="16" t="s">
        <v>466</v>
      </c>
      <c r="E44" s="17" t="s">
        <v>371</v>
      </c>
      <c r="F44" s="19">
        <v>44317</v>
      </c>
      <c r="G44" s="94">
        <v>15000</v>
      </c>
      <c r="H44" s="95">
        <v>0</v>
      </c>
      <c r="I44" s="94">
        <f t="shared" si="0"/>
        <v>15000</v>
      </c>
      <c r="J44" s="94">
        <v>430.5</v>
      </c>
      <c r="K44" s="94">
        <v>0</v>
      </c>
      <c r="L44" s="94">
        <v>456</v>
      </c>
      <c r="M44" s="94">
        <v>1740.46</v>
      </c>
      <c r="N44" s="94">
        <f t="shared" si="1"/>
        <v>2626.96</v>
      </c>
      <c r="O44" s="94">
        <f t="shared" si="2"/>
        <v>12373.04</v>
      </c>
    </row>
    <row r="45" spans="1:15" ht="11.25" customHeight="1" x14ac:dyDescent="0.25">
      <c r="A45" s="16" t="s">
        <v>234</v>
      </c>
      <c r="B45" s="31" t="s">
        <v>16</v>
      </c>
      <c r="C45" s="32" t="s">
        <v>99</v>
      </c>
      <c r="D45" s="16" t="s">
        <v>466</v>
      </c>
      <c r="E45" s="17" t="s">
        <v>371</v>
      </c>
      <c r="F45" s="19">
        <v>44348</v>
      </c>
      <c r="G45" s="94">
        <v>15000</v>
      </c>
      <c r="H45" s="95">
        <v>0</v>
      </c>
      <c r="I45" s="94">
        <f t="shared" si="0"/>
        <v>15000</v>
      </c>
      <c r="J45" s="94">
        <v>430.5</v>
      </c>
      <c r="K45" s="94">
        <v>0</v>
      </c>
      <c r="L45" s="94">
        <v>456</v>
      </c>
      <c r="M45" s="94">
        <v>25</v>
      </c>
      <c r="N45" s="94">
        <f t="shared" si="1"/>
        <v>911.5</v>
      </c>
      <c r="O45" s="94">
        <f t="shared" si="2"/>
        <v>14088.5</v>
      </c>
    </row>
    <row r="46" spans="1:15" ht="11.25" customHeight="1" x14ac:dyDescent="0.25">
      <c r="A46" s="16" t="s">
        <v>235</v>
      </c>
      <c r="B46" s="31" t="s">
        <v>16</v>
      </c>
      <c r="C46" s="32" t="s">
        <v>99</v>
      </c>
      <c r="D46" s="16" t="s">
        <v>466</v>
      </c>
      <c r="E46" s="17" t="s">
        <v>371</v>
      </c>
      <c r="F46" s="19">
        <v>44287</v>
      </c>
      <c r="G46" s="94">
        <v>15000</v>
      </c>
      <c r="H46" s="95">
        <v>0</v>
      </c>
      <c r="I46" s="94">
        <f t="shared" si="0"/>
        <v>15000</v>
      </c>
      <c r="J46" s="94">
        <v>430.5</v>
      </c>
      <c r="K46" s="94">
        <v>0</v>
      </c>
      <c r="L46" s="94">
        <v>456</v>
      </c>
      <c r="M46" s="94">
        <v>4850.17</v>
      </c>
      <c r="N46" s="94">
        <f t="shared" si="1"/>
        <v>5736.67</v>
      </c>
      <c r="O46" s="94">
        <f t="shared" si="2"/>
        <v>9263.33</v>
      </c>
    </row>
    <row r="47" spans="1:15" ht="11.25" customHeight="1" x14ac:dyDescent="0.25">
      <c r="A47" s="16" t="s">
        <v>236</v>
      </c>
      <c r="B47" s="31" t="s">
        <v>16</v>
      </c>
      <c r="C47" s="32" t="s">
        <v>99</v>
      </c>
      <c r="D47" s="16" t="s">
        <v>466</v>
      </c>
      <c r="E47" s="17" t="s">
        <v>371</v>
      </c>
      <c r="F47" s="19">
        <v>44287</v>
      </c>
      <c r="G47" s="94">
        <v>15000</v>
      </c>
      <c r="H47" s="95">
        <v>0</v>
      </c>
      <c r="I47" s="94">
        <f t="shared" si="0"/>
        <v>15000</v>
      </c>
      <c r="J47" s="94">
        <v>430.5</v>
      </c>
      <c r="K47" s="94">
        <v>0</v>
      </c>
      <c r="L47" s="94">
        <v>456</v>
      </c>
      <c r="M47" s="94">
        <v>3394.83</v>
      </c>
      <c r="N47" s="94">
        <f t="shared" si="1"/>
        <v>4281.33</v>
      </c>
      <c r="O47" s="94">
        <f t="shared" si="2"/>
        <v>10718.67</v>
      </c>
    </row>
    <row r="48" spans="1:15" ht="11.25" customHeight="1" x14ac:dyDescent="0.25">
      <c r="A48" s="16" t="s">
        <v>237</v>
      </c>
      <c r="B48" s="31" t="s">
        <v>16</v>
      </c>
      <c r="C48" s="32" t="s">
        <v>99</v>
      </c>
      <c r="D48" s="16" t="s">
        <v>466</v>
      </c>
      <c r="E48" s="17" t="s">
        <v>371</v>
      </c>
      <c r="F48" s="19">
        <v>44348</v>
      </c>
      <c r="G48" s="94">
        <v>15000</v>
      </c>
      <c r="H48" s="95">
        <v>0</v>
      </c>
      <c r="I48" s="94">
        <f t="shared" si="0"/>
        <v>15000</v>
      </c>
      <c r="J48" s="94">
        <v>430.5</v>
      </c>
      <c r="K48" s="94">
        <v>0</v>
      </c>
      <c r="L48" s="94">
        <v>456</v>
      </c>
      <c r="M48" s="94">
        <v>165</v>
      </c>
      <c r="N48" s="94">
        <f t="shared" si="1"/>
        <v>1051.5</v>
      </c>
      <c r="O48" s="94">
        <f t="shared" si="2"/>
        <v>13948.5</v>
      </c>
    </row>
    <row r="49" spans="1:15" ht="11.25" customHeight="1" x14ac:dyDescent="0.25">
      <c r="A49" s="16" t="s">
        <v>238</v>
      </c>
      <c r="B49" s="31" t="s">
        <v>16</v>
      </c>
      <c r="C49" s="32" t="s">
        <v>99</v>
      </c>
      <c r="D49" s="16" t="s">
        <v>466</v>
      </c>
      <c r="E49" s="17" t="s">
        <v>371</v>
      </c>
      <c r="F49" s="19">
        <v>44378</v>
      </c>
      <c r="G49" s="94">
        <v>15000</v>
      </c>
      <c r="H49" s="95">
        <v>0</v>
      </c>
      <c r="I49" s="94">
        <f t="shared" si="0"/>
        <v>15000</v>
      </c>
      <c r="J49" s="94">
        <v>430.5</v>
      </c>
      <c r="K49" s="94">
        <v>0</v>
      </c>
      <c r="L49" s="94">
        <v>456</v>
      </c>
      <c r="M49" s="94">
        <v>25</v>
      </c>
      <c r="N49" s="94">
        <f t="shared" si="1"/>
        <v>911.5</v>
      </c>
      <c r="O49" s="94">
        <f t="shared" si="2"/>
        <v>14088.5</v>
      </c>
    </row>
    <row r="50" spans="1:15" ht="11.25" customHeight="1" x14ac:dyDescent="0.25">
      <c r="A50" s="16" t="s">
        <v>239</v>
      </c>
      <c r="B50" s="31" t="s">
        <v>16</v>
      </c>
      <c r="C50" s="32" t="s">
        <v>99</v>
      </c>
      <c r="D50" s="16" t="s">
        <v>466</v>
      </c>
      <c r="E50" s="17" t="s">
        <v>371</v>
      </c>
      <c r="F50" s="19">
        <v>44378</v>
      </c>
      <c r="G50" s="94">
        <v>15000</v>
      </c>
      <c r="H50" s="95">
        <v>0</v>
      </c>
      <c r="I50" s="94">
        <f t="shared" si="0"/>
        <v>15000</v>
      </c>
      <c r="J50" s="94">
        <v>430.5</v>
      </c>
      <c r="K50" s="94">
        <v>0</v>
      </c>
      <c r="L50" s="94">
        <v>456</v>
      </c>
      <c r="M50" s="94">
        <v>25</v>
      </c>
      <c r="N50" s="94">
        <f t="shared" si="1"/>
        <v>911.5</v>
      </c>
      <c r="O50" s="94">
        <f t="shared" si="2"/>
        <v>14088.5</v>
      </c>
    </row>
    <row r="51" spans="1:15" ht="11.25" customHeight="1" x14ac:dyDescent="0.25">
      <c r="A51" s="16" t="s">
        <v>240</v>
      </c>
      <c r="B51" s="31" t="s">
        <v>16</v>
      </c>
      <c r="C51" s="32" t="s">
        <v>99</v>
      </c>
      <c r="D51" s="16" t="s">
        <v>466</v>
      </c>
      <c r="E51" s="17" t="s">
        <v>371</v>
      </c>
      <c r="F51" s="19">
        <v>44682</v>
      </c>
      <c r="G51" s="94">
        <v>15000</v>
      </c>
      <c r="H51" s="95">
        <v>0</v>
      </c>
      <c r="I51" s="94">
        <f t="shared" si="0"/>
        <v>15000</v>
      </c>
      <c r="J51" s="94">
        <v>430.5</v>
      </c>
      <c r="K51" s="94">
        <v>0</v>
      </c>
      <c r="L51" s="94">
        <v>456</v>
      </c>
      <c r="M51" s="94">
        <v>25</v>
      </c>
      <c r="N51" s="94">
        <f t="shared" si="1"/>
        <v>911.5</v>
      </c>
      <c r="O51" s="94">
        <f t="shared" si="2"/>
        <v>14088.5</v>
      </c>
    </row>
    <row r="52" spans="1:15" ht="11.25" customHeight="1" x14ac:dyDescent="0.25">
      <c r="A52" s="16" t="s">
        <v>241</v>
      </c>
      <c r="B52" s="31" t="s">
        <v>16</v>
      </c>
      <c r="C52" s="32" t="s">
        <v>99</v>
      </c>
      <c r="D52" s="16" t="s">
        <v>466</v>
      </c>
      <c r="E52" s="17" t="s">
        <v>371</v>
      </c>
      <c r="F52" s="19">
        <v>44378</v>
      </c>
      <c r="G52" s="94">
        <v>15000</v>
      </c>
      <c r="H52" s="95">
        <v>0</v>
      </c>
      <c r="I52" s="94">
        <f t="shared" si="0"/>
        <v>15000</v>
      </c>
      <c r="J52" s="94">
        <v>430.5</v>
      </c>
      <c r="K52" s="94">
        <v>0</v>
      </c>
      <c r="L52" s="94">
        <v>456</v>
      </c>
      <c r="M52" s="94">
        <v>25</v>
      </c>
      <c r="N52" s="94">
        <f t="shared" si="1"/>
        <v>911.5</v>
      </c>
      <c r="O52" s="94">
        <f t="shared" si="2"/>
        <v>14088.5</v>
      </c>
    </row>
    <row r="53" spans="1:15" ht="11.25" customHeight="1" x14ac:dyDescent="0.25">
      <c r="A53" s="16" t="s">
        <v>242</v>
      </c>
      <c r="B53" s="31" t="s">
        <v>16</v>
      </c>
      <c r="C53" s="32" t="s">
        <v>99</v>
      </c>
      <c r="D53" s="16" t="s">
        <v>466</v>
      </c>
      <c r="E53" s="17" t="s">
        <v>371</v>
      </c>
      <c r="F53" s="19">
        <v>44409</v>
      </c>
      <c r="G53" s="94">
        <v>15000</v>
      </c>
      <c r="H53" s="95">
        <v>0</v>
      </c>
      <c r="I53" s="94">
        <f t="shared" si="0"/>
        <v>15000</v>
      </c>
      <c r="J53" s="94">
        <v>430.5</v>
      </c>
      <c r="K53" s="94">
        <v>0</v>
      </c>
      <c r="L53" s="94">
        <v>456</v>
      </c>
      <c r="M53" s="94">
        <v>25</v>
      </c>
      <c r="N53" s="94">
        <f t="shared" si="1"/>
        <v>911.5</v>
      </c>
      <c r="O53" s="94">
        <f t="shared" si="2"/>
        <v>14088.5</v>
      </c>
    </row>
    <row r="54" spans="1:15" ht="11.25" customHeight="1" x14ac:dyDescent="0.25">
      <c r="A54" s="16" t="s">
        <v>243</v>
      </c>
      <c r="B54" s="31" t="s">
        <v>16</v>
      </c>
      <c r="C54" s="32" t="s">
        <v>99</v>
      </c>
      <c r="D54" s="16" t="s">
        <v>466</v>
      </c>
      <c r="E54" s="17" t="s">
        <v>371</v>
      </c>
      <c r="F54" s="19">
        <v>44682</v>
      </c>
      <c r="G54" s="94">
        <v>15000</v>
      </c>
      <c r="H54" s="95">
        <v>0</v>
      </c>
      <c r="I54" s="94">
        <f t="shared" si="0"/>
        <v>15000</v>
      </c>
      <c r="J54" s="94">
        <v>430.5</v>
      </c>
      <c r="K54" s="94">
        <v>0</v>
      </c>
      <c r="L54" s="94">
        <v>456</v>
      </c>
      <c r="M54" s="94">
        <v>25</v>
      </c>
      <c r="N54" s="94">
        <f t="shared" si="1"/>
        <v>911.5</v>
      </c>
      <c r="O54" s="94">
        <f t="shared" si="2"/>
        <v>14088.5</v>
      </c>
    </row>
    <row r="55" spans="1:15" ht="11.25" customHeight="1" x14ac:dyDescent="0.25">
      <c r="A55" s="16" t="s">
        <v>244</v>
      </c>
      <c r="B55" s="31" t="s">
        <v>16</v>
      </c>
      <c r="C55" s="32" t="s">
        <v>99</v>
      </c>
      <c r="D55" s="16" t="s">
        <v>466</v>
      </c>
      <c r="E55" s="17" t="s">
        <v>371</v>
      </c>
      <c r="F55" s="19">
        <v>44409</v>
      </c>
      <c r="G55" s="94">
        <v>15000</v>
      </c>
      <c r="H55" s="95">
        <v>0</v>
      </c>
      <c r="I55" s="94">
        <f t="shared" si="0"/>
        <v>15000</v>
      </c>
      <c r="J55" s="94">
        <v>430.5</v>
      </c>
      <c r="K55" s="94">
        <v>0</v>
      </c>
      <c r="L55" s="94">
        <v>456</v>
      </c>
      <c r="M55" s="94">
        <v>25</v>
      </c>
      <c r="N55" s="94">
        <f t="shared" si="1"/>
        <v>911.5</v>
      </c>
      <c r="O55" s="94">
        <f t="shared" si="2"/>
        <v>14088.5</v>
      </c>
    </row>
    <row r="56" spans="1:15" ht="11.25" customHeight="1" x14ac:dyDescent="0.25">
      <c r="A56" s="16" t="s">
        <v>245</v>
      </c>
      <c r="B56" s="31" t="s">
        <v>16</v>
      </c>
      <c r="C56" s="32" t="s">
        <v>99</v>
      </c>
      <c r="D56" s="16" t="s">
        <v>466</v>
      </c>
      <c r="E56" s="17" t="s">
        <v>371</v>
      </c>
      <c r="F56" s="19">
        <v>44348</v>
      </c>
      <c r="G56" s="94">
        <v>15000</v>
      </c>
      <c r="H56" s="95">
        <v>0</v>
      </c>
      <c r="I56" s="94">
        <f t="shared" ref="I56:I83" si="3">G56+H56</f>
        <v>15000</v>
      </c>
      <c r="J56" s="94">
        <v>430.5</v>
      </c>
      <c r="K56" s="94">
        <v>0</v>
      </c>
      <c r="L56" s="94">
        <v>456</v>
      </c>
      <c r="M56" s="94">
        <v>25</v>
      </c>
      <c r="N56" s="94">
        <f t="shared" si="1"/>
        <v>911.5</v>
      </c>
      <c r="O56" s="94">
        <f t="shared" si="2"/>
        <v>14088.5</v>
      </c>
    </row>
    <row r="57" spans="1:15" ht="11.25" customHeight="1" x14ac:dyDescent="0.25">
      <c r="A57" s="16" t="s">
        <v>246</v>
      </c>
      <c r="B57" s="31" t="s">
        <v>16</v>
      </c>
      <c r="C57" s="32" t="s">
        <v>99</v>
      </c>
      <c r="D57" s="16" t="s">
        <v>466</v>
      </c>
      <c r="E57" s="17" t="s">
        <v>371</v>
      </c>
      <c r="F57" s="19">
        <v>44593</v>
      </c>
      <c r="G57" s="94">
        <v>15000</v>
      </c>
      <c r="H57" s="95">
        <v>0</v>
      </c>
      <c r="I57" s="94">
        <f t="shared" si="3"/>
        <v>15000</v>
      </c>
      <c r="J57" s="94">
        <v>430.5</v>
      </c>
      <c r="K57" s="94">
        <v>0</v>
      </c>
      <c r="L57" s="94">
        <v>456</v>
      </c>
      <c r="M57" s="94">
        <v>25</v>
      </c>
      <c r="N57" s="94">
        <f t="shared" si="1"/>
        <v>911.5</v>
      </c>
      <c r="O57" s="94">
        <f t="shared" si="2"/>
        <v>14088.5</v>
      </c>
    </row>
    <row r="58" spans="1:15" ht="11.25" customHeight="1" x14ac:dyDescent="0.25">
      <c r="A58" s="16" t="s">
        <v>247</v>
      </c>
      <c r="B58" s="31" t="s">
        <v>16</v>
      </c>
      <c r="C58" s="32" t="s">
        <v>99</v>
      </c>
      <c r="D58" s="16" t="s">
        <v>466</v>
      </c>
      <c r="E58" s="17" t="s">
        <v>371</v>
      </c>
      <c r="F58" s="19">
        <v>44562</v>
      </c>
      <c r="G58" s="94">
        <v>15000</v>
      </c>
      <c r="H58" s="95">
        <v>0</v>
      </c>
      <c r="I58" s="94">
        <f t="shared" si="3"/>
        <v>15000</v>
      </c>
      <c r="J58" s="94">
        <v>430.5</v>
      </c>
      <c r="K58" s="94">
        <v>0</v>
      </c>
      <c r="L58" s="94">
        <v>456</v>
      </c>
      <c r="M58" s="94">
        <v>25</v>
      </c>
      <c r="N58" s="94">
        <f t="shared" si="1"/>
        <v>911.5</v>
      </c>
      <c r="O58" s="94">
        <f t="shared" si="2"/>
        <v>14088.5</v>
      </c>
    </row>
    <row r="59" spans="1:15" ht="11.25" customHeight="1" x14ac:dyDescent="0.25">
      <c r="A59" s="16" t="s">
        <v>248</v>
      </c>
      <c r="B59" s="31" t="s">
        <v>16</v>
      </c>
      <c r="C59" s="32" t="s">
        <v>99</v>
      </c>
      <c r="D59" s="16" t="s">
        <v>466</v>
      </c>
      <c r="E59" s="17" t="s">
        <v>371</v>
      </c>
      <c r="F59" s="19">
        <v>44805</v>
      </c>
      <c r="G59" s="94">
        <v>15000</v>
      </c>
      <c r="H59" s="95">
        <v>0</v>
      </c>
      <c r="I59" s="94">
        <f t="shared" si="3"/>
        <v>15000</v>
      </c>
      <c r="J59" s="94">
        <v>430.5</v>
      </c>
      <c r="K59" s="94">
        <v>0</v>
      </c>
      <c r="L59" s="94">
        <v>456</v>
      </c>
      <c r="M59" s="94">
        <v>25</v>
      </c>
      <c r="N59" s="94">
        <f t="shared" si="1"/>
        <v>911.5</v>
      </c>
      <c r="O59" s="94">
        <f t="shared" si="2"/>
        <v>14088.5</v>
      </c>
    </row>
    <row r="60" spans="1:15" ht="11.25" customHeight="1" x14ac:dyDescent="0.25">
      <c r="A60" s="16" t="s">
        <v>249</v>
      </c>
      <c r="B60" s="31" t="s">
        <v>16</v>
      </c>
      <c r="C60" s="32" t="s">
        <v>99</v>
      </c>
      <c r="D60" s="16" t="s">
        <v>466</v>
      </c>
      <c r="E60" s="17" t="s">
        <v>371</v>
      </c>
      <c r="F60" s="19">
        <v>44805</v>
      </c>
      <c r="G60" s="94">
        <v>15000</v>
      </c>
      <c r="H60" s="95">
        <v>0</v>
      </c>
      <c r="I60" s="94">
        <f t="shared" si="3"/>
        <v>15000</v>
      </c>
      <c r="J60" s="94">
        <v>430.5</v>
      </c>
      <c r="K60" s="94">
        <v>0</v>
      </c>
      <c r="L60" s="94">
        <v>456</v>
      </c>
      <c r="M60" s="94">
        <v>25</v>
      </c>
      <c r="N60" s="94">
        <f t="shared" si="1"/>
        <v>911.5</v>
      </c>
      <c r="O60" s="94">
        <f t="shared" si="2"/>
        <v>14088.5</v>
      </c>
    </row>
    <row r="61" spans="1:15" ht="11.25" customHeight="1" x14ac:dyDescent="0.25">
      <c r="A61" s="16" t="s">
        <v>250</v>
      </c>
      <c r="B61" s="31" t="s">
        <v>16</v>
      </c>
      <c r="C61" s="32" t="s">
        <v>99</v>
      </c>
      <c r="D61" s="16" t="s">
        <v>466</v>
      </c>
      <c r="E61" s="17" t="s">
        <v>371</v>
      </c>
      <c r="F61" s="19">
        <v>37196</v>
      </c>
      <c r="G61" s="94">
        <v>15000</v>
      </c>
      <c r="H61" s="95">
        <v>0</v>
      </c>
      <c r="I61" s="94">
        <f t="shared" si="3"/>
        <v>15000</v>
      </c>
      <c r="J61" s="94">
        <v>430.5</v>
      </c>
      <c r="K61" s="94">
        <v>0</v>
      </c>
      <c r="L61" s="94">
        <v>456</v>
      </c>
      <c r="M61" s="94">
        <v>25</v>
      </c>
      <c r="N61" s="94">
        <f t="shared" si="1"/>
        <v>911.5</v>
      </c>
      <c r="O61" s="94">
        <f t="shared" si="2"/>
        <v>14088.5</v>
      </c>
    </row>
    <row r="62" spans="1:15" ht="11.25" customHeight="1" x14ac:dyDescent="0.25">
      <c r="A62" s="16" t="s">
        <v>251</v>
      </c>
      <c r="B62" s="31" t="s">
        <v>16</v>
      </c>
      <c r="C62" s="32" t="s">
        <v>99</v>
      </c>
      <c r="D62" s="16" t="s">
        <v>466</v>
      </c>
      <c r="E62" s="17" t="s">
        <v>371</v>
      </c>
      <c r="F62" s="19">
        <v>37196</v>
      </c>
      <c r="G62" s="94">
        <v>15000</v>
      </c>
      <c r="H62" s="95">
        <v>0</v>
      </c>
      <c r="I62" s="94">
        <f t="shared" si="3"/>
        <v>15000</v>
      </c>
      <c r="J62" s="94">
        <v>430.5</v>
      </c>
      <c r="K62" s="94">
        <v>0</v>
      </c>
      <c r="L62" s="94">
        <v>456</v>
      </c>
      <c r="M62" s="94">
        <v>25</v>
      </c>
      <c r="N62" s="94">
        <f t="shared" si="1"/>
        <v>911.5</v>
      </c>
      <c r="O62" s="94">
        <f t="shared" si="2"/>
        <v>14088.5</v>
      </c>
    </row>
    <row r="63" spans="1:15" ht="11.25" customHeight="1" x14ac:dyDescent="0.25">
      <c r="A63" s="16" t="s">
        <v>252</v>
      </c>
      <c r="B63" s="31" t="s">
        <v>24</v>
      </c>
      <c r="C63" s="32" t="s">
        <v>29</v>
      </c>
      <c r="D63" s="16" t="s">
        <v>466</v>
      </c>
      <c r="E63" s="17" t="s">
        <v>371</v>
      </c>
      <c r="F63" s="19">
        <v>44774</v>
      </c>
      <c r="G63" s="94">
        <v>30000</v>
      </c>
      <c r="H63" s="94">
        <v>0</v>
      </c>
      <c r="I63" s="94">
        <v>30000</v>
      </c>
      <c r="J63" s="94">
        <v>861</v>
      </c>
      <c r="K63" s="94">
        <v>0</v>
      </c>
      <c r="L63" s="94">
        <v>912</v>
      </c>
      <c r="M63" s="94">
        <v>25</v>
      </c>
      <c r="N63" s="94">
        <v>1798</v>
      </c>
      <c r="O63" s="94">
        <v>28202</v>
      </c>
    </row>
    <row r="64" spans="1:15" ht="11.25" customHeight="1" x14ac:dyDescent="0.25">
      <c r="A64" s="16" t="s">
        <v>253</v>
      </c>
      <c r="B64" s="31" t="s">
        <v>24</v>
      </c>
      <c r="C64" s="32" t="s">
        <v>29</v>
      </c>
      <c r="D64" s="16" t="s">
        <v>466</v>
      </c>
      <c r="E64" s="17" t="s">
        <v>371</v>
      </c>
      <c r="F64" s="19">
        <v>44228</v>
      </c>
      <c r="G64" s="94">
        <v>25000</v>
      </c>
      <c r="H64" s="94">
        <v>0</v>
      </c>
      <c r="I64" s="94">
        <v>25000</v>
      </c>
      <c r="J64" s="94">
        <v>717.5</v>
      </c>
      <c r="K64" s="94">
        <v>0</v>
      </c>
      <c r="L64" s="94">
        <v>760</v>
      </c>
      <c r="M64" s="94">
        <v>25</v>
      </c>
      <c r="N64" s="94">
        <v>1502.5</v>
      </c>
      <c r="O64" s="94">
        <v>23497.5</v>
      </c>
    </row>
    <row r="65" spans="1:15" ht="11.25" customHeight="1" x14ac:dyDescent="0.25">
      <c r="A65" s="16" t="s">
        <v>254</v>
      </c>
      <c r="B65" s="31" t="s">
        <v>16</v>
      </c>
      <c r="C65" s="32" t="s">
        <v>255</v>
      </c>
      <c r="D65" s="16" t="s">
        <v>466</v>
      </c>
      <c r="E65" s="17" t="s">
        <v>371</v>
      </c>
      <c r="F65" s="19">
        <v>44501</v>
      </c>
      <c r="G65" s="94">
        <v>30000</v>
      </c>
      <c r="H65" s="95">
        <v>0</v>
      </c>
      <c r="I65" s="94">
        <f t="shared" si="3"/>
        <v>30000</v>
      </c>
      <c r="J65" s="94">
        <v>861</v>
      </c>
      <c r="K65" s="94">
        <v>0</v>
      </c>
      <c r="L65" s="94">
        <v>912</v>
      </c>
      <c r="M65" s="94">
        <v>1740.46</v>
      </c>
      <c r="N65" s="94">
        <f t="shared" si="1"/>
        <v>3513.46</v>
      </c>
      <c r="O65" s="94">
        <f t="shared" ref="O65:O96" si="4">G65-N65</f>
        <v>26486.54</v>
      </c>
    </row>
    <row r="66" spans="1:15" ht="11.25" customHeight="1" x14ac:dyDescent="0.25">
      <c r="A66" s="16" t="s">
        <v>256</v>
      </c>
      <c r="B66" s="31" t="s">
        <v>24</v>
      </c>
      <c r="C66" s="32" t="s">
        <v>25</v>
      </c>
      <c r="D66" s="16" t="s">
        <v>466</v>
      </c>
      <c r="E66" s="17" t="s">
        <v>371</v>
      </c>
      <c r="F66" s="19">
        <v>44197</v>
      </c>
      <c r="G66" s="94">
        <v>30000</v>
      </c>
      <c r="H66" s="95">
        <v>0</v>
      </c>
      <c r="I66" s="94">
        <v>30000</v>
      </c>
      <c r="J66" s="94">
        <v>861</v>
      </c>
      <c r="K66" s="94">
        <v>0</v>
      </c>
      <c r="L66" s="94">
        <v>912</v>
      </c>
      <c r="M66" s="94">
        <v>25</v>
      </c>
      <c r="N66" s="94">
        <f t="shared" si="1"/>
        <v>1798</v>
      </c>
      <c r="O66" s="94">
        <f t="shared" si="4"/>
        <v>28202</v>
      </c>
    </row>
    <row r="67" spans="1:15" ht="11.25" customHeight="1" x14ac:dyDescent="0.25">
      <c r="A67" s="16" t="s">
        <v>257</v>
      </c>
      <c r="B67" s="31" t="s">
        <v>16</v>
      </c>
      <c r="C67" s="32" t="s">
        <v>70</v>
      </c>
      <c r="D67" s="16" t="s">
        <v>466</v>
      </c>
      <c r="E67" s="17" t="s">
        <v>371</v>
      </c>
      <c r="F67" s="19">
        <v>44348</v>
      </c>
      <c r="G67" s="94">
        <v>30000</v>
      </c>
      <c r="H67" s="95">
        <v>0</v>
      </c>
      <c r="I67" s="94">
        <f t="shared" si="3"/>
        <v>30000</v>
      </c>
      <c r="J67" s="94">
        <v>861</v>
      </c>
      <c r="K67" s="94">
        <v>0</v>
      </c>
      <c r="L67" s="94">
        <v>912</v>
      </c>
      <c r="M67" s="94">
        <v>25</v>
      </c>
      <c r="N67" s="94">
        <f t="shared" si="1"/>
        <v>1798</v>
      </c>
      <c r="O67" s="94">
        <f t="shared" si="4"/>
        <v>28202</v>
      </c>
    </row>
    <row r="68" spans="1:15" ht="11.25" customHeight="1" x14ac:dyDescent="0.25">
      <c r="A68" s="16" t="s">
        <v>258</v>
      </c>
      <c r="B68" s="31" t="s">
        <v>24</v>
      </c>
      <c r="C68" s="32" t="s">
        <v>70</v>
      </c>
      <c r="D68" s="16" t="s">
        <v>466</v>
      </c>
      <c r="E68" s="17" t="s">
        <v>371</v>
      </c>
      <c r="F68" s="19">
        <v>44317</v>
      </c>
      <c r="G68" s="94">
        <v>25000</v>
      </c>
      <c r="H68" s="95">
        <v>0</v>
      </c>
      <c r="I68" s="94">
        <f t="shared" si="3"/>
        <v>25000</v>
      </c>
      <c r="J68" s="94">
        <v>717.5</v>
      </c>
      <c r="K68" s="94">
        <v>0</v>
      </c>
      <c r="L68" s="94">
        <v>760</v>
      </c>
      <c r="M68" s="94">
        <v>125</v>
      </c>
      <c r="N68" s="94">
        <f t="shared" si="1"/>
        <v>1602.5</v>
      </c>
      <c r="O68" s="94">
        <f t="shared" si="4"/>
        <v>23397.5</v>
      </c>
    </row>
    <row r="69" spans="1:15" ht="11.25" customHeight="1" x14ac:dyDescent="0.25">
      <c r="A69" s="16" t="s">
        <v>259</v>
      </c>
      <c r="B69" s="31" t="s">
        <v>16</v>
      </c>
      <c r="C69" s="32" t="s">
        <v>70</v>
      </c>
      <c r="D69" s="16" t="s">
        <v>466</v>
      </c>
      <c r="E69" s="17" t="s">
        <v>371</v>
      </c>
      <c r="F69" s="19">
        <v>44317</v>
      </c>
      <c r="G69" s="94">
        <v>30000</v>
      </c>
      <c r="H69" s="95">
        <v>0</v>
      </c>
      <c r="I69" s="94">
        <f t="shared" si="3"/>
        <v>30000</v>
      </c>
      <c r="J69" s="94">
        <v>861</v>
      </c>
      <c r="K69" s="94">
        <v>0</v>
      </c>
      <c r="L69" s="94">
        <v>912</v>
      </c>
      <c r="M69" s="94">
        <v>25</v>
      </c>
      <c r="N69" s="94">
        <f t="shared" ref="N69:N96" si="5">+J69+L69+M69</f>
        <v>1798</v>
      </c>
      <c r="O69" s="94">
        <f t="shared" si="4"/>
        <v>28202</v>
      </c>
    </row>
    <row r="70" spans="1:15" ht="11.25" customHeight="1" x14ac:dyDescent="0.25">
      <c r="A70" s="16" t="s">
        <v>260</v>
      </c>
      <c r="B70" s="31" t="s">
        <v>16</v>
      </c>
      <c r="C70" s="32" t="s">
        <v>261</v>
      </c>
      <c r="D70" s="16" t="s">
        <v>466</v>
      </c>
      <c r="E70" s="17" t="s">
        <v>371</v>
      </c>
      <c r="F70" s="19">
        <v>42675</v>
      </c>
      <c r="G70" s="94">
        <v>20000</v>
      </c>
      <c r="H70" s="95">
        <v>0</v>
      </c>
      <c r="I70" s="94">
        <f t="shared" si="3"/>
        <v>20000</v>
      </c>
      <c r="J70" s="94">
        <v>574</v>
      </c>
      <c r="K70" s="94">
        <v>0</v>
      </c>
      <c r="L70" s="94">
        <v>608</v>
      </c>
      <c r="M70" s="94">
        <v>25</v>
      </c>
      <c r="N70" s="94">
        <f t="shared" si="5"/>
        <v>1207</v>
      </c>
      <c r="O70" s="94">
        <f t="shared" si="4"/>
        <v>18793</v>
      </c>
    </row>
    <row r="71" spans="1:15" ht="11.25" customHeight="1" x14ac:dyDescent="0.25">
      <c r="A71" s="16" t="s">
        <v>262</v>
      </c>
      <c r="B71" s="31" t="s">
        <v>16</v>
      </c>
      <c r="C71" s="32" t="s">
        <v>80</v>
      </c>
      <c r="D71" s="16" t="s">
        <v>466</v>
      </c>
      <c r="E71" s="17" t="s">
        <v>371</v>
      </c>
      <c r="F71" s="19">
        <v>44409</v>
      </c>
      <c r="G71" s="94">
        <v>22500</v>
      </c>
      <c r="H71" s="95">
        <v>0</v>
      </c>
      <c r="I71" s="94">
        <f t="shared" si="3"/>
        <v>22500</v>
      </c>
      <c r="J71" s="94">
        <v>645.75</v>
      </c>
      <c r="K71" s="94">
        <v>0</v>
      </c>
      <c r="L71" s="94">
        <v>684</v>
      </c>
      <c r="M71" s="94">
        <v>25</v>
      </c>
      <c r="N71" s="94">
        <f t="shared" si="5"/>
        <v>1354.75</v>
      </c>
      <c r="O71" s="94">
        <f t="shared" si="4"/>
        <v>21145.25</v>
      </c>
    </row>
    <row r="72" spans="1:15" ht="11.25" customHeight="1" x14ac:dyDescent="0.25">
      <c r="A72" s="16" t="s">
        <v>263</v>
      </c>
      <c r="B72" s="31" t="s">
        <v>16</v>
      </c>
      <c r="C72" s="32" t="s">
        <v>80</v>
      </c>
      <c r="D72" s="16" t="s">
        <v>466</v>
      </c>
      <c r="E72" s="17" t="s">
        <v>371</v>
      </c>
      <c r="F72" s="19">
        <v>44866</v>
      </c>
      <c r="G72" s="94">
        <v>22500</v>
      </c>
      <c r="H72" s="95">
        <v>0</v>
      </c>
      <c r="I72" s="94">
        <f t="shared" si="3"/>
        <v>22500</v>
      </c>
      <c r="J72" s="94">
        <v>645.75</v>
      </c>
      <c r="K72" s="94">
        <v>0</v>
      </c>
      <c r="L72" s="94">
        <v>684</v>
      </c>
      <c r="M72" s="94">
        <v>25</v>
      </c>
      <c r="N72" s="94">
        <f t="shared" si="5"/>
        <v>1354.75</v>
      </c>
      <c r="O72" s="94">
        <f t="shared" si="4"/>
        <v>21145.25</v>
      </c>
    </row>
    <row r="73" spans="1:15" ht="11.25" customHeight="1" x14ac:dyDescent="0.25">
      <c r="A73" s="16" t="s">
        <v>264</v>
      </c>
      <c r="B73" s="31" t="s">
        <v>16</v>
      </c>
      <c r="C73" s="32" t="s">
        <v>95</v>
      </c>
      <c r="D73" s="16" t="s">
        <v>466</v>
      </c>
      <c r="E73" s="17" t="s">
        <v>371</v>
      </c>
      <c r="F73" s="19">
        <v>44348</v>
      </c>
      <c r="G73" s="94">
        <v>13500</v>
      </c>
      <c r="H73" s="95">
        <v>0</v>
      </c>
      <c r="I73" s="94">
        <f t="shared" si="3"/>
        <v>13500</v>
      </c>
      <c r="J73" s="94">
        <v>387.45</v>
      </c>
      <c r="K73" s="94">
        <v>0</v>
      </c>
      <c r="L73" s="94">
        <v>410.4</v>
      </c>
      <c r="M73" s="94">
        <v>6503.85</v>
      </c>
      <c r="N73" s="94">
        <f t="shared" si="5"/>
        <v>7301.7000000000007</v>
      </c>
      <c r="O73" s="94">
        <f t="shared" si="4"/>
        <v>6198.2999999999993</v>
      </c>
    </row>
    <row r="74" spans="1:15" ht="11.25" customHeight="1" x14ac:dyDescent="0.25">
      <c r="A74" s="16" t="s">
        <v>265</v>
      </c>
      <c r="B74" s="31" t="s">
        <v>24</v>
      </c>
      <c r="C74" s="32" t="s">
        <v>84</v>
      </c>
      <c r="D74" s="16" t="s">
        <v>466</v>
      </c>
      <c r="E74" s="17" t="s">
        <v>371</v>
      </c>
      <c r="F74" s="19">
        <v>44621</v>
      </c>
      <c r="G74" s="94">
        <v>15000</v>
      </c>
      <c r="H74" s="95">
        <v>0</v>
      </c>
      <c r="I74" s="94">
        <f t="shared" si="3"/>
        <v>15000</v>
      </c>
      <c r="J74" s="94">
        <v>430.5</v>
      </c>
      <c r="K74" s="94">
        <v>0</v>
      </c>
      <c r="L74" s="94">
        <v>456</v>
      </c>
      <c r="M74" s="94">
        <v>25</v>
      </c>
      <c r="N74" s="94">
        <f t="shared" si="5"/>
        <v>911.5</v>
      </c>
      <c r="O74" s="94">
        <f t="shared" si="4"/>
        <v>14088.5</v>
      </c>
    </row>
    <row r="75" spans="1:15" ht="11.25" customHeight="1" x14ac:dyDescent="0.25">
      <c r="A75" s="16" t="s">
        <v>266</v>
      </c>
      <c r="B75" s="31" t="s">
        <v>24</v>
      </c>
      <c r="C75" s="32" t="s">
        <v>84</v>
      </c>
      <c r="D75" s="16" t="s">
        <v>466</v>
      </c>
      <c r="E75" s="17" t="s">
        <v>371</v>
      </c>
      <c r="F75" s="19">
        <v>44682</v>
      </c>
      <c r="G75" s="94">
        <v>15000</v>
      </c>
      <c r="H75" s="95">
        <v>0</v>
      </c>
      <c r="I75" s="94">
        <f t="shared" si="3"/>
        <v>15000</v>
      </c>
      <c r="J75" s="94">
        <v>430.5</v>
      </c>
      <c r="K75" s="94">
        <v>0</v>
      </c>
      <c r="L75" s="94">
        <v>456</v>
      </c>
      <c r="M75" s="94">
        <v>25</v>
      </c>
      <c r="N75" s="94">
        <f t="shared" si="5"/>
        <v>911.5</v>
      </c>
      <c r="O75" s="94">
        <f t="shared" si="4"/>
        <v>14088.5</v>
      </c>
    </row>
    <row r="76" spans="1:15" ht="11.25" customHeight="1" x14ac:dyDescent="0.25">
      <c r="A76" s="16" t="s">
        <v>267</v>
      </c>
      <c r="B76" s="31" t="s">
        <v>24</v>
      </c>
      <c r="C76" s="32" t="s">
        <v>84</v>
      </c>
      <c r="D76" s="16" t="s">
        <v>466</v>
      </c>
      <c r="E76" s="17" t="s">
        <v>371</v>
      </c>
      <c r="F76" s="19">
        <v>44287</v>
      </c>
      <c r="G76" s="94">
        <v>15000</v>
      </c>
      <c r="H76" s="95">
        <v>0</v>
      </c>
      <c r="I76" s="94">
        <f t="shared" si="3"/>
        <v>15000</v>
      </c>
      <c r="J76" s="94">
        <v>430.5</v>
      </c>
      <c r="K76" s="94">
        <v>0</v>
      </c>
      <c r="L76" s="94">
        <v>456</v>
      </c>
      <c r="M76" s="94">
        <v>125</v>
      </c>
      <c r="N76" s="94">
        <f t="shared" si="5"/>
        <v>1011.5</v>
      </c>
      <c r="O76" s="94">
        <f t="shared" si="4"/>
        <v>13988.5</v>
      </c>
    </row>
    <row r="77" spans="1:15" ht="11.25" customHeight="1" x14ac:dyDescent="0.25">
      <c r="A77" s="16" t="s">
        <v>268</v>
      </c>
      <c r="B77" s="31" t="s">
        <v>16</v>
      </c>
      <c r="C77" s="32" t="s">
        <v>84</v>
      </c>
      <c r="D77" s="16" t="s">
        <v>466</v>
      </c>
      <c r="E77" s="17" t="s">
        <v>371</v>
      </c>
      <c r="F77" s="19">
        <v>44713</v>
      </c>
      <c r="G77" s="94">
        <v>13500</v>
      </c>
      <c r="H77" s="95">
        <v>0</v>
      </c>
      <c r="I77" s="94">
        <f t="shared" si="3"/>
        <v>13500</v>
      </c>
      <c r="J77" s="94">
        <v>387.45</v>
      </c>
      <c r="K77" s="94">
        <v>0</v>
      </c>
      <c r="L77" s="94">
        <v>410.4</v>
      </c>
      <c r="M77" s="94">
        <v>25</v>
      </c>
      <c r="N77" s="94">
        <f t="shared" si="5"/>
        <v>822.84999999999991</v>
      </c>
      <c r="O77" s="94">
        <f t="shared" si="4"/>
        <v>12677.15</v>
      </c>
    </row>
    <row r="78" spans="1:15" ht="11.25" customHeight="1" x14ac:dyDescent="0.25">
      <c r="A78" s="16" t="s">
        <v>269</v>
      </c>
      <c r="B78" s="31" t="s">
        <v>24</v>
      </c>
      <c r="C78" s="32" t="s">
        <v>84</v>
      </c>
      <c r="D78" s="16" t="s">
        <v>466</v>
      </c>
      <c r="E78" s="17" t="s">
        <v>371</v>
      </c>
      <c r="F78" s="19">
        <v>44256</v>
      </c>
      <c r="G78" s="94">
        <v>13500</v>
      </c>
      <c r="H78" s="95">
        <v>0</v>
      </c>
      <c r="I78" s="94">
        <f t="shared" si="3"/>
        <v>13500</v>
      </c>
      <c r="J78" s="94">
        <v>387.45</v>
      </c>
      <c r="K78" s="94">
        <v>0</v>
      </c>
      <c r="L78" s="94">
        <v>410.4</v>
      </c>
      <c r="M78" s="94">
        <v>1740.46</v>
      </c>
      <c r="N78" s="94">
        <f t="shared" si="5"/>
        <v>2538.31</v>
      </c>
      <c r="O78" s="94">
        <f t="shared" si="4"/>
        <v>10961.69</v>
      </c>
    </row>
    <row r="79" spans="1:15" ht="11.25" customHeight="1" x14ac:dyDescent="0.25">
      <c r="A79" s="16" t="s">
        <v>270</v>
      </c>
      <c r="B79" s="31" t="s">
        <v>24</v>
      </c>
      <c r="C79" s="32" t="s">
        <v>84</v>
      </c>
      <c r="D79" s="16" t="s">
        <v>466</v>
      </c>
      <c r="E79" s="17" t="s">
        <v>371</v>
      </c>
      <c r="F79" s="19">
        <v>44805</v>
      </c>
      <c r="G79" s="94">
        <v>13500</v>
      </c>
      <c r="H79" s="95">
        <v>0</v>
      </c>
      <c r="I79" s="94">
        <f t="shared" si="3"/>
        <v>13500</v>
      </c>
      <c r="J79" s="94">
        <v>387.45</v>
      </c>
      <c r="K79" s="94">
        <v>0</v>
      </c>
      <c r="L79" s="94">
        <v>410.4</v>
      </c>
      <c r="M79" s="94">
        <v>25</v>
      </c>
      <c r="N79" s="94">
        <f t="shared" si="5"/>
        <v>822.84999999999991</v>
      </c>
      <c r="O79" s="94">
        <f t="shared" si="4"/>
        <v>12677.15</v>
      </c>
    </row>
    <row r="80" spans="1:15" ht="11.25" customHeight="1" x14ac:dyDescent="0.25">
      <c r="A80" s="16" t="s">
        <v>271</v>
      </c>
      <c r="B80" s="31" t="s">
        <v>24</v>
      </c>
      <c r="C80" s="32" t="s">
        <v>84</v>
      </c>
      <c r="D80" s="16" t="s">
        <v>466</v>
      </c>
      <c r="E80" s="17" t="s">
        <v>371</v>
      </c>
      <c r="F80" s="19">
        <v>44805</v>
      </c>
      <c r="G80" s="94">
        <v>11000</v>
      </c>
      <c r="H80" s="95">
        <v>0</v>
      </c>
      <c r="I80" s="94">
        <f t="shared" si="3"/>
        <v>11000</v>
      </c>
      <c r="J80" s="94">
        <v>315.7</v>
      </c>
      <c r="K80" s="94">
        <v>0</v>
      </c>
      <c r="L80" s="94">
        <v>334.4</v>
      </c>
      <c r="M80" s="94">
        <v>25</v>
      </c>
      <c r="N80" s="94">
        <f t="shared" si="5"/>
        <v>675.09999999999991</v>
      </c>
      <c r="O80" s="94">
        <f t="shared" si="4"/>
        <v>10324.9</v>
      </c>
    </row>
    <row r="81" spans="1:15" ht="11.25" customHeight="1" x14ac:dyDescent="0.25">
      <c r="A81" s="16" t="s">
        <v>272</v>
      </c>
      <c r="B81" s="31" t="s">
        <v>24</v>
      </c>
      <c r="C81" s="32" t="s">
        <v>84</v>
      </c>
      <c r="D81" s="16" t="s">
        <v>466</v>
      </c>
      <c r="E81" s="17" t="s">
        <v>371</v>
      </c>
      <c r="F81" s="19">
        <v>44835</v>
      </c>
      <c r="G81" s="94">
        <v>15000</v>
      </c>
      <c r="H81" s="95">
        <v>0</v>
      </c>
      <c r="I81" s="94">
        <f t="shared" si="3"/>
        <v>15000</v>
      </c>
      <c r="J81" s="94">
        <v>430.5</v>
      </c>
      <c r="K81" s="94">
        <v>0</v>
      </c>
      <c r="L81" s="94">
        <v>456</v>
      </c>
      <c r="M81" s="94">
        <v>25</v>
      </c>
      <c r="N81" s="94">
        <f t="shared" si="5"/>
        <v>911.5</v>
      </c>
      <c r="O81" s="94">
        <f t="shared" si="4"/>
        <v>14088.5</v>
      </c>
    </row>
    <row r="82" spans="1:15" ht="11.25" customHeight="1" x14ac:dyDescent="0.25">
      <c r="A82" s="16" t="s">
        <v>354</v>
      </c>
      <c r="B82" s="31" t="s">
        <v>24</v>
      </c>
      <c r="C82" s="32" t="s">
        <v>84</v>
      </c>
      <c r="D82" s="16" t="s">
        <v>466</v>
      </c>
      <c r="E82" s="17" t="s">
        <v>371</v>
      </c>
      <c r="F82" s="19">
        <v>44986</v>
      </c>
      <c r="G82" s="94">
        <v>13500</v>
      </c>
      <c r="H82" s="95">
        <v>0</v>
      </c>
      <c r="I82" s="94">
        <f t="shared" si="3"/>
        <v>13500</v>
      </c>
      <c r="J82" s="94">
        <v>387.45</v>
      </c>
      <c r="K82" s="94">
        <v>0</v>
      </c>
      <c r="L82" s="94">
        <v>410.4</v>
      </c>
      <c r="M82" s="94">
        <v>25</v>
      </c>
      <c r="N82" s="94">
        <f t="shared" si="5"/>
        <v>822.84999999999991</v>
      </c>
      <c r="O82" s="94">
        <f t="shared" si="4"/>
        <v>12677.15</v>
      </c>
    </row>
    <row r="83" spans="1:15" ht="11.25" customHeight="1" x14ac:dyDescent="0.25">
      <c r="A83" s="16" t="s">
        <v>355</v>
      </c>
      <c r="B83" s="31" t="s">
        <v>16</v>
      </c>
      <c r="C83" s="32" t="s">
        <v>70</v>
      </c>
      <c r="D83" s="16" t="s">
        <v>466</v>
      </c>
      <c r="E83" s="17" t="s">
        <v>371</v>
      </c>
      <c r="F83" s="19">
        <v>44986</v>
      </c>
      <c r="G83" s="94">
        <v>30000</v>
      </c>
      <c r="H83" s="95">
        <v>0</v>
      </c>
      <c r="I83" s="94">
        <f t="shared" si="3"/>
        <v>30000</v>
      </c>
      <c r="J83" s="94">
        <v>861</v>
      </c>
      <c r="K83" s="94">
        <v>0</v>
      </c>
      <c r="L83" s="94">
        <v>912</v>
      </c>
      <c r="M83" s="94">
        <v>25</v>
      </c>
      <c r="N83" s="94">
        <f t="shared" si="5"/>
        <v>1798</v>
      </c>
      <c r="O83" s="94">
        <f t="shared" si="4"/>
        <v>28202</v>
      </c>
    </row>
    <row r="84" spans="1:15" ht="11.25" customHeight="1" x14ac:dyDescent="0.25">
      <c r="A84" s="16" t="s">
        <v>356</v>
      </c>
      <c r="B84" s="31" t="s">
        <v>16</v>
      </c>
      <c r="C84" s="32" t="s">
        <v>99</v>
      </c>
      <c r="D84" s="16" t="s">
        <v>466</v>
      </c>
      <c r="E84" s="17" t="s">
        <v>371</v>
      </c>
      <c r="F84" s="19">
        <v>44986</v>
      </c>
      <c r="G84" s="94">
        <v>15000</v>
      </c>
      <c r="H84" s="95">
        <v>0</v>
      </c>
      <c r="I84" s="94">
        <f>G84+H84</f>
        <v>15000</v>
      </c>
      <c r="J84" s="94">
        <v>430.5</v>
      </c>
      <c r="K84" s="94">
        <v>0</v>
      </c>
      <c r="L84" s="94">
        <v>456</v>
      </c>
      <c r="M84" s="94">
        <v>25</v>
      </c>
      <c r="N84" s="94">
        <f t="shared" si="5"/>
        <v>911.5</v>
      </c>
      <c r="O84" s="94">
        <f t="shared" si="4"/>
        <v>14088.5</v>
      </c>
    </row>
    <row r="85" spans="1:15" ht="11.25" customHeight="1" x14ac:dyDescent="0.25">
      <c r="A85" s="16" t="s">
        <v>358</v>
      </c>
      <c r="B85" s="31" t="s">
        <v>16</v>
      </c>
      <c r="C85" s="32" t="s">
        <v>80</v>
      </c>
      <c r="D85" s="16" t="s">
        <v>466</v>
      </c>
      <c r="E85" s="17" t="s">
        <v>371</v>
      </c>
      <c r="F85" s="19">
        <v>36982</v>
      </c>
      <c r="G85" s="94">
        <v>22500</v>
      </c>
      <c r="H85" s="94">
        <v>0</v>
      </c>
      <c r="I85" s="94">
        <v>22500</v>
      </c>
      <c r="J85" s="94">
        <v>645.75</v>
      </c>
      <c r="K85" s="94">
        <v>0</v>
      </c>
      <c r="L85" s="94">
        <v>684</v>
      </c>
      <c r="M85" s="94">
        <v>25</v>
      </c>
      <c r="N85" s="94">
        <v>1354.75</v>
      </c>
      <c r="O85" s="94">
        <v>21145.25</v>
      </c>
    </row>
    <row r="86" spans="1:15" ht="11.25" customHeight="1" x14ac:dyDescent="0.25">
      <c r="A86" s="16" t="s">
        <v>359</v>
      </c>
      <c r="B86" s="31" t="s">
        <v>16</v>
      </c>
      <c r="C86" s="32" t="s">
        <v>84</v>
      </c>
      <c r="D86" s="16" t="s">
        <v>466</v>
      </c>
      <c r="E86" s="17" t="s">
        <v>371</v>
      </c>
      <c r="F86" s="19">
        <v>36982</v>
      </c>
      <c r="G86" s="94">
        <v>15000</v>
      </c>
      <c r="H86" s="94">
        <v>0</v>
      </c>
      <c r="I86" s="94">
        <v>15000</v>
      </c>
      <c r="J86" s="94">
        <v>430.5</v>
      </c>
      <c r="K86" s="94">
        <v>0</v>
      </c>
      <c r="L86" s="94">
        <v>456</v>
      </c>
      <c r="M86" s="94">
        <v>25</v>
      </c>
      <c r="N86" s="94">
        <f t="shared" si="5"/>
        <v>911.5</v>
      </c>
      <c r="O86" s="94">
        <f t="shared" si="4"/>
        <v>14088.5</v>
      </c>
    </row>
    <row r="87" spans="1:15" ht="11.25" customHeight="1" x14ac:dyDescent="0.25">
      <c r="A87" s="16" t="s">
        <v>360</v>
      </c>
      <c r="B87" s="31" t="s">
        <v>24</v>
      </c>
      <c r="C87" s="32" t="s">
        <v>84</v>
      </c>
      <c r="D87" s="16" t="s">
        <v>466</v>
      </c>
      <c r="E87" s="17" t="s">
        <v>371</v>
      </c>
      <c r="F87" s="19">
        <v>36982</v>
      </c>
      <c r="G87" s="94">
        <v>15000</v>
      </c>
      <c r="H87" s="94">
        <v>0</v>
      </c>
      <c r="I87" s="94">
        <v>15000</v>
      </c>
      <c r="J87" s="94">
        <v>430.5</v>
      </c>
      <c r="K87" s="94">
        <v>0</v>
      </c>
      <c r="L87" s="94">
        <v>456</v>
      </c>
      <c r="M87" s="94">
        <v>25</v>
      </c>
      <c r="N87" s="94">
        <f t="shared" si="5"/>
        <v>911.5</v>
      </c>
      <c r="O87" s="94">
        <f t="shared" si="4"/>
        <v>14088.5</v>
      </c>
    </row>
    <row r="88" spans="1:15" ht="11.25" customHeight="1" x14ac:dyDescent="0.25">
      <c r="A88" s="16" t="s">
        <v>376</v>
      </c>
      <c r="B88" s="31" t="s">
        <v>24</v>
      </c>
      <c r="C88" s="32" t="s">
        <v>29</v>
      </c>
      <c r="D88" s="16" t="s">
        <v>466</v>
      </c>
      <c r="E88" s="17" t="s">
        <v>371</v>
      </c>
      <c r="F88" s="19">
        <v>45047</v>
      </c>
      <c r="G88" s="94">
        <v>30000</v>
      </c>
      <c r="H88" s="94">
        <v>0</v>
      </c>
      <c r="I88" s="94">
        <v>30000</v>
      </c>
      <c r="J88" s="94">
        <v>861</v>
      </c>
      <c r="K88" s="94">
        <v>0</v>
      </c>
      <c r="L88" s="94">
        <v>912</v>
      </c>
      <c r="M88" s="94">
        <v>125</v>
      </c>
      <c r="N88" s="94">
        <f t="shared" si="5"/>
        <v>1898</v>
      </c>
      <c r="O88" s="94">
        <f t="shared" si="4"/>
        <v>28102</v>
      </c>
    </row>
    <row r="89" spans="1:15" ht="11.25" customHeight="1" x14ac:dyDescent="0.25">
      <c r="A89" s="16" t="s">
        <v>361</v>
      </c>
      <c r="B89" s="31" t="s">
        <v>16</v>
      </c>
      <c r="C89" s="32" t="s">
        <v>99</v>
      </c>
      <c r="D89" s="16" t="s">
        <v>466</v>
      </c>
      <c r="E89" s="17" t="s">
        <v>371</v>
      </c>
      <c r="F89" s="19">
        <v>45047</v>
      </c>
      <c r="G89" s="94">
        <v>15000</v>
      </c>
      <c r="H89" s="94">
        <v>0</v>
      </c>
      <c r="I89" s="94">
        <v>15000</v>
      </c>
      <c r="J89" s="94">
        <v>430.5</v>
      </c>
      <c r="K89" s="94">
        <v>0</v>
      </c>
      <c r="L89" s="94">
        <v>456</v>
      </c>
      <c r="M89" s="94">
        <v>25</v>
      </c>
      <c r="N89" s="94">
        <f t="shared" si="5"/>
        <v>911.5</v>
      </c>
      <c r="O89" s="94">
        <f t="shared" si="4"/>
        <v>14088.5</v>
      </c>
    </row>
    <row r="90" spans="1:15" ht="11.25" customHeight="1" x14ac:dyDescent="0.25">
      <c r="A90" s="16" t="s">
        <v>365</v>
      </c>
      <c r="B90" s="31" t="s">
        <v>24</v>
      </c>
      <c r="C90" s="32" t="s">
        <v>92</v>
      </c>
      <c r="D90" s="16" t="s">
        <v>466</v>
      </c>
      <c r="E90" s="17" t="s">
        <v>371</v>
      </c>
      <c r="F90" s="19">
        <v>45108</v>
      </c>
      <c r="G90" s="94">
        <v>25000</v>
      </c>
      <c r="H90" s="94">
        <v>0</v>
      </c>
      <c r="I90" s="94">
        <v>25000</v>
      </c>
      <c r="J90" s="94">
        <v>717.5</v>
      </c>
      <c r="K90" s="94">
        <v>0</v>
      </c>
      <c r="L90" s="94">
        <v>760</v>
      </c>
      <c r="M90" s="94">
        <v>25</v>
      </c>
      <c r="N90" s="94">
        <f t="shared" si="5"/>
        <v>1502.5</v>
      </c>
      <c r="O90" s="94">
        <f t="shared" si="4"/>
        <v>23497.5</v>
      </c>
    </row>
    <row r="91" spans="1:15" ht="11.25" customHeight="1" x14ac:dyDescent="0.25">
      <c r="A91" s="16" t="s">
        <v>370</v>
      </c>
      <c r="B91" s="31" t="s">
        <v>16</v>
      </c>
      <c r="C91" s="32" t="s">
        <v>25</v>
      </c>
      <c r="D91" s="16" t="s">
        <v>466</v>
      </c>
      <c r="E91" s="17" t="s">
        <v>371</v>
      </c>
      <c r="F91" s="19">
        <v>45139</v>
      </c>
      <c r="G91" s="94">
        <v>30000</v>
      </c>
      <c r="H91" s="94">
        <v>0</v>
      </c>
      <c r="I91" s="94">
        <v>30000</v>
      </c>
      <c r="J91" s="94">
        <v>861</v>
      </c>
      <c r="K91" s="94">
        <v>0</v>
      </c>
      <c r="L91" s="94">
        <v>912</v>
      </c>
      <c r="M91" s="94">
        <v>25</v>
      </c>
      <c r="N91" s="94">
        <f t="shared" si="5"/>
        <v>1798</v>
      </c>
      <c r="O91" s="94">
        <f t="shared" si="4"/>
        <v>28202</v>
      </c>
    </row>
    <row r="92" spans="1:15" ht="11.25" customHeight="1" x14ac:dyDescent="0.25">
      <c r="A92" s="16" t="s">
        <v>383</v>
      </c>
      <c r="B92" s="31" t="s">
        <v>16</v>
      </c>
      <c r="C92" s="32" t="s">
        <v>372</v>
      </c>
      <c r="D92" s="16" t="s">
        <v>466</v>
      </c>
      <c r="E92" s="17" t="s">
        <v>371</v>
      </c>
      <c r="F92" s="19">
        <v>45231</v>
      </c>
      <c r="G92" s="94">
        <v>22500</v>
      </c>
      <c r="H92" s="94">
        <v>0</v>
      </c>
      <c r="I92" s="94">
        <v>22500</v>
      </c>
      <c r="J92" s="94">
        <v>645.75</v>
      </c>
      <c r="K92" s="94">
        <v>0</v>
      </c>
      <c r="L92" s="94">
        <v>684</v>
      </c>
      <c r="M92" s="94">
        <v>25</v>
      </c>
      <c r="N92" s="94">
        <v>1354.75</v>
      </c>
      <c r="O92" s="94">
        <v>21145.25</v>
      </c>
    </row>
    <row r="93" spans="1:15" ht="11.25" customHeight="1" x14ac:dyDescent="0.25">
      <c r="A93" s="16" t="s">
        <v>384</v>
      </c>
      <c r="B93" s="31" t="s">
        <v>24</v>
      </c>
      <c r="C93" s="32" t="s">
        <v>29</v>
      </c>
      <c r="D93" s="16" t="s">
        <v>466</v>
      </c>
      <c r="E93" s="17" t="s">
        <v>371</v>
      </c>
      <c r="F93" s="19">
        <v>45231</v>
      </c>
      <c r="G93" s="94">
        <v>25000</v>
      </c>
      <c r="H93" s="94">
        <v>0</v>
      </c>
      <c r="I93" s="94">
        <v>25000</v>
      </c>
      <c r="J93" s="94">
        <v>717.5</v>
      </c>
      <c r="K93" s="94">
        <v>0</v>
      </c>
      <c r="L93" s="94">
        <v>760</v>
      </c>
      <c r="M93" s="94">
        <v>25</v>
      </c>
      <c r="N93" s="94">
        <v>1502.5</v>
      </c>
      <c r="O93" s="94">
        <v>23497.5</v>
      </c>
    </row>
    <row r="94" spans="1:15" ht="11.25" customHeight="1" x14ac:dyDescent="0.25">
      <c r="A94" s="16" t="s">
        <v>385</v>
      </c>
      <c r="B94" s="31" t="s">
        <v>16</v>
      </c>
      <c r="C94" s="32" t="s">
        <v>25</v>
      </c>
      <c r="D94" s="16" t="s">
        <v>466</v>
      </c>
      <c r="E94" s="17" t="s">
        <v>371</v>
      </c>
      <c r="F94" s="19">
        <v>45231</v>
      </c>
      <c r="G94" s="94">
        <v>30000</v>
      </c>
      <c r="H94" s="94">
        <v>0</v>
      </c>
      <c r="I94" s="94">
        <v>30000</v>
      </c>
      <c r="J94" s="94">
        <v>861</v>
      </c>
      <c r="K94" s="94">
        <v>0</v>
      </c>
      <c r="L94" s="94">
        <v>912</v>
      </c>
      <c r="M94" s="94">
        <v>25</v>
      </c>
      <c r="N94" s="94">
        <f t="shared" si="5"/>
        <v>1798</v>
      </c>
      <c r="O94" s="94">
        <f t="shared" si="4"/>
        <v>28202</v>
      </c>
    </row>
    <row r="95" spans="1:15" ht="11.25" customHeight="1" x14ac:dyDescent="0.25">
      <c r="A95" s="32" t="s">
        <v>388</v>
      </c>
      <c r="B95" s="31" t="s">
        <v>24</v>
      </c>
      <c r="C95" s="32" t="s">
        <v>25</v>
      </c>
      <c r="D95" s="16" t="s">
        <v>466</v>
      </c>
      <c r="E95" s="17" t="s">
        <v>371</v>
      </c>
      <c r="F95" s="19">
        <v>45261</v>
      </c>
      <c r="G95" s="94">
        <v>33000</v>
      </c>
      <c r="H95" s="94">
        <v>0</v>
      </c>
      <c r="I95" s="94">
        <v>33000</v>
      </c>
      <c r="J95" s="94">
        <v>947.1</v>
      </c>
      <c r="K95" s="94">
        <v>0</v>
      </c>
      <c r="L95" s="94">
        <v>1003.2</v>
      </c>
      <c r="M95" s="94">
        <v>2601.25</v>
      </c>
      <c r="N95" s="94">
        <v>4551.55</v>
      </c>
      <c r="O95" s="94">
        <v>28448.45</v>
      </c>
    </row>
    <row r="96" spans="1:15" ht="11.25" customHeight="1" x14ac:dyDescent="0.25">
      <c r="A96" s="16" t="s">
        <v>389</v>
      </c>
      <c r="B96" s="31" t="s">
        <v>16</v>
      </c>
      <c r="C96" s="32" t="s">
        <v>99</v>
      </c>
      <c r="D96" s="16" t="s">
        <v>466</v>
      </c>
      <c r="E96" s="17" t="s">
        <v>371</v>
      </c>
      <c r="F96" s="19">
        <v>45261</v>
      </c>
      <c r="G96" s="94">
        <v>15000</v>
      </c>
      <c r="H96" s="94">
        <v>0</v>
      </c>
      <c r="I96" s="94">
        <v>15000</v>
      </c>
      <c r="J96" s="94">
        <v>430.5</v>
      </c>
      <c r="K96" s="94">
        <v>0</v>
      </c>
      <c r="L96" s="94">
        <v>456</v>
      </c>
      <c r="M96" s="94">
        <v>25</v>
      </c>
      <c r="N96" s="94">
        <f t="shared" si="5"/>
        <v>911.5</v>
      </c>
      <c r="O96" s="94">
        <f t="shared" si="4"/>
        <v>14088.5</v>
      </c>
    </row>
    <row r="97" spans="1:15" x14ac:dyDescent="0.25">
      <c r="A97" s="23" t="s">
        <v>190</v>
      </c>
      <c r="B97" s="24">
        <v>92</v>
      </c>
      <c r="C97" s="16"/>
      <c r="D97" s="16"/>
      <c r="E97" s="17"/>
      <c r="F97" s="16"/>
      <c r="G97" s="97">
        <f>SUM(G5:G96)</f>
        <v>1755500</v>
      </c>
      <c r="H97" s="98">
        <f>SUM(H5:H84)</f>
        <v>0</v>
      </c>
      <c r="I97" s="97">
        <f>SUM(I5:I96)</f>
        <v>1755500</v>
      </c>
      <c r="J97" s="97">
        <f t="shared" ref="J97:O97" si="6">SUM(J5:J96)</f>
        <v>50382.849999999984</v>
      </c>
      <c r="K97" s="97">
        <f t="shared" si="6"/>
        <v>0</v>
      </c>
      <c r="L97" s="97">
        <f t="shared" si="6"/>
        <v>53367.200000000004</v>
      </c>
      <c r="M97" s="97">
        <f>SUM(M5:M96)</f>
        <v>36617.409999999996</v>
      </c>
      <c r="N97" s="97">
        <f t="shared" si="6"/>
        <v>140367.46000000002</v>
      </c>
      <c r="O97" s="97">
        <f t="shared" si="6"/>
        <v>1615132.5399999996</v>
      </c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11"/>
      <c r="B99" s="9"/>
      <c r="C99" s="4"/>
      <c r="D99" s="4"/>
      <c r="E99" s="5"/>
      <c r="F99" s="4"/>
      <c r="G99" s="12"/>
      <c r="H99" s="13"/>
      <c r="I99" s="12"/>
      <c r="J99" s="12"/>
      <c r="K99" s="12"/>
      <c r="L99" s="12"/>
      <c r="M99" s="12"/>
      <c r="N99" s="12"/>
      <c r="O99" s="12"/>
    </row>
    <row r="100" spans="1:15" x14ac:dyDescent="0.25">
      <c r="A100" s="3"/>
      <c r="B100" s="3"/>
      <c r="C100" s="3"/>
      <c r="D100" s="3"/>
      <c r="E100" s="6"/>
      <c r="F100" s="3"/>
      <c r="G100" s="3"/>
      <c r="H100" s="7"/>
      <c r="I100" s="3"/>
      <c r="J100" s="3"/>
      <c r="K100" s="3"/>
      <c r="L100" s="3"/>
      <c r="M100" s="3"/>
      <c r="N100" s="3"/>
      <c r="O100" s="3"/>
    </row>
    <row r="101" spans="1:15" x14ac:dyDescent="0.25">
      <c r="A101" s="83" t="s">
        <v>191</v>
      </c>
      <c r="B101" s="84"/>
      <c r="C101" s="84"/>
      <c r="D101" s="85"/>
      <c r="E101" s="86"/>
      <c r="F101" s="92" t="s">
        <v>192</v>
      </c>
      <c r="G101" s="92"/>
      <c r="H101" s="92"/>
      <c r="I101" s="84"/>
      <c r="J101" s="84"/>
      <c r="K101" s="84"/>
      <c r="L101" s="85"/>
      <c r="M101" s="8"/>
      <c r="N101" s="8"/>
      <c r="O101" s="8"/>
    </row>
    <row r="102" spans="1:15" x14ac:dyDescent="0.25">
      <c r="A102" s="85"/>
      <c r="B102" s="85"/>
      <c r="C102" s="85"/>
      <c r="D102" s="85"/>
      <c r="E102" s="86"/>
      <c r="F102" s="85"/>
      <c r="G102" s="85"/>
      <c r="H102" s="83"/>
      <c r="I102" s="85"/>
      <c r="J102" s="85"/>
      <c r="K102" s="85"/>
      <c r="L102" s="85"/>
      <c r="M102" s="4"/>
      <c r="N102" s="4"/>
      <c r="O102" s="4"/>
    </row>
    <row r="104" spans="1:15" x14ac:dyDescent="0.25">
      <c r="M104" s="10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</sheetData>
  <sortState xmlns:xlrd2="http://schemas.microsoft.com/office/spreadsheetml/2017/richdata2" ref="A5:M97">
    <sortCondition ref="C5:C97" customList="OFICIAL DE PESCA I,SECRETARIA ADMINISTRATIVA,AUXILIAR ADMINISTRATIVO (A),AUXILIAR,ENUMERADOR,SECRETARIA,SECRETARIO (A),RECEPCIONISTA,DIGITADOR,MENSAJERO INTERNO,CHOFER,VIGILANTE,CONSERJE"/>
  </sortState>
  <mergeCells count="1">
    <mergeCell ref="F101:H101"/>
  </mergeCells>
  <phoneticPr fontId="22" type="noConversion"/>
  <conditionalFormatting sqref="A98:A100">
    <cfRule type="duplicateValues" dxfId="14" priority="2"/>
  </conditionalFormatting>
  <conditionalFormatting sqref="A101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F51" sqref="F51:H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507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273</v>
      </c>
      <c r="B5" s="17" t="s">
        <v>16</v>
      </c>
      <c r="C5" s="16" t="s">
        <v>274</v>
      </c>
      <c r="D5" s="16" t="s">
        <v>467</v>
      </c>
      <c r="E5" s="17" t="s">
        <v>275</v>
      </c>
      <c r="F5" s="19">
        <v>44287</v>
      </c>
      <c r="G5" s="94">
        <v>44000</v>
      </c>
      <c r="H5" s="95">
        <v>0</v>
      </c>
      <c r="I5" s="94">
        <f>G5-H5</f>
        <v>44000</v>
      </c>
      <c r="J5" s="94">
        <v>1262.8</v>
      </c>
      <c r="K5" s="96">
        <v>1007.19</v>
      </c>
      <c r="L5" s="94">
        <v>1337.6</v>
      </c>
      <c r="M5" s="94">
        <v>25825</v>
      </c>
      <c r="N5" s="94">
        <f>J5+K5+L5+M5</f>
        <v>29432.59</v>
      </c>
      <c r="O5" s="94">
        <f t="shared" ref="O5:O44" si="0">I5-N5</f>
        <v>14567.41</v>
      </c>
    </row>
    <row r="6" spans="1:15" x14ac:dyDescent="0.25">
      <c r="A6" s="16" t="s">
        <v>276</v>
      </c>
      <c r="B6" s="17" t="s">
        <v>16</v>
      </c>
      <c r="C6" s="16" t="s">
        <v>484</v>
      </c>
      <c r="D6" s="16" t="s">
        <v>453</v>
      </c>
      <c r="E6" s="17" t="s">
        <v>275</v>
      </c>
      <c r="F6" s="19">
        <v>44228</v>
      </c>
      <c r="G6" s="94">
        <v>40000</v>
      </c>
      <c r="H6" s="95">
        <v>0</v>
      </c>
      <c r="I6" s="94">
        <f t="shared" ref="I6:I44" si="1">G6-H6</f>
        <v>40000</v>
      </c>
      <c r="J6" s="94">
        <v>1148</v>
      </c>
      <c r="K6" s="96">
        <v>442.65</v>
      </c>
      <c r="L6" s="94">
        <v>1216</v>
      </c>
      <c r="M6" s="94">
        <v>25</v>
      </c>
      <c r="N6" s="94">
        <f t="shared" ref="N6:N44" si="2">J6+K6+L6+M6</f>
        <v>2831.65</v>
      </c>
      <c r="O6" s="94">
        <f t="shared" si="0"/>
        <v>37168.35</v>
      </c>
    </row>
    <row r="7" spans="1:15" x14ac:dyDescent="0.25">
      <c r="A7" s="16" t="s">
        <v>277</v>
      </c>
      <c r="B7" s="17" t="s">
        <v>16</v>
      </c>
      <c r="C7" s="16" t="s">
        <v>274</v>
      </c>
      <c r="D7" s="16" t="s">
        <v>454</v>
      </c>
      <c r="E7" s="17" t="s">
        <v>275</v>
      </c>
      <c r="F7" s="19">
        <v>44682</v>
      </c>
      <c r="G7" s="94">
        <v>44000</v>
      </c>
      <c r="H7" s="95">
        <v>0</v>
      </c>
      <c r="I7" s="94">
        <f t="shared" si="1"/>
        <v>44000</v>
      </c>
      <c r="J7" s="94">
        <v>1262.8</v>
      </c>
      <c r="K7" s="96">
        <v>1007.19</v>
      </c>
      <c r="L7" s="94">
        <v>1337.6</v>
      </c>
      <c r="M7" s="94">
        <v>25</v>
      </c>
      <c r="N7" s="94">
        <f t="shared" si="2"/>
        <v>3632.5899999999997</v>
      </c>
      <c r="O7" s="94">
        <f t="shared" si="0"/>
        <v>40367.410000000003</v>
      </c>
    </row>
    <row r="8" spans="1:15" x14ac:dyDescent="0.25">
      <c r="A8" s="16" t="s">
        <v>278</v>
      </c>
      <c r="B8" s="17" t="s">
        <v>16</v>
      </c>
      <c r="C8" s="16" t="s">
        <v>274</v>
      </c>
      <c r="D8" s="16" t="s">
        <v>455</v>
      </c>
      <c r="E8" s="17" t="s">
        <v>275</v>
      </c>
      <c r="F8" s="19">
        <v>44256</v>
      </c>
      <c r="G8" s="94">
        <v>44000</v>
      </c>
      <c r="H8" s="95">
        <v>0</v>
      </c>
      <c r="I8" s="94">
        <f t="shared" si="1"/>
        <v>44000</v>
      </c>
      <c r="J8" s="94">
        <v>1262.8</v>
      </c>
      <c r="K8" s="96">
        <v>1007.19</v>
      </c>
      <c r="L8" s="94">
        <v>1337.6</v>
      </c>
      <c r="M8" s="94">
        <v>25</v>
      </c>
      <c r="N8" s="94">
        <f t="shared" si="2"/>
        <v>3632.5899999999997</v>
      </c>
      <c r="O8" s="94">
        <f t="shared" si="0"/>
        <v>40367.410000000003</v>
      </c>
    </row>
    <row r="9" spans="1:15" x14ac:dyDescent="0.25">
      <c r="A9" s="16" t="s">
        <v>279</v>
      </c>
      <c r="B9" s="17" t="s">
        <v>24</v>
      </c>
      <c r="C9" s="16" t="s">
        <v>274</v>
      </c>
      <c r="D9" s="16" t="s">
        <v>458</v>
      </c>
      <c r="E9" s="17" t="s">
        <v>275</v>
      </c>
      <c r="F9" s="19">
        <v>44348</v>
      </c>
      <c r="G9" s="94">
        <v>44000</v>
      </c>
      <c r="H9" s="95">
        <v>0</v>
      </c>
      <c r="I9" s="94">
        <f t="shared" si="1"/>
        <v>44000</v>
      </c>
      <c r="J9" s="94">
        <v>1262.8</v>
      </c>
      <c r="K9" s="96">
        <v>1007.19</v>
      </c>
      <c r="L9" s="94">
        <v>1337.6</v>
      </c>
      <c r="M9" s="94">
        <v>25</v>
      </c>
      <c r="N9" s="94">
        <f t="shared" si="2"/>
        <v>3632.5899999999997</v>
      </c>
      <c r="O9" s="94">
        <f t="shared" si="0"/>
        <v>40367.410000000003</v>
      </c>
    </row>
    <row r="10" spans="1:15" x14ac:dyDescent="0.25">
      <c r="A10" s="16" t="s">
        <v>280</v>
      </c>
      <c r="B10" s="17" t="s">
        <v>16</v>
      </c>
      <c r="C10" s="16" t="s">
        <v>274</v>
      </c>
      <c r="D10" s="16" t="s">
        <v>459</v>
      </c>
      <c r="E10" s="17" t="s">
        <v>275</v>
      </c>
      <c r="F10" s="19">
        <v>37196</v>
      </c>
      <c r="G10" s="94">
        <v>44000</v>
      </c>
      <c r="H10" s="95">
        <v>0</v>
      </c>
      <c r="I10" s="94">
        <f t="shared" si="1"/>
        <v>44000</v>
      </c>
      <c r="J10" s="94">
        <v>1262.8</v>
      </c>
      <c r="K10" s="96">
        <v>1007.19</v>
      </c>
      <c r="L10" s="94">
        <v>1337.6</v>
      </c>
      <c r="M10" s="94">
        <v>25</v>
      </c>
      <c r="N10" s="94">
        <f t="shared" si="2"/>
        <v>3632.5899999999997</v>
      </c>
      <c r="O10" s="94">
        <f t="shared" si="0"/>
        <v>40367.410000000003</v>
      </c>
    </row>
    <row r="11" spans="1:15" x14ac:dyDescent="0.25">
      <c r="A11" s="16" t="s">
        <v>281</v>
      </c>
      <c r="B11" s="17" t="s">
        <v>16</v>
      </c>
      <c r="C11" s="16" t="s">
        <v>484</v>
      </c>
      <c r="D11" s="16" t="s">
        <v>460</v>
      </c>
      <c r="E11" s="17" t="s">
        <v>275</v>
      </c>
      <c r="F11" s="19">
        <v>44105</v>
      </c>
      <c r="G11" s="94">
        <v>44000</v>
      </c>
      <c r="H11" s="95">
        <v>0</v>
      </c>
      <c r="I11" s="94">
        <f t="shared" si="1"/>
        <v>44000</v>
      </c>
      <c r="J11" s="94">
        <v>1262.8</v>
      </c>
      <c r="K11" s="96">
        <v>1007.19</v>
      </c>
      <c r="L11" s="94">
        <v>1337.6</v>
      </c>
      <c r="M11" s="94">
        <v>25</v>
      </c>
      <c r="N11" s="94">
        <f t="shared" si="2"/>
        <v>3632.5899999999997</v>
      </c>
      <c r="O11" s="94">
        <f t="shared" si="0"/>
        <v>40367.410000000003</v>
      </c>
    </row>
    <row r="12" spans="1:15" x14ac:dyDescent="0.25">
      <c r="A12" s="16" t="s">
        <v>282</v>
      </c>
      <c r="B12" s="17" t="s">
        <v>16</v>
      </c>
      <c r="C12" s="16" t="s">
        <v>274</v>
      </c>
      <c r="D12" s="16" t="s">
        <v>468</v>
      </c>
      <c r="E12" s="17" t="s">
        <v>275</v>
      </c>
      <c r="F12" s="19">
        <v>44743</v>
      </c>
      <c r="G12" s="94">
        <v>44000</v>
      </c>
      <c r="H12" s="95">
        <v>0</v>
      </c>
      <c r="I12" s="94">
        <f t="shared" si="1"/>
        <v>44000</v>
      </c>
      <c r="J12" s="94">
        <v>1262.8</v>
      </c>
      <c r="K12" s="96">
        <v>1007.19</v>
      </c>
      <c r="L12" s="94">
        <v>1337.6</v>
      </c>
      <c r="M12" s="94">
        <v>25</v>
      </c>
      <c r="N12" s="94">
        <f t="shared" si="2"/>
        <v>3632.5899999999997</v>
      </c>
      <c r="O12" s="94">
        <f t="shared" si="0"/>
        <v>40367.410000000003</v>
      </c>
    </row>
    <row r="13" spans="1:15" x14ac:dyDescent="0.25">
      <c r="A13" s="16" t="s">
        <v>283</v>
      </c>
      <c r="B13" s="17" t="s">
        <v>16</v>
      </c>
      <c r="C13" s="16" t="s">
        <v>484</v>
      </c>
      <c r="D13" s="16" t="s">
        <v>468</v>
      </c>
      <c r="E13" s="17" t="s">
        <v>275</v>
      </c>
      <c r="F13" s="19">
        <v>44287</v>
      </c>
      <c r="G13" s="94">
        <v>44000</v>
      </c>
      <c r="H13" s="95">
        <v>0</v>
      </c>
      <c r="I13" s="94">
        <v>44000</v>
      </c>
      <c r="J13" s="94">
        <v>1262.8</v>
      </c>
      <c r="K13" s="96">
        <v>1007.19</v>
      </c>
      <c r="L13" s="94">
        <v>1337.6</v>
      </c>
      <c r="M13" s="94">
        <v>2275</v>
      </c>
      <c r="N13" s="94">
        <f t="shared" si="2"/>
        <v>5882.59</v>
      </c>
      <c r="O13" s="94">
        <f t="shared" si="0"/>
        <v>38117.410000000003</v>
      </c>
    </row>
    <row r="14" spans="1:15" x14ac:dyDescent="0.25">
      <c r="A14" s="16" t="s">
        <v>284</v>
      </c>
      <c r="B14" s="17" t="s">
        <v>24</v>
      </c>
      <c r="C14" s="16" t="s">
        <v>485</v>
      </c>
      <c r="D14" s="16" t="s">
        <v>491</v>
      </c>
      <c r="E14" s="17" t="s">
        <v>275</v>
      </c>
      <c r="F14" s="19">
        <v>44470</v>
      </c>
      <c r="G14" s="94">
        <v>55000</v>
      </c>
      <c r="H14" s="95">
        <v>0</v>
      </c>
      <c r="I14" s="94">
        <f t="shared" si="1"/>
        <v>55000</v>
      </c>
      <c r="J14" s="94">
        <v>1578.5</v>
      </c>
      <c r="K14" s="96">
        <v>2559.6799999999998</v>
      </c>
      <c r="L14" s="94">
        <v>1672</v>
      </c>
      <c r="M14" s="94">
        <v>25</v>
      </c>
      <c r="N14" s="94">
        <f t="shared" si="2"/>
        <v>5835.18</v>
      </c>
      <c r="O14" s="94">
        <f t="shared" si="0"/>
        <v>49164.82</v>
      </c>
    </row>
    <row r="15" spans="1:15" x14ac:dyDescent="0.25">
      <c r="A15" s="16" t="s">
        <v>286</v>
      </c>
      <c r="B15" s="17" t="s">
        <v>24</v>
      </c>
      <c r="C15" s="16" t="s">
        <v>287</v>
      </c>
      <c r="D15" s="16" t="s">
        <v>445</v>
      </c>
      <c r="E15" s="17" t="s">
        <v>275</v>
      </c>
      <c r="F15" s="19">
        <v>44197</v>
      </c>
      <c r="G15" s="94">
        <v>60000</v>
      </c>
      <c r="H15" s="95">
        <v>0</v>
      </c>
      <c r="I15" s="94">
        <f t="shared" si="1"/>
        <v>60000</v>
      </c>
      <c r="J15" s="94">
        <v>1722</v>
      </c>
      <c r="K15" s="96">
        <v>3486.68</v>
      </c>
      <c r="L15" s="94">
        <v>1824</v>
      </c>
      <c r="M15" s="94">
        <v>25</v>
      </c>
      <c r="N15" s="94">
        <f t="shared" si="2"/>
        <v>7057.68</v>
      </c>
      <c r="O15" s="94">
        <f t="shared" si="0"/>
        <v>52942.32</v>
      </c>
    </row>
    <row r="16" spans="1:15" x14ac:dyDescent="0.25">
      <c r="A16" s="16" t="s">
        <v>288</v>
      </c>
      <c r="B16" s="17" t="s">
        <v>24</v>
      </c>
      <c r="C16" s="16" t="s">
        <v>481</v>
      </c>
      <c r="D16" s="16" t="s">
        <v>39</v>
      </c>
      <c r="E16" s="17" t="s">
        <v>275</v>
      </c>
      <c r="F16" s="19">
        <v>44287</v>
      </c>
      <c r="G16" s="94">
        <v>100000</v>
      </c>
      <c r="H16" s="95">
        <v>0</v>
      </c>
      <c r="I16" s="94">
        <f t="shared" si="1"/>
        <v>100000</v>
      </c>
      <c r="J16" s="94">
        <v>2870</v>
      </c>
      <c r="K16" s="96">
        <v>12105.37</v>
      </c>
      <c r="L16" s="94">
        <v>3040</v>
      </c>
      <c r="M16" s="94">
        <v>25</v>
      </c>
      <c r="N16" s="94">
        <f t="shared" si="2"/>
        <v>18040.370000000003</v>
      </c>
      <c r="O16" s="94">
        <f t="shared" si="0"/>
        <v>81959.63</v>
      </c>
    </row>
    <row r="17" spans="1:15" x14ac:dyDescent="0.25">
      <c r="A17" s="16" t="s">
        <v>289</v>
      </c>
      <c r="B17" s="17" t="s">
        <v>16</v>
      </c>
      <c r="C17" s="16" t="s">
        <v>290</v>
      </c>
      <c r="D17" s="16" t="s">
        <v>39</v>
      </c>
      <c r="E17" s="17" t="s">
        <v>275</v>
      </c>
      <c r="F17" s="19">
        <v>44197</v>
      </c>
      <c r="G17" s="94">
        <v>45000</v>
      </c>
      <c r="H17" s="95">
        <v>0</v>
      </c>
      <c r="I17" s="94">
        <f t="shared" si="1"/>
        <v>45000</v>
      </c>
      <c r="J17" s="94">
        <v>1291.5</v>
      </c>
      <c r="K17" s="96">
        <v>1148.33</v>
      </c>
      <c r="L17" s="94">
        <v>1368</v>
      </c>
      <c r="M17" s="94">
        <v>25</v>
      </c>
      <c r="N17" s="94">
        <f t="shared" si="2"/>
        <v>3832.83</v>
      </c>
      <c r="O17" s="94">
        <f t="shared" si="0"/>
        <v>41167.17</v>
      </c>
    </row>
    <row r="18" spans="1:15" x14ac:dyDescent="0.25">
      <c r="A18" s="16" t="s">
        <v>291</v>
      </c>
      <c r="B18" s="17" t="s">
        <v>24</v>
      </c>
      <c r="C18" s="16" t="s">
        <v>486</v>
      </c>
      <c r="D18" s="16" t="s">
        <v>39</v>
      </c>
      <c r="E18" s="17" t="s">
        <v>275</v>
      </c>
      <c r="F18" s="19">
        <v>44713</v>
      </c>
      <c r="G18" s="94">
        <v>40000</v>
      </c>
      <c r="H18" s="95">
        <v>0</v>
      </c>
      <c r="I18" s="94">
        <f t="shared" si="1"/>
        <v>40000</v>
      </c>
      <c r="J18" s="94">
        <v>1148</v>
      </c>
      <c r="K18" s="96">
        <v>442.65</v>
      </c>
      <c r="L18" s="94">
        <v>1216</v>
      </c>
      <c r="M18" s="94">
        <v>25</v>
      </c>
      <c r="N18" s="94">
        <f t="shared" si="2"/>
        <v>2831.65</v>
      </c>
      <c r="O18" s="94">
        <f t="shared" si="0"/>
        <v>37168.35</v>
      </c>
    </row>
    <row r="19" spans="1:15" x14ac:dyDescent="0.25">
      <c r="A19" s="16" t="s">
        <v>292</v>
      </c>
      <c r="B19" s="17" t="s">
        <v>16</v>
      </c>
      <c r="C19" s="16" t="s">
        <v>293</v>
      </c>
      <c r="D19" s="16" t="s">
        <v>53</v>
      </c>
      <c r="E19" s="17" t="s">
        <v>275</v>
      </c>
      <c r="F19" s="19">
        <v>44348</v>
      </c>
      <c r="G19" s="94">
        <v>40000</v>
      </c>
      <c r="H19" s="95">
        <v>0</v>
      </c>
      <c r="I19" s="94">
        <f t="shared" si="1"/>
        <v>40000</v>
      </c>
      <c r="J19" s="94">
        <v>1148</v>
      </c>
      <c r="K19" s="96">
        <v>442.65</v>
      </c>
      <c r="L19" s="94">
        <v>1216</v>
      </c>
      <c r="M19" s="94">
        <v>25</v>
      </c>
      <c r="N19" s="94">
        <f t="shared" si="2"/>
        <v>2831.65</v>
      </c>
      <c r="O19" s="94">
        <f t="shared" si="0"/>
        <v>37168.35</v>
      </c>
    </row>
    <row r="20" spans="1:15" x14ac:dyDescent="0.25">
      <c r="A20" s="16" t="s">
        <v>294</v>
      </c>
      <c r="B20" s="17" t="s">
        <v>24</v>
      </c>
      <c r="C20" s="16" t="s">
        <v>492</v>
      </c>
      <c r="D20" s="16" t="s">
        <v>470</v>
      </c>
      <c r="E20" s="17" t="s">
        <v>275</v>
      </c>
      <c r="F20" s="19">
        <v>44105</v>
      </c>
      <c r="G20" s="94">
        <v>55000</v>
      </c>
      <c r="H20" s="94">
        <v>0</v>
      </c>
      <c r="I20" s="94">
        <v>55000</v>
      </c>
      <c r="J20" s="94">
        <v>1578.5</v>
      </c>
      <c r="K20" s="96">
        <v>2559.6799999999998</v>
      </c>
      <c r="L20" s="94">
        <v>1672</v>
      </c>
      <c r="M20" s="94">
        <v>125</v>
      </c>
      <c r="N20" s="94">
        <v>5935.18</v>
      </c>
      <c r="O20" s="94">
        <v>49064.82</v>
      </c>
    </row>
    <row r="21" spans="1:15" x14ac:dyDescent="0.25">
      <c r="A21" s="16" t="s">
        <v>295</v>
      </c>
      <c r="B21" s="17" t="s">
        <v>24</v>
      </c>
      <c r="C21" s="16" t="s">
        <v>481</v>
      </c>
      <c r="D21" s="16" t="s">
        <v>470</v>
      </c>
      <c r="E21" s="17" t="s">
        <v>275</v>
      </c>
      <c r="F21" s="19">
        <v>44197</v>
      </c>
      <c r="G21" s="94">
        <v>110000</v>
      </c>
      <c r="H21" s="95">
        <v>0</v>
      </c>
      <c r="I21" s="94">
        <f t="shared" si="1"/>
        <v>110000</v>
      </c>
      <c r="J21" s="94">
        <v>3157</v>
      </c>
      <c r="K21" s="96">
        <v>14457.62</v>
      </c>
      <c r="L21" s="94">
        <v>3344</v>
      </c>
      <c r="M21" s="94">
        <v>25</v>
      </c>
      <c r="N21" s="94">
        <f t="shared" si="2"/>
        <v>20983.620000000003</v>
      </c>
      <c r="O21" s="94">
        <f t="shared" si="0"/>
        <v>89016.38</v>
      </c>
    </row>
    <row r="22" spans="1:15" x14ac:dyDescent="0.25">
      <c r="A22" s="16" t="s">
        <v>296</v>
      </c>
      <c r="B22" s="17" t="s">
        <v>16</v>
      </c>
      <c r="C22" s="16" t="s">
        <v>484</v>
      </c>
      <c r="D22" s="16" t="s">
        <v>59</v>
      </c>
      <c r="E22" s="17" t="s">
        <v>275</v>
      </c>
      <c r="F22" s="19">
        <v>44256</v>
      </c>
      <c r="G22" s="94">
        <v>40000</v>
      </c>
      <c r="H22" s="95">
        <v>0</v>
      </c>
      <c r="I22" s="94">
        <f t="shared" si="1"/>
        <v>40000</v>
      </c>
      <c r="J22" s="94">
        <v>1148</v>
      </c>
      <c r="K22" s="96">
        <v>442.65</v>
      </c>
      <c r="L22" s="94">
        <v>1216</v>
      </c>
      <c r="M22" s="94">
        <v>25</v>
      </c>
      <c r="N22" s="94">
        <f t="shared" si="2"/>
        <v>2831.65</v>
      </c>
      <c r="O22" s="94">
        <f t="shared" si="0"/>
        <v>37168.35</v>
      </c>
    </row>
    <row r="23" spans="1:15" x14ac:dyDescent="0.25">
      <c r="A23" s="16" t="s">
        <v>297</v>
      </c>
      <c r="B23" s="17" t="s">
        <v>16</v>
      </c>
      <c r="C23" s="16" t="s">
        <v>484</v>
      </c>
      <c r="D23" s="16" t="s">
        <v>59</v>
      </c>
      <c r="E23" s="17" t="s">
        <v>275</v>
      </c>
      <c r="F23" s="19">
        <v>44105</v>
      </c>
      <c r="G23" s="94">
        <v>40000</v>
      </c>
      <c r="H23" s="95">
        <v>0</v>
      </c>
      <c r="I23" s="94">
        <f t="shared" si="1"/>
        <v>40000</v>
      </c>
      <c r="J23" s="94">
        <v>1148</v>
      </c>
      <c r="K23" s="96">
        <v>442.65</v>
      </c>
      <c r="L23" s="94">
        <v>1216</v>
      </c>
      <c r="M23" s="94">
        <v>25</v>
      </c>
      <c r="N23" s="94">
        <f t="shared" si="2"/>
        <v>2831.65</v>
      </c>
      <c r="O23" s="94">
        <f t="shared" si="0"/>
        <v>37168.35</v>
      </c>
    </row>
    <row r="24" spans="1:15" x14ac:dyDescent="0.25">
      <c r="A24" s="16" t="s">
        <v>298</v>
      </c>
      <c r="B24" s="17" t="s">
        <v>16</v>
      </c>
      <c r="C24" s="16" t="s">
        <v>484</v>
      </c>
      <c r="D24" s="16" t="s">
        <v>59</v>
      </c>
      <c r="E24" s="17" t="s">
        <v>275</v>
      </c>
      <c r="F24" s="19">
        <v>44287</v>
      </c>
      <c r="G24" s="94">
        <v>40000</v>
      </c>
      <c r="H24" s="95">
        <v>0</v>
      </c>
      <c r="I24" s="94">
        <f t="shared" si="1"/>
        <v>40000</v>
      </c>
      <c r="J24" s="94">
        <v>1148</v>
      </c>
      <c r="K24" s="96">
        <v>442.65</v>
      </c>
      <c r="L24" s="94">
        <v>1216</v>
      </c>
      <c r="M24" s="94">
        <v>25</v>
      </c>
      <c r="N24" s="94">
        <f t="shared" si="2"/>
        <v>2831.65</v>
      </c>
      <c r="O24" s="94">
        <f t="shared" si="0"/>
        <v>37168.35</v>
      </c>
    </row>
    <row r="25" spans="1:15" x14ac:dyDescent="0.25">
      <c r="A25" s="16" t="s">
        <v>299</v>
      </c>
      <c r="B25" s="17" t="s">
        <v>16</v>
      </c>
      <c r="C25" s="16" t="s">
        <v>487</v>
      </c>
      <c r="D25" s="16" t="s">
        <v>59</v>
      </c>
      <c r="E25" s="17" t="s">
        <v>275</v>
      </c>
      <c r="F25" s="19">
        <v>44317</v>
      </c>
      <c r="G25" s="94">
        <v>110000</v>
      </c>
      <c r="H25" s="95">
        <v>0</v>
      </c>
      <c r="I25" s="94">
        <f t="shared" si="1"/>
        <v>110000</v>
      </c>
      <c r="J25" s="94">
        <v>3157</v>
      </c>
      <c r="K25" s="96">
        <v>14457.62</v>
      </c>
      <c r="L25" s="94">
        <v>3344</v>
      </c>
      <c r="M25" s="94">
        <v>25</v>
      </c>
      <c r="N25" s="94">
        <f t="shared" si="2"/>
        <v>20983.620000000003</v>
      </c>
      <c r="O25" s="94">
        <f t="shared" si="0"/>
        <v>89016.38</v>
      </c>
    </row>
    <row r="26" spans="1:15" x14ac:dyDescent="0.25">
      <c r="A26" s="16" t="s">
        <v>300</v>
      </c>
      <c r="B26" s="33" t="s">
        <v>16</v>
      </c>
      <c r="C26" s="16" t="s">
        <v>484</v>
      </c>
      <c r="D26" s="16" t="s">
        <v>59</v>
      </c>
      <c r="E26" s="17" t="s">
        <v>275</v>
      </c>
      <c r="F26" s="19">
        <v>44348</v>
      </c>
      <c r="G26" s="94">
        <v>40000</v>
      </c>
      <c r="H26" s="95">
        <v>0</v>
      </c>
      <c r="I26" s="94">
        <f t="shared" si="1"/>
        <v>40000</v>
      </c>
      <c r="J26" s="94">
        <v>1148</v>
      </c>
      <c r="K26" s="96">
        <v>442.65</v>
      </c>
      <c r="L26" s="94">
        <v>1216</v>
      </c>
      <c r="M26" s="94">
        <v>25</v>
      </c>
      <c r="N26" s="94">
        <f t="shared" si="2"/>
        <v>2831.65</v>
      </c>
      <c r="O26" s="94">
        <f t="shared" si="0"/>
        <v>37168.35</v>
      </c>
    </row>
    <row r="27" spans="1:15" x14ac:dyDescent="0.25">
      <c r="A27" s="16" t="s">
        <v>301</v>
      </c>
      <c r="B27" s="17" t="s">
        <v>16</v>
      </c>
      <c r="C27" s="16" t="s">
        <v>302</v>
      </c>
      <c r="D27" s="16" t="s">
        <v>448</v>
      </c>
      <c r="E27" s="17" t="s">
        <v>275</v>
      </c>
      <c r="F27" s="19">
        <v>44136</v>
      </c>
      <c r="G27" s="94">
        <v>50000</v>
      </c>
      <c r="H27" s="95">
        <v>0</v>
      </c>
      <c r="I27" s="94">
        <f t="shared" si="1"/>
        <v>50000</v>
      </c>
      <c r="J27" s="94">
        <v>1435</v>
      </c>
      <c r="K27" s="96">
        <v>1854</v>
      </c>
      <c r="L27" s="94">
        <v>1520</v>
      </c>
      <c r="M27" s="94">
        <v>25</v>
      </c>
      <c r="N27" s="94">
        <f t="shared" si="2"/>
        <v>4834</v>
      </c>
      <c r="O27" s="94">
        <f t="shared" si="0"/>
        <v>45166</v>
      </c>
    </row>
    <row r="28" spans="1:15" ht="12.75" customHeight="1" x14ac:dyDescent="0.25">
      <c r="A28" s="16" t="s">
        <v>303</v>
      </c>
      <c r="B28" s="17" t="s">
        <v>24</v>
      </c>
      <c r="C28" s="16" t="s">
        <v>304</v>
      </c>
      <c r="D28" s="16" t="s">
        <v>448</v>
      </c>
      <c r="E28" s="17" t="s">
        <v>275</v>
      </c>
      <c r="F28" s="19">
        <v>44652</v>
      </c>
      <c r="G28" s="94">
        <v>40000</v>
      </c>
      <c r="H28" s="95">
        <v>0</v>
      </c>
      <c r="I28" s="94">
        <f t="shared" si="1"/>
        <v>40000</v>
      </c>
      <c r="J28" s="94">
        <v>1148</v>
      </c>
      <c r="K28" s="96">
        <v>442.65</v>
      </c>
      <c r="L28" s="94">
        <v>1216</v>
      </c>
      <c r="M28" s="94">
        <v>25</v>
      </c>
      <c r="N28" s="94">
        <f t="shared" si="2"/>
        <v>2831.65</v>
      </c>
      <c r="O28" s="94">
        <f t="shared" si="0"/>
        <v>37168.35</v>
      </c>
    </row>
    <row r="29" spans="1:15" x14ac:dyDescent="0.25">
      <c r="A29" s="16" t="s">
        <v>305</v>
      </c>
      <c r="B29" s="17" t="s">
        <v>24</v>
      </c>
      <c r="C29" s="16" t="s">
        <v>483</v>
      </c>
      <c r="D29" s="16" t="s">
        <v>471</v>
      </c>
      <c r="E29" s="17" t="s">
        <v>275</v>
      </c>
      <c r="F29" s="19">
        <v>44075</v>
      </c>
      <c r="G29" s="94">
        <v>55000</v>
      </c>
      <c r="H29" s="95">
        <v>0</v>
      </c>
      <c r="I29" s="94">
        <f t="shared" si="1"/>
        <v>55000</v>
      </c>
      <c r="J29" s="94">
        <v>1578.5</v>
      </c>
      <c r="K29" s="96">
        <v>2302.36</v>
      </c>
      <c r="L29" s="94">
        <v>1672</v>
      </c>
      <c r="M29" s="94">
        <v>1840.46</v>
      </c>
      <c r="N29" s="94">
        <f t="shared" si="2"/>
        <v>7393.3200000000006</v>
      </c>
      <c r="O29" s="94">
        <f t="shared" si="0"/>
        <v>47606.68</v>
      </c>
    </row>
    <row r="30" spans="1:15" x14ac:dyDescent="0.25">
      <c r="A30" s="16" t="s">
        <v>306</v>
      </c>
      <c r="B30" s="17" t="s">
        <v>24</v>
      </c>
      <c r="C30" s="16" t="s">
        <v>483</v>
      </c>
      <c r="D30" s="16" t="s">
        <v>471</v>
      </c>
      <c r="E30" s="17" t="s">
        <v>275</v>
      </c>
      <c r="F30" s="19">
        <v>44075</v>
      </c>
      <c r="G30" s="94">
        <v>55000</v>
      </c>
      <c r="H30" s="95">
        <v>0</v>
      </c>
      <c r="I30" s="94">
        <f t="shared" si="1"/>
        <v>55000</v>
      </c>
      <c r="J30" s="94">
        <v>1578.5</v>
      </c>
      <c r="K30" s="96">
        <v>2559.6799999999998</v>
      </c>
      <c r="L30" s="94">
        <v>1672</v>
      </c>
      <c r="M30" s="94">
        <v>25</v>
      </c>
      <c r="N30" s="94">
        <f t="shared" si="2"/>
        <v>5835.18</v>
      </c>
      <c r="O30" s="94">
        <f t="shared" si="0"/>
        <v>49164.82</v>
      </c>
    </row>
    <row r="31" spans="1:15" x14ac:dyDescent="0.25">
      <c r="A31" s="16" t="s">
        <v>307</v>
      </c>
      <c r="B31" s="17" t="s">
        <v>24</v>
      </c>
      <c r="C31" s="16" t="s">
        <v>308</v>
      </c>
      <c r="D31" s="16" t="s">
        <v>471</v>
      </c>
      <c r="E31" s="17" t="s">
        <v>275</v>
      </c>
      <c r="F31" s="19">
        <v>44287</v>
      </c>
      <c r="G31" s="94">
        <v>50000</v>
      </c>
      <c r="H31" s="95">
        <v>0</v>
      </c>
      <c r="I31" s="94">
        <f t="shared" si="1"/>
        <v>50000</v>
      </c>
      <c r="J31" s="94">
        <v>1435</v>
      </c>
      <c r="K31" s="96">
        <v>1854</v>
      </c>
      <c r="L31" s="94">
        <v>1520</v>
      </c>
      <c r="M31" s="94">
        <v>25</v>
      </c>
      <c r="N31" s="94">
        <f t="shared" si="2"/>
        <v>4834</v>
      </c>
      <c r="O31" s="94">
        <f t="shared" si="0"/>
        <v>45166</v>
      </c>
    </row>
    <row r="32" spans="1:15" x14ac:dyDescent="0.25">
      <c r="A32" s="16" t="s">
        <v>309</v>
      </c>
      <c r="B32" s="17" t="s">
        <v>24</v>
      </c>
      <c r="C32" s="16" t="s">
        <v>481</v>
      </c>
      <c r="D32" s="16" t="s">
        <v>471</v>
      </c>
      <c r="E32" s="17" t="s">
        <v>275</v>
      </c>
      <c r="F32" s="19">
        <v>44378</v>
      </c>
      <c r="G32" s="94">
        <v>85000</v>
      </c>
      <c r="H32" s="95">
        <v>0</v>
      </c>
      <c r="I32" s="94">
        <f t="shared" si="1"/>
        <v>85000</v>
      </c>
      <c r="J32" s="94">
        <v>2439.5</v>
      </c>
      <c r="K32" s="96">
        <v>8576.99</v>
      </c>
      <c r="L32" s="94">
        <v>2584</v>
      </c>
      <c r="M32" s="94">
        <v>125</v>
      </c>
      <c r="N32" s="94">
        <f t="shared" si="2"/>
        <v>13725.49</v>
      </c>
      <c r="O32" s="94">
        <f t="shared" si="0"/>
        <v>71274.509999999995</v>
      </c>
    </row>
    <row r="33" spans="1:15" x14ac:dyDescent="0.25">
      <c r="A33" s="16" t="s">
        <v>310</v>
      </c>
      <c r="B33" s="17" t="s">
        <v>24</v>
      </c>
      <c r="C33" s="16" t="s">
        <v>481</v>
      </c>
      <c r="D33" s="16" t="s">
        <v>472</v>
      </c>
      <c r="E33" s="17" t="s">
        <v>275</v>
      </c>
      <c r="F33" s="19">
        <v>44075</v>
      </c>
      <c r="G33" s="94">
        <v>85000</v>
      </c>
      <c r="H33" s="95">
        <v>0</v>
      </c>
      <c r="I33" s="94">
        <f t="shared" si="1"/>
        <v>85000</v>
      </c>
      <c r="J33" s="94">
        <v>2439.5</v>
      </c>
      <c r="K33" s="96">
        <v>8576.99</v>
      </c>
      <c r="L33" s="94">
        <v>2584</v>
      </c>
      <c r="M33" s="94">
        <v>125</v>
      </c>
      <c r="N33" s="94">
        <f t="shared" si="2"/>
        <v>13725.49</v>
      </c>
      <c r="O33" s="94">
        <f t="shared" si="0"/>
        <v>71274.509999999995</v>
      </c>
    </row>
    <row r="34" spans="1:15" x14ac:dyDescent="0.25">
      <c r="A34" s="16" t="s">
        <v>311</v>
      </c>
      <c r="B34" s="17" t="s">
        <v>16</v>
      </c>
      <c r="C34" s="16" t="s">
        <v>312</v>
      </c>
      <c r="D34" s="16" t="s">
        <v>442</v>
      </c>
      <c r="E34" s="17" t="s">
        <v>275</v>
      </c>
      <c r="F34" s="19">
        <v>44228</v>
      </c>
      <c r="G34" s="94">
        <v>55000</v>
      </c>
      <c r="H34" s="95">
        <v>0</v>
      </c>
      <c r="I34" s="94">
        <f t="shared" si="1"/>
        <v>55000</v>
      </c>
      <c r="J34" s="94">
        <v>1578.5</v>
      </c>
      <c r="K34" s="96">
        <v>2559.6799999999998</v>
      </c>
      <c r="L34" s="94">
        <v>1672</v>
      </c>
      <c r="M34" s="94">
        <v>25</v>
      </c>
      <c r="N34" s="94">
        <f t="shared" si="2"/>
        <v>5835.18</v>
      </c>
      <c r="O34" s="94">
        <f t="shared" si="0"/>
        <v>49164.82</v>
      </c>
    </row>
    <row r="35" spans="1:15" x14ac:dyDescent="0.25">
      <c r="A35" s="16" t="s">
        <v>313</v>
      </c>
      <c r="B35" s="17" t="s">
        <v>16</v>
      </c>
      <c r="C35" s="16" t="s">
        <v>481</v>
      </c>
      <c r="D35" s="16" t="s">
        <v>473</v>
      </c>
      <c r="E35" s="17" t="s">
        <v>275</v>
      </c>
      <c r="F35" s="19">
        <v>44652</v>
      </c>
      <c r="G35" s="94">
        <v>85000</v>
      </c>
      <c r="H35" s="95">
        <v>0</v>
      </c>
      <c r="I35" s="94">
        <f t="shared" si="1"/>
        <v>85000</v>
      </c>
      <c r="J35" s="94">
        <v>2439.5</v>
      </c>
      <c r="K35" s="96">
        <v>8576.99</v>
      </c>
      <c r="L35" s="94">
        <v>2584</v>
      </c>
      <c r="M35" s="94">
        <v>25</v>
      </c>
      <c r="N35" s="94">
        <f t="shared" si="2"/>
        <v>13625.49</v>
      </c>
      <c r="O35" s="94">
        <f t="shared" si="0"/>
        <v>71374.509999999995</v>
      </c>
    </row>
    <row r="36" spans="1:15" x14ac:dyDescent="0.25">
      <c r="A36" s="16" t="s">
        <v>314</v>
      </c>
      <c r="B36" s="17" t="s">
        <v>24</v>
      </c>
      <c r="C36" s="16" t="s">
        <v>482</v>
      </c>
      <c r="D36" s="16" t="s">
        <v>451</v>
      </c>
      <c r="E36" s="17" t="s">
        <v>275</v>
      </c>
      <c r="F36" s="19">
        <v>44256</v>
      </c>
      <c r="G36" s="94">
        <v>55000</v>
      </c>
      <c r="H36" s="94">
        <v>0</v>
      </c>
      <c r="I36" s="94">
        <v>55000</v>
      </c>
      <c r="J36" s="94">
        <v>1578.5</v>
      </c>
      <c r="K36" s="96">
        <v>2559.6799999999998</v>
      </c>
      <c r="L36" s="94">
        <v>1672</v>
      </c>
      <c r="M36" s="94">
        <v>125</v>
      </c>
      <c r="N36" s="94">
        <v>5935.18</v>
      </c>
      <c r="O36" s="94">
        <v>49064.82</v>
      </c>
    </row>
    <row r="37" spans="1:15" x14ac:dyDescent="0.25">
      <c r="A37" s="16" t="s">
        <v>493</v>
      </c>
      <c r="B37" s="17" t="s">
        <v>24</v>
      </c>
      <c r="C37" s="16" t="s">
        <v>481</v>
      </c>
      <c r="D37" s="16" t="s">
        <v>474</v>
      </c>
      <c r="E37" s="17" t="s">
        <v>275</v>
      </c>
      <c r="F37" s="19">
        <v>44197</v>
      </c>
      <c r="G37" s="94">
        <v>70000</v>
      </c>
      <c r="H37" s="95">
        <v>0</v>
      </c>
      <c r="I37" s="94">
        <f t="shared" si="1"/>
        <v>70000</v>
      </c>
      <c r="J37" s="94">
        <v>2009</v>
      </c>
      <c r="K37" s="96">
        <v>5368.48</v>
      </c>
      <c r="L37" s="94">
        <v>2128</v>
      </c>
      <c r="M37" s="94">
        <v>25</v>
      </c>
      <c r="N37" s="94">
        <f t="shared" si="2"/>
        <v>9530.48</v>
      </c>
      <c r="O37" s="94">
        <f t="shared" si="0"/>
        <v>60469.520000000004</v>
      </c>
    </row>
    <row r="38" spans="1:15" x14ac:dyDescent="0.25">
      <c r="A38" s="16" t="s">
        <v>315</v>
      </c>
      <c r="B38" s="17" t="s">
        <v>16</v>
      </c>
      <c r="C38" s="16" t="s">
        <v>480</v>
      </c>
      <c r="D38" s="16" t="s">
        <v>474</v>
      </c>
      <c r="E38" s="17" t="s">
        <v>275</v>
      </c>
      <c r="F38" s="19">
        <v>44652</v>
      </c>
      <c r="G38" s="94">
        <v>40000</v>
      </c>
      <c r="H38" s="95">
        <v>0</v>
      </c>
      <c r="I38" s="94">
        <f t="shared" si="1"/>
        <v>40000</v>
      </c>
      <c r="J38" s="94">
        <v>1148</v>
      </c>
      <c r="K38" s="96">
        <v>442.65</v>
      </c>
      <c r="L38" s="94">
        <v>1216</v>
      </c>
      <c r="M38" s="94">
        <v>25</v>
      </c>
      <c r="N38" s="94">
        <f t="shared" si="2"/>
        <v>2831.65</v>
      </c>
      <c r="O38" s="94">
        <f t="shared" si="0"/>
        <v>37168.35</v>
      </c>
    </row>
    <row r="39" spans="1:15" x14ac:dyDescent="0.25">
      <c r="A39" s="16" t="s">
        <v>316</v>
      </c>
      <c r="B39" s="17" t="s">
        <v>16</v>
      </c>
      <c r="C39" s="16" t="s">
        <v>436</v>
      </c>
      <c r="D39" s="16" t="s">
        <v>475</v>
      </c>
      <c r="E39" s="17" t="s">
        <v>275</v>
      </c>
      <c r="F39" s="19">
        <v>44713</v>
      </c>
      <c r="G39" s="94">
        <v>40000</v>
      </c>
      <c r="H39" s="95">
        <v>0</v>
      </c>
      <c r="I39" s="94">
        <f t="shared" si="1"/>
        <v>40000</v>
      </c>
      <c r="J39" s="94">
        <v>1148</v>
      </c>
      <c r="K39" s="96">
        <v>442.65</v>
      </c>
      <c r="L39" s="94">
        <v>1216</v>
      </c>
      <c r="M39" s="94">
        <v>25</v>
      </c>
      <c r="N39" s="94">
        <f t="shared" si="2"/>
        <v>2831.65</v>
      </c>
      <c r="O39" s="94">
        <f t="shared" si="0"/>
        <v>37168.35</v>
      </c>
    </row>
    <row r="40" spans="1:15" x14ac:dyDescent="0.25">
      <c r="A40" s="16" t="s">
        <v>317</v>
      </c>
      <c r="B40" s="17" t="s">
        <v>24</v>
      </c>
      <c r="C40" s="16" t="s">
        <v>436</v>
      </c>
      <c r="D40" s="16" t="s">
        <v>475</v>
      </c>
      <c r="E40" s="17" t="s">
        <v>275</v>
      </c>
      <c r="F40" s="19">
        <v>44713</v>
      </c>
      <c r="G40" s="94">
        <v>40000</v>
      </c>
      <c r="H40" s="95">
        <v>0</v>
      </c>
      <c r="I40" s="94">
        <f t="shared" si="1"/>
        <v>40000</v>
      </c>
      <c r="J40" s="94">
        <v>1148</v>
      </c>
      <c r="K40" s="96">
        <v>185.33</v>
      </c>
      <c r="L40" s="94">
        <v>1216</v>
      </c>
      <c r="M40" s="94">
        <v>1740.46</v>
      </c>
      <c r="N40" s="94">
        <f t="shared" si="2"/>
        <v>4289.79</v>
      </c>
      <c r="O40" s="94">
        <f t="shared" si="0"/>
        <v>35710.21</v>
      </c>
    </row>
    <row r="41" spans="1:15" x14ac:dyDescent="0.25">
      <c r="A41" s="16" t="s">
        <v>318</v>
      </c>
      <c r="B41" s="17" t="s">
        <v>16</v>
      </c>
      <c r="C41" s="16" t="s">
        <v>274</v>
      </c>
      <c r="D41" s="16" t="s">
        <v>464</v>
      </c>
      <c r="E41" s="17" t="s">
        <v>275</v>
      </c>
      <c r="F41" s="19">
        <v>44652</v>
      </c>
      <c r="G41" s="94">
        <v>44000</v>
      </c>
      <c r="H41" s="95">
        <v>0</v>
      </c>
      <c r="I41" s="94">
        <f t="shared" si="1"/>
        <v>44000</v>
      </c>
      <c r="J41" s="94">
        <v>1262.8</v>
      </c>
      <c r="K41" s="96">
        <v>1007.19</v>
      </c>
      <c r="L41" s="94">
        <v>1337.6</v>
      </c>
      <c r="M41" s="94">
        <v>25</v>
      </c>
      <c r="N41" s="94">
        <f t="shared" si="2"/>
        <v>3632.5899999999997</v>
      </c>
      <c r="O41" s="94">
        <f t="shared" si="0"/>
        <v>40367.410000000003</v>
      </c>
    </row>
    <row r="42" spans="1:15" x14ac:dyDescent="0.25">
      <c r="A42" s="16" t="s">
        <v>319</v>
      </c>
      <c r="B42" s="17" t="s">
        <v>24</v>
      </c>
      <c r="C42" s="16" t="s">
        <v>481</v>
      </c>
      <c r="D42" s="16" t="s">
        <v>476</v>
      </c>
      <c r="E42" s="17" t="s">
        <v>275</v>
      </c>
      <c r="F42" s="19">
        <v>44105</v>
      </c>
      <c r="G42" s="94">
        <v>70000</v>
      </c>
      <c r="H42" s="95">
        <v>0</v>
      </c>
      <c r="I42" s="94">
        <f t="shared" si="1"/>
        <v>70000</v>
      </c>
      <c r="J42" s="94">
        <v>2009</v>
      </c>
      <c r="K42" s="96">
        <v>5025.38</v>
      </c>
      <c r="L42" s="94">
        <v>2128</v>
      </c>
      <c r="M42" s="94">
        <v>1840.46</v>
      </c>
      <c r="N42" s="94">
        <f t="shared" si="2"/>
        <v>11002.84</v>
      </c>
      <c r="O42" s="94">
        <f t="shared" si="0"/>
        <v>58997.16</v>
      </c>
    </row>
    <row r="43" spans="1:15" x14ac:dyDescent="0.25">
      <c r="A43" s="16" t="s">
        <v>320</v>
      </c>
      <c r="B43" s="17" t="s">
        <v>24</v>
      </c>
      <c r="C43" s="16" t="s">
        <v>479</v>
      </c>
      <c r="D43" s="16" t="s">
        <v>477</v>
      </c>
      <c r="E43" s="17" t="s">
        <v>275</v>
      </c>
      <c r="F43" s="19">
        <v>44652</v>
      </c>
      <c r="G43" s="94">
        <v>35000</v>
      </c>
      <c r="H43" s="95">
        <v>0</v>
      </c>
      <c r="I43" s="94">
        <f>G43-H43</f>
        <v>35000</v>
      </c>
      <c r="J43" s="94">
        <v>1004.5</v>
      </c>
      <c r="K43" s="96">
        <v>0</v>
      </c>
      <c r="L43" s="94">
        <v>1064</v>
      </c>
      <c r="M43" s="94">
        <v>125</v>
      </c>
      <c r="N43" s="94">
        <f t="shared" si="2"/>
        <v>2193.5</v>
      </c>
      <c r="O43" s="94">
        <f t="shared" si="0"/>
        <v>32806.5</v>
      </c>
    </row>
    <row r="44" spans="1:15" x14ac:dyDescent="0.25">
      <c r="A44" s="16" t="s">
        <v>494</v>
      </c>
      <c r="B44" s="17" t="s">
        <v>24</v>
      </c>
      <c r="C44" s="16" t="s">
        <v>479</v>
      </c>
      <c r="D44" s="16" t="s">
        <v>478</v>
      </c>
      <c r="E44" s="17" t="s">
        <v>275</v>
      </c>
      <c r="F44" s="19">
        <v>37196</v>
      </c>
      <c r="G44" s="94">
        <v>44000</v>
      </c>
      <c r="H44" s="95">
        <v>0</v>
      </c>
      <c r="I44" s="94">
        <f t="shared" si="1"/>
        <v>44000</v>
      </c>
      <c r="J44" s="94">
        <v>1262.8</v>
      </c>
      <c r="K44" s="96">
        <v>1007.19</v>
      </c>
      <c r="L44" s="94">
        <v>1337.6</v>
      </c>
      <c r="M44" s="94">
        <v>5025</v>
      </c>
      <c r="N44" s="94">
        <f t="shared" si="2"/>
        <v>8632.59</v>
      </c>
      <c r="O44" s="94">
        <f t="shared" si="0"/>
        <v>35367.410000000003</v>
      </c>
    </row>
    <row r="45" spans="1:15" x14ac:dyDescent="0.25">
      <c r="A45" s="23" t="s">
        <v>321</v>
      </c>
      <c r="B45" s="24">
        <v>40</v>
      </c>
      <c r="C45" s="16"/>
      <c r="D45" s="16"/>
      <c r="E45" s="17"/>
      <c r="F45" s="16"/>
      <c r="G45" s="97">
        <f t="shared" ref="G45:L45" si="3">SUM(G5:G44)</f>
        <v>2165000</v>
      </c>
      <c r="H45" s="98">
        <f t="shared" si="3"/>
        <v>0</v>
      </c>
      <c r="I45" s="97">
        <f t="shared" si="3"/>
        <v>2165000</v>
      </c>
      <c r="J45" s="97">
        <f t="shared" si="3"/>
        <v>62135.500000000007</v>
      </c>
      <c r="K45" s="99">
        <f>SUM(K5:K44)</f>
        <v>115272.94</v>
      </c>
      <c r="L45" s="97">
        <f t="shared" si="3"/>
        <v>65816</v>
      </c>
      <c r="M45" s="97">
        <f>SUM(M5:M44)</f>
        <v>39896.379999999997</v>
      </c>
      <c r="N45" s="97">
        <f>SUM(N5:N44)</f>
        <v>283120.81999999995</v>
      </c>
      <c r="O45" s="97">
        <f>SUM(O5:O44)</f>
        <v>1881879.1800000002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83" t="s">
        <v>191</v>
      </c>
      <c r="B48" s="84"/>
      <c r="C48" s="84"/>
      <c r="D48" s="85"/>
      <c r="E48" s="86"/>
      <c r="F48" s="92" t="s">
        <v>192</v>
      </c>
      <c r="G48" s="92"/>
      <c r="H48" s="92"/>
      <c r="I48" s="84"/>
      <c r="J48" s="84"/>
      <c r="K48" s="84"/>
      <c r="L48" s="85"/>
      <c r="M48" s="12"/>
      <c r="N48" s="12"/>
      <c r="O48" s="12"/>
    </row>
    <row r="49" spans="1:15" x14ac:dyDescent="0.25">
      <c r="A49" s="87"/>
      <c r="B49" s="88"/>
      <c r="C49" s="85"/>
      <c r="D49" s="85"/>
      <c r="E49" s="86"/>
      <c r="F49" s="85"/>
      <c r="G49" s="89"/>
      <c r="H49" s="90"/>
      <c r="I49" s="89"/>
      <c r="J49" s="89"/>
      <c r="K49" s="89"/>
      <c r="L49" s="89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93"/>
      <c r="G51" s="93"/>
      <c r="H51" s="93"/>
      <c r="I51" s="3"/>
      <c r="J51" s="3"/>
      <c r="K51" s="3"/>
      <c r="L51" s="8"/>
      <c r="M51" s="8"/>
      <c r="N51" s="8"/>
      <c r="O51" s="8"/>
    </row>
    <row r="53" spans="1:15" x14ac:dyDescent="0.25">
      <c r="A53" s="59"/>
      <c r="B53" s="60"/>
      <c r="C53" s="59"/>
      <c r="D53" s="60"/>
      <c r="E53" s="61"/>
      <c r="F53" s="62"/>
    </row>
    <row r="54" spans="1:15" x14ac:dyDescent="0.25">
      <c r="A54" s="59"/>
      <c r="B54" s="60"/>
      <c r="C54" s="59"/>
      <c r="D54" s="60" t="s">
        <v>378</v>
      </c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0"/>
      <c r="E63" s="61"/>
      <c r="F63" s="62"/>
    </row>
    <row r="64" spans="1:15" x14ac:dyDescent="0.25">
      <c r="A64" s="59"/>
      <c r="B64" s="60"/>
      <c r="C64" s="59"/>
      <c r="D64" s="63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0"/>
      <c r="E69" s="61"/>
      <c r="F69" s="62"/>
    </row>
    <row r="70" spans="1:6" x14ac:dyDescent="0.25">
      <c r="A70" s="59"/>
      <c r="B70" s="60"/>
      <c r="C70" s="59"/>
      <c r="D70" s="63"/>
      <c r="E70" s="61"/>
      <c r="F70" s="62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508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5" t="s">
        <v>2</v>
      </c>
      <c r="D3" s="34" t="s">
        <v>323</v>
      </c>
      <c r="E3" s="34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3.25" customHeight="1" x14ac:dyDescent="0.25">
      <c r="A4" s="16" t="s">
        <v>329</v>
      </c>
      <c r="B4" s="17" t="s">
        <v>16</v>
      </c>
      <c r="C4" s="17" t="s">
        <v>436</v>
      </c>
      <c r="D4" s="17" t="s">
        <v>59</v>
      </c>
      <c r="E4" s="36" t="s">
        <v>328</v>
      </c>
      <c r="F4" s="19">
        <v>40360</v>
      </c>
      <c r="G4" s="94">
        <v>40000</v>
      </c>
      <c r="H4" s="94">
        <v>0</v>
      </c>
      <c r="I4" s="94">
        <f t="shared" ref="I4" si="0">G4+H4</f>
        <v>40000</v>
      </c>
      <c r="J4" s="94">
        <v>1148</v>
      </c>
      <c r="K4" s="94">
        <v>442.65</v>
      </c>
      <c r="L4" s="94">
        <v>1216</v>
      </c>
      <c r="M4" s="94">
        <v>0</v>
      </c>
      <c r="N4" s="94">
        <v>2806.65</v>
      </c>
      <c r="O4" s="94">
        <f t="shared" ref="O4" si="1">+I4-N4</f>
        <v>37193.35</v>
      </c>
    </row>
    <row r="5" spans="1:15" ht="23.25" customHeight="1" x14ac:dyDescent="0.25">
      <c r="A5" s="23" t="s">
        <v>321</v>
      </c>
      <c r="B5" s="24">
        <f>COUNTA(A4:A4)</f>
        <v>1</v>
      </c>
      <c r="C5" s="25"/>
      <c r="D5" s="25"/>
      <c r="E5" s="37"/>
      <c r="F5" s="37"/>
      <c r="G5" s="97">
        <f t="shared" ref="G5:O5" si="2">SUM(G4:G4)</f>
        <v>40000</v>
      </c>
      <c r="H5" s="97">
        <f t="shared" si="2"/>
        <v>0</v>
      </c>
      <c r="I5" s="97">
        <f t="shared" si="2"/>
        <v>40000</v>
      </c>
      <c r="J5" s="97">
        <f t="shared" si="2"/>
        <v>1148</v>
      </c>
      <c r="K5" s="97">
        <f t="shared" si="2"/>
        <v>442.65</v>
      </c>
      <c r="L5" s="97">
        <f t="shared" si="2"/>
        <v>1216</v>
      </c>
      <c r="M5" s="97">
        <f t="shared" si="2"/>
        <v>0</v>
      </c>
      <c r="N5" s="97">
        <f t="shared" si="2"/>
        <v>2806.65</v>
      </c>
      <c r="O5" s="97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83" t="s">
        <v>191</v>
      </c>
      <c r="B10" s="84"/>
      <c r="C10" s="84"/>
      <c r="D10" s="85"/>
      <c r="E10" s="86"/>
      <c r="F10" s="92" t="s">
        <v>192</v>
      </c>
      <c r="G10" s="92"/>
      <c r="H10" s="92"/>
      <c r="I10" s="84"/>
      <c r="J10" s="84"/>
      <c r="K10" s="84"/>
      <c r="L10" s="85"/>
      <c r="M10" s="85"/>
      <c r="N10" s="8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Q43"/>
  <sheetViews>
    <sheetView tabSelected="1" topLeftCell="A9" zoomScaleNormal="100" workbookViewId="0">
      <selection activeCell="D33" sqref="D3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7" x14ac:dyDescent="0.25">
      <c r="A2" s="28" t="s">
        <v>509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9.25" customHeight="1" x14ac:dyDescent="0.25">
      <c r="A3" s="34" t="s">
        <v>0</v>
      </c>
      <c r="B3" s="34" t="s">
        <v>322</v>
      </c>
      <c r="C3" s="34" t="s">
        <v>2</v>
      </c>
      <c r="D3" s="34" t="s">
        <v>323</v>
      </c>
      <c r="E3" s="34" t="s">
        <v>324</v>
      </c>
      <c r="F3" s="30" t="s">
        <v>331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7" ht="24" customHeight="1" x14ac:dyDescent="0.25">
      <c r="A4" s="41" t="s">
        <v>332</v>
      </c>
      <c r="B4" s="36" t="s">
        <v>16</v>
      </c>
      <c r="C4" s="41" t="s">
        <v>333</v>
      </c>
      <c r="D4" s="41" t="s">
        <v>285</v>
      </c>
      <c r="E4" s="41" t="s">
        <v>334</v>
      </c>
      <c r="F4" s="32">
        <v>44105</v>
      </c>
      <c r="G4" s="103">
        <v>130000</v>
      </c>
      <c r="H4" s="103">
        <v>0</v>
      </c>
      <c r="I4" s="103">
        <v>130000</v>
      </c>
      <c r="J4" s="103">
        <v>0</v>
      </c>
      <c r="K4" s="103">
        <v>21082.87</v>
      </c>
      <c r="L4" s="103">
        <v>0</v>
      </c>
      <c r="M4" s="103">
        <v>0</v>
      </c>
      <c r="N4" s="103">
        <f t="shared" ref="N4:N18" si="0">SUM(J4:M4)</f>
        <v>21082.87</v>
      </c>
      <c r="O4" s="103">
        <f>I4-N4</f>
        <v>108917.13</v>
      </c>
      <c r="P4" s="104"/>
      <c r="Q4" s="104"/>
    </row>
    <row r="5" spans="1:17" ht="24" customHeight="1" x14ac:dyDescent="0.25">
      <c r="A5" s="41" t="s">
        <v>335</v>
      </c>
      <c r="B5" s="36" t="s">
        <v>16</v>
      </c>
      <c r="C5" s="41" t="s">
        <v>336</v>
      </c>
      <c r="D5" s="41" t="s">
        <v>285</v>
      </c>
      <c r="E5" s="41" t="s">
        <v>334</v>
      </c>
      <c r="F5" s="32">
        <v>41395</v>
      </c>
      <c r="G5" s="103">
        <v>25000</v>
      </c>
      <c r="H5" s="103">
        <v>0</v>
      </c>
      <c r="I5" s="103">
        <v>25000</v>
      </c>
      <c r="J5" s="103">
        <v>0</v>
      </c>
      <c r="K5" s="103">
        <v>0</v>
      </c>
      <c r="L5" s="103">
        <v>0</v>
      </c>
      <c r="M5" s="103">
        <v>0</v>
      </c>
      <c r="N5" s="103">
        <f t="shared" si="0"/>
        <v>0</v>
      </c>
      <c r="O5" s="103">
        <v>25000</v>
      </c>
    </row>
    <row r="6" spans="1:17" ht="24" customHeight="1" x14ac:dyDescent="0.25">
      <c r="A6" s="41" t="s">
        <v>337</v>
      </c>
      <c r="B6" s="36" t="s">
        <v>24</v>
      </c>
      <c r="C6" s="41" t="s">
        <v>336</v>
      </c>
      <c r="D6" s="41" t="s">
        <v>285</v>
      </c>
      <c r="E6" s="41" t="s">
        <v>334</v>
      </c>
      <c r="F6" s="32">
        <v>41944</v>
      </c>
      <c r="G6" s="103">
        <v>25000</v>
      </c>
      <c r="H6" s="103">
        <v>0</v>
      </c>
      <c r="I6" s="103">
        <v>25000</v>
      </c>
      <c r="J6" s="103">
        <v>0</v>
      </c>
      <c r="K6" s="103">
        <v>0</v>
      </c>
      <c r="L6" s="103">
        <v>0</v>
      </c>
      <c r="M6" s="103">
        <v>0</v>
      </c>
      <c r="N6" s="103">
        <f t="shared" si="0"/>
        <v>0</v>
      </c>
      <c r="O6" s="103">
        <f>I6-N6</f>
        <v>25000</v>
      </c>
    </row>
    <row r="7" spans="1:17" ht="24" customHeight="1" x14ac:dyDescent="0.25">
      <c r="A7" s="41" t="s">
        <v>338</v>
      </c>
      <c r="B7" s="36" t="s">
        <v>16</v>
      </c>
      <c r="C7" s="41" t="s">
        <v>336</v>
      </c>
      <c r="D7" s="41" t="s">
        <v>285</v>
      </c>
      <c r="E7" s="41" t="s">
        <v>334</v>
      </c>
      <c r="F7" s="32">
        <v>41456</v>
      </c>
      <c r="G7" s="103">
        <v>25000</v>
      </c>
      <c r="H7" s="103">
        <v>0</v>
      </c>
      <c r="I7" s="103">
        <v>25000</v>
      </c>
      <c r="J7" s="103">
        <v>0</v>
      </c>
      <c r="K7" s="103">
        <v>0</v>
      </c>
      <c r="L7" s="103">
        <v>0</v>
      </c>
      <c r="M7" s="103">
        <v>0</v>
      </c>
      <c r="N7" s="103">
        <f t="shared" si="0"/>
        <v>0</v>
      </c>
      <c r="O7" s="103">
        <f t="shared" ref="O6:O20" si="1">I7-N7</f>
        <v>25000</v>
      </c>
    </row>
    <row r="8" spans="1:17" ht="24" customHeight="1" x14ac:dyDescent="0.25">
      <c r="A8" s="41" t="s">
        <v>339</v>
      </c>
      <c r="B8" s="36" t="s">
        <v>16</v>
      </c>
      <c r="C8" s="41" t="s">
        <v>336</v>
      </c>
      <c r="D8" s="41" t="s">
        <v>285</v>
      </c>
      <c r="E8" s="41" t="s">
        <v>334</v>
      </c>
      <c r="F8" s="32">
        <v>39479</v>
      </c>
      <c r="G8" s="103">
        <v>35000</v>
      </c>
      <c r="H8" s="103">
        <v>0</v>
      </c>
      <c r="I8" s="103">
        <v>35000</v>
      </c>
      <c r="J8" s="103">
        <v>0</v>
      </c>
      <c r="K8" s="103">
        <v>47.25</v>
      </c>
      <c r="L8" s="103">
        <v>0</v>
      </c>
      <c r="M8" s="103">
        <v>0</v>
      </c>
      <c r="N8" s="103">
        <f t="shared" si="0"/>
        <v>47.25</v>
      </c>
      <c r="O8" s="103">
        <f t="shared" si="1"/>
        <v>34952.75</v>
      </c>
    </row>
    <row r="9" spans="1:17" ht="24" customHeight="1" x14ac:dyDescent="0.25">
      <c r="A9" s="41" t="s">
        <v>340</v>
      </c>
      <c r="B9" s="36" t="s">
        <v>16</v>
      </c>
      <c r="C9" s="41" t="s">
        <v>336</v>
      </c>
      <c r="D9" s="41" t="s">
        <v>285</v>
      </c>
      <c r="E9" s="41" t="s">
        <v>334</v>
      </c>
      <c r="F9" s="32">
        <v>42795</v>
      </c>
      <c r="G9" s="103">
        <v>25000</v>
      </c>
      <c r="H9" s="103">
        <v>0</v>
      </c>
      <c r="I9" s="103">
        <v>25000</v>
      </c>
      <c r="J9" s="103">
        <v>0</v>
      </c>
      <c r="K9" s="103">
        <v>0</v>
      </c>
      <c r="L9" s="103">
        <v>0</v>
      </c>
      <c r="M9" s="103">
        <v>0</v>
      </c>
      <c r="N9" s="103">
        <f t="shared" si="0"/>
        <v>0</v>
      </c>
      <c r="O9" s="103">
        <f t="shared" si="1"/>
        <v>25000</v>
      </c>
    </row>
    <row r="10" spans="1:17" ht="24" customHeight="1" x14ac:dyDescent="0.25">
      <c r="A10" s="41" t="s">
        <v>341</v>
      </c>
      <c r="B10" s="36" t="s">
        <v>24</v>
      </c>
      <c r="C10" s="41" t="s">
        <v>342</v>
      </c>
      <c r="D10" s="41" t="s">
        <v>285</v>
      </c>
      <c r="E10" s="41" t="s">
        <v>334</v>
      </c>
      <c r="F10" s="32" t="s">
        <v>382</v>
      </c>
      <c r="G10" s="103">
        <v>25000</v>
      </c>
      <c r="H10" s="103">
        <v>0</v>
      </c>
      <c r="I10" s="103">
        <v>25000</v>
      </c>
      <c r="J10" s="103">
        <v>0</v>
      </c>
      <c r="K10" s="103">
        <v>0</v>
      </c>
      <c r="L10" s="103">
        <v>0</v>
      </c>
      <c r="M10" s="103">
        <v>0</v>
      </c>
      <c r="N10" s="103">
        <f t="shared" si="0"/>
        <v>0</v>
      </c>
      <c r="O10" s="103">
        <f t="shared" si="1"/>
        <v>25000</v>
      </c>
    </row>
    <row r="11" spans="1:17" ht="24" customHeight="1" x14ac:dyDescent="0.25">
      <c r="A11" s="41" t="s">
        <v>343</v>
      </c>
      <c r="B11" s="36" t="s">
        <v>16</v>
      </c>
      <c r="C11" s="41" t="s">
        <v>342</v>
      </c>
      <c r="D11" s="41" t="s">
        <v>285</v>
      </c>
      <c r="E11" s="41" t="s">
        <v>334</v>
      </c>
      <c r="F11" s="32">
        <v>44044</v>
      </c>
      <c r="G11" s="103">
        <v>25000</v>
      </c>
      <c r="H11" s="103">
        <v>0</v>
      </c>
      <c r="I11" s="103">
        <v>25000</v>
      </c>
      <c r="J11" s="103">
        <v>0</v>
      </c>
      <c r="K11" s="103">
        <v>0</v>
      </c>
      <c r="L11" s="103">
        <v>0</v>
      </c>
      <c r="M11" s="103">
        <v>0</v>
      </c>
      <c r="N11" s="103">
        <f t="shared" si="0"/>
        <v>0</v>
      </c>
      <c r="O11" s="103">
        <f t="shared" si="1"/>
        <v>25000</v>
      </c>
    </row>
    <row r="12" spans="1:17" ht="24" customHeight="1" x14ac:dyDescent="0.25">
      <c r="A12" s="41" t="s">
        <v>344</v>
      </c>
      <c r="B12" s="36" t="s">
        <v>16</v>
      </c>
      <c r="C12" s="41" t="s">
        <v>342</v>
      </c>
      <c r="D12" s="41" t="s">
        <v>285</v>
      </c>
      <c r="E12" s="41" t="s">
        <v>334</v>
      </c>
      <c r="F12" s="32">
        <v>44075</v>
      </c>
      <c r="G12" s="103">
        <v>40000</v>
      </c>
      <c r="H12" s="103">
        <v>0</v>
      </c>
      <c r="I12" s="103">
        <v>40000</v>
      </c>
      <c r="J12" s="103">
        <v>0</v>
      </c>
      <c r="K12" s="103">
        <v>797.25</v>
      </c>
      <c r="L12" s="103">
        <v>0</v>
      </c>
      <c r="M12" s="103">
        <v>0</v>
      </c>
      <c r="N12" s="103">
        <f t="shared" si="0"/>
        <v>797.25</v>
      </c>
      <c r="O12" s="103">
        <f t="shared" si="1"/>
        <v>39202.75</v>
      </c>
    </row>
    <row r="13" spans="1:17" ht="24" customHeight="1" x14ac:dyDescent="0.25">
      <c r="A13" s="41" t="s">
        <v>345</v>
      </c>
      <c r="B13" s="36" t="s">
        <v>16</v>
      </c>
      <c r="C13" s="41" t="s">
        <v>342</v>
      </c>
      <c r="D13" s="41" t="s">
        <v>285</v>
      </c>
      <c r="E13" s="41" t="s">
        <v>334</v>
      </c>
      <c r="F13" s="32">
        <v>44105</v>
      </c>
      <c r="G13" s="103">
        <v>40000</v>
      </c>
      <c r="H13" s="103">
        <v>0</v>
      </c>
      <c r="I13" s="103">
        <v>40000</v>
      </c>
      <c r="J13" s="103">
        <v>0</v>
      </c>
      <c r="K13" s="103">
        <v>797.25</v>
      </c>
      <c r="L13" s="103">
        <v>0</v>
      </c>
      <c r="M13" s="103">
        <v>0</v>
      </c>
      <c r="N13" s="103">
        <f t="shared" si="0"/>
        <v>797.25</v>
      </c>
      <c r="O13" s="103">
        <f t="shared" si="1"/>
        <v>39202.75</v>
      </c>
    </row>
    <row r="14" spans="1:17" ht="24" customHeight="1" x14ac:dyDescent="0.25">
      <c r="A14" s="41" t="s">
        <v>346</v>
      </c>
      <c r="B14" s="36" t="s">
        <v>16</v>
      </c>
      <c r="C14" s="41" t="s">
        <v>342</v>
      </c>
      <c r="D14" s="41" t="s">
        <v>285</v>
      </c>
      <c r="E14" s="41" t="s">
        <v>334</v>
      </c>
      <c r="F14" s="32">
        <v>44166</v>
      </c>
      <c r="G14" s="103">
        <v>25000</v>
      </c>
      <c r="H14" s="103">
        <v>0</v>
      </c>
      <c r="I14" s="103">
        <v>25000</v>
      </c>
      <c r="J14" s="103">
        <v>0</v>
      </c>
      <c r="K14" s="103">
        <v>0</v>
      </c>
      <c r="L14" s="103">
        <v>0</v>
      </c>
      <c r="M14" s="103">
        <v>0</v>
      </c>
      <c r="N14" s="103">
        <f t="shared" si="0"/>
        <v>0</v>
      </c>
      <c r="O14" s="103">
        <f t="shared" si="1"/>
        <v>25000</v>
      </c>
    </row>
    <row r="15" spans="1:17" ht="24" customHeight="1" x14ac:dyDescent="0.25">
      <c r="A15" s="41" t="s">
        <v>347</v>
      </c>
      <c r="B15" s="36" t="s">
        <v>16</v>
      </c>
      <c r="C15" s="41" t="s">
        <v>342</v>
      </c>
      <c r="D15" s="41" t="s">
        <v>285</v>
      </c>
      <c r="E15" s="41" t="s">
        <v>334</v>
      </c>
      <c r="F15" s="32">
        <v>44166</v>
      </c>
      <c r="G15" s="103">
        <v>30000</v>
      </c>
      <c r="H15" s="103">
        <v>0</v>
      </c>
      <c r="I15" s="103">
        <v>30000</v>
      </c>
      <c r="J15" s="103">
        <v>0</v>
      </c>
      <c r="K15" s="103">
        <v>0</v>
      </c>
      <c r="L15" s="103">
        <v>0</v>
      </c>
      <c r="M15" s="103">
        <v>0</v>
      </c>
      <c r="N15" s="103">
        <f t="shared" si="0"/>
        <v>0</v>
      </c>
      <c r="O15" s="103">
        <f t="shared" si="1"/>
        <v>30000</v>
      </c>
    </row>
    <row r="16" spans="1:17" ht="24" customHeight="1" x14ac:dyDescent="0.25">
      <c r="A16" s="41" t="s">
        <v>348</v>
      </c>
      <c r="B16" s="36" t="s">
        <v>16</v>
      </c>
      <c r="C16" s="41" t="s">
        <v>342</v>
      </c>
      <c r="D16" s="41" t="s">
        <v>285</v>
      </c>
      <c r="E16" s="41" t="s">
        <v>334</v>
      </c>
      <c r="F16" s="32">
        <v>44166</v>
      </c>
      <c r="G16" s="103">
        <v>25000</v>
      </c>
      <c r="H16" s="103">
        <v>0</v>
      </c>
      <c r="I16" s="103">
        <v>25000</v>
      </c>
      <c r="J16" s="103">
        <v>0</v>
      </c>
      <c r="K16" s="103">
        <v>0</v>
      </c>
      <c r="L16" s="103">
        <v>0</v>
      </c>
      <c r="M16" s="103">
        <v>0</v>
      </c>
      <c r="N16" s="103">
        <f t="shared" si="0"/>
        <v>0</v>
      </c>
      <c r="O16" s="103">
        <f t="shared" si="1"/>
        <v>25000</v>
      </c>
    </row>
    <row r="17" spans="1:15" ht="24" customHeight="1" x14ac:dyDescent="0.25">
      <c r="A17" s="41" t="s">
        <v>349</v>
      </c>
      <c r="B17" s="36" t="s">
        <v>16</v>
      </c>
      <c r="C17" s="41" t="s">
        <v>342</v>
      </c>
      <c r="D17" s="41" t="s">
        <v>285</v>
      </c>
      <c r="E17" s="41" t="s">
        <v>334</v>
      </c>
      <c r="F17" s="32">
        <v>44166</v>
      </c>
      <c r="G17" s="103">
        <v>25000</v>
      </c>
      <c r="H17" s="103">
        <v>0</v>
      </c>
      <c r="I17" s="103">
        <v>25000</v>
      </c>
      <c r="J17" s="103">
        <v>0</v>
      </c>
      <c r="K17" s="103">
        <v>0</v>
      </c>
      <c r="L17" s="103">
        <v>0</v>
      </c>
      <c r="M17" s="103">
        <v>4556.33</v>
      </c>
      <c r="N17" s="103">
        <f t="shared" si="0"/>
        <v>4556.33</v>
      </c>
      <c r="O17" s="103">
        <f t="shared" si="1"/>
        <v>20443.669999999998</v>
      </c>
    </row>
    <row r="18" spans="1:15" ht="24" customHeight="1" x14ac:dyDescent="0.25">
      <c r="A18" s="41" t="s">
        <v>350</v>
      </c>
      <c r="B18" s="36" t="s">
        <v>16</v>
      </c>
      <c r="C18" s="41" t="s">
        <v>342</v>
      </c>
      <c r="D18" s="41" t="s">
        <v>285</v>
      </c>
      <c r="E18" s="41" t="s">
        <v>334</v>
      </c>
      <c r="F18" s="32">
        <v>44593</v>
      </c>
      <c r="G18" s="103">
        <v>25000</v>
      </c>
      <c r="H18" s="103">
        <v>0</v>
      </c>
      <c r="I18" s="103">
        <v>25000</v>
      </c>
      <c r="J18" s="103">
        <v>0</v>
      </c>
      <c r="K18" s="103">
        <v>0</v>
      </c>
      <c r="L18" s="103">
        <v>0</v>
      </c>
      <c r="M18" s="103">
        <v>0</v>
      </c>
      <c r="N18" s="103">
        <f t="shared" si="0"/>
        <v>0</v>
      </c>
      <c r="O18" s="103">
        <f t="shared" si="1"/>
        <v>25000</v>
      </c>
    </row>
    <row r="19" spans="1:15" ht="24" customHeight="1" x14ac:dyDescent="0.25">
      <c r="A19" s="41" t="s">
        <v>363</v>
      </c>
      <c r="B19" s="36" t="s">
        <v>16</v>
      </c>
      <c r="C19" s="41" t="s">
        <v>342</v>
      </c>
      <c r="D19" s="41" t="s">
        <v>285</v>
      </c>
      <c r="E19" s="41" t="s">
        <v>334</v>
      </c>
      <c r="F19" s="58">
        <v>37043</v>
      </c>
      <c r="G19" s="105">
        <v>40000</v>
      </c>
      <c r="H19" s="105">
        <v>0</v>
      </c>
      <c r="I19" s="105">
        <v>40000</v>
      </c>
      <c r="J19" s="105">
        <v>0</v>
      </c>
      <c r="K19" s="105">
        <v>797.25</v>
      </c>
      <c r="L19" s="105">
        <v>0</v>
      </c>
      <c r="M19" s="105">
        <v>0</v>
      </c>
      <c r="N19" s="105">
        <v>797.25</v>
      </c>
      <c r="O19" s="105">
        <f t="shared" si="1"/>
        <v>39202.75</v>
      </c>
    </row>
    <row r="20" spans="1:15" ht="24" customHeight="1" x14ac:dyDescent="0.25">
      <c r="A20" s="41" t="s">
        <v>366</v>
      </c>
      <c r="B20" s="36" t="s">
        <v>16</v>
      </c>
      <c r="C20" s="41" t="s">
        <v>342</v>
      </c>
      <c r="D20" s="41" t="s">
        <v>285</v>
      </c>
      <c r="E20" s="41" t="s">
        <v>334</v>
      </c>
      <c r="F20" s="32">
        <v>45108</v>
      </c>
      <c r="G20" s="105">
        <v>25000</v>
      </c>
      <c r="H20" s="105">
        <v>0</v>
      </c>
      <c r="I20" s="105">
        <v>25000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f t="shared" si="1"/>
        <v>25000</v>
      </c>
    </row>
    <row r="21" spans="1:15" x14ac:dyDescent="0.25">
      <c r="A21" s="43" t="s">
        <v>351</v>
      </c>
      <c r="B21" s="44">
        <v>17</v>
      </c>
      <c r="C21" s="45"/>
      <c r="D21" s="45"/>
      <c r="E21" s="45"/>
      <c r="F21" s="45"/>
      <c r="G21" s="106">
        <f>SUM(G4:G20)</f>
        <v>590000</v>
      </c>
      <c r="H21" s="106">
        <v>0</v>
      </c>
      <c r="I21" s="106">
        <f>SUM(I4:I20)</f>
        <v>590000</v>
      </c>
      <c r="J21" s="106">
        <f>SUM(J4:J20)</f>
        <v>0</v>
      </c>
      <c r="K21" s="106">
        <f>SUM(K4:K20)</f>
        <v>23521.87</v>
      </c>
      <c r="L21" s="106">
        <f>SUM(L4:L20)</f>
        <v>0</v>
      </c>
      <c r="M21" s="106">
        <f>SUM(M4:M20)</f>
        <v>4556.33</v>
      </c>
      <c r="N21" s="106">
        <f>SUM(N4:N20)</f>
        <v>28078.199999999997</v>
      </c>
      <c r="O21" s="106">
        <f>SUM(O4:O20)</f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513</v>
      </c>
      <c r="B26" s="15"/>
      <c r="C26" s="15"/>
      <c r="D26" s="3"/>
      <c r="E26" s="6"/>
      <c r="F26" s="108" t="s">
        <v>510</v>
      </c>
      <c r="G26" s="108"/>
      <c r="H26" s="108"/>
      <c r="I26" s="108"/>
      <c r="J26" s="107"/>
      <c r="K26" s="107"/>
      <c r="L26" s="107"/>
      <c r="M26" s="107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zoomScaleNormal="100" zoomScalePageLayoutView="70" workbookViewId="0">
      <selection activeCell="A15" sqref="A1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322</v>
      </c>
      <c r="C3" s="30" t="s">
        <v>2</v>
      </c>
      <c r="D3" s="30" t="s">
        <v>323</v>
      </c>
      <c r="E3" s="30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7" ht="28.5" customHeight="1" x14ac:dyDescent="0.25">
      <c r="A4" s="41" t="s">
        <v>52</v>
      </c>
      <c r="B4" s="36" t="s">
        <v>16</v>
      </c>
      <c r="C4" s="47" t="s">
        <v>436</v>
      </c>
      <c r="D4" s="41" t="s">
        <v>53</v>
      </c>
      <c r="E4" s="36" t="s">
        <v>352</v>
      </c>
      <c r="F4" s="81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v>1539.09</v>
      </c>
      <c r="O4" s="42"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496</v>
      </c>
      <c r="E5" s="36" t="s">
        <v>352</v>
      </c>
      <c r="F5" s="81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v>3036</v>
      </c>
      <c r="O5" s="42"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495</v>
      </c>
      <c r="D6" s="41" t="s">
        <v>489</v>
      </c>
      <c r="E6" s="36" t="s">
        <v>352</v>
      </c>
      <c r="F6" s="81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v>1482.01</v>
      </c>
      <c r="O6" s="42"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488</v>
      </c>
      <c r="D7" s="47" t="s">
        <v>59</v>
      </c>
      <c r="E7" s="36" t="s">
        <v>352</v>
      </c>
      <c r="F7" s="81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v>1329.15</v>
      </c>
      <c r="O7" s="42"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436</v>
      </c>
      <c r="D8" s="16" t="s">
        <v>59</v>
      </c>
      <c r="E8" s="36" t="s">
        <v>352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8574.3799999999992</v>
      </c>
      <c r="L8" s="52">
        <v>1398.4</v>
      </c>
      <c r="M8" s="52">
        <v>0</v>
      </c>
      <c r="N8" s="54">
        <v>11292.98</v>
      </c>
      <c r="O8" s="54">
        <v>34707.019999999997</v>
      </c>
    </row>
    <row r="9" spans="1:17" ht="34.5" customHeight="1" x14ac:dyDescent="0.25">
      <c r="A9" s="16" t="s">
        <v>116</v>
      </c>
      <c r="B9" s="17" t="s">
        <v>16</v>
      </c>
      <c r="C9" s="16" t="s">
        <v>435</v>
      </c>
      <c r="D9" s="16" t="s">
        <v>440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469</v>
      </c>
      <c r="E10" s="36" t="s">
        <v>26</v>
      </c>
      <c r="F10" s="31">
        <v>44075</v>
      </c>
      <c r="G10" s="20">
        <v>15000</v>
      </c>
      <c r="H10" s="21">
        <v>0</v>
      </c>
      <c r="I10" s="20">
        <v>15000</v>
      </c>
      <c r="J10" s="20">
        <v>430.5</v>
      </c>
      <c r="K10" s="20">
        <v>1148.33</v>
      </c>
      <c r="L10" s="20">
        <v>456</v>
      </c>
      <c r="M10" s="22">
        <v>0</v>
      </c>
      <c r="N10" s="20">
        <f t="shared" ref="N10" si="2">SUM(J10:M10)</f>
        <v>2034.83</v>
      </c>
      <c r="O10" s="20">
        <f t="shared" ref="O10" si="3">G10-N10</f>
        <v>12965.17</v>
      </c>
      <c r="Q10" s="26"/>
    </row>
    <row r="11" spans="1:17" x14ac:dyDescent="0.25">
      <c r="A11" s="48" t="s">
        <v>321</v>
      </c>
      <c r="B11" s="49">
        <v>7</v>
      </c>
      <c r="C11" s="45"/>
      <c r="D11" s="45"/>
      <c r="E11" s="50"/>
      <c r="F11" s="50"/>
      <c r="G11" s="68">
        <f>SUM(G4:G10)</f>
        <v>124000</v>
      </c>
      <c r="H11" s="68">
        <v>0</v>
      </c>
      <c r="I11" s="68">
        <f>SUM(I4:I10)</f>
        <v>124000</v>
      </c>
      <c r="J11" s="68">
        <f>SUM(J4:J10)</f>
        <v>3558.8</v>
      </c>
      <c r="K11" s="68">
        <f>SUM(K4:K10)</f>
        <v>14924.75</v>
      </c>
      <c r="L11" s="68">
        <f>SUM(L4:L10)</f>
        <v>3769.6</v>
      </c>
      <c r="M11" s="68">
        <v>0</v>
      </c>
      <c r="N11" s="68">
        <f>SUM(N4:N10)</f>
        <v>22253.15</v>
      </c>
      <c r="O11" s="68">
        <f>SUM(O4:O10)</f>
        <v>101746.84999999999</v>
      </c>
    </row>
    <row r="12" spans="1:17" x14ac:dyDescent="0.25">
      <c r="A12" s="55"/>
      <c r="B12" s="56"/>
      <c r="C12" s="45"/>
      <c r="D12" s="45"/>
      <c r="E12" s="50"/>
      <c r="F12" s="50"/>
      <c r="G12" s="57"/>
      <c r="H12" s="57"/>
      <c r="I12" s="57"/>
      <c r="J12" s="57"/>
      <c r="K12" s="57"/>
      <c r="L12" s="57"/>
      <c r="M12" s="57"/>
      <c r="N12" s="57"/>
      <c r="O12" s="57"/>
    </row>
    <row r="13" spans="1:17" x14ac:dyDescent="0.25">
      <c r="A13" s="55"/>
      <c r="B13" s="56"/>
      <c r="C13" s="45"/>
      <c r="D13" s="45"/>
      <c r="E13" s="50"/>
      <c r="F13" s="50"/>
      <c r="G13" s="57"/>
      <c r="H13" s="57"/>
      <c r="I13" s="57"/>
      <c r="J13" s="57"/>
      <c r="K13" s="57"/>
      <c r="L13" s="57"/>
      <c r="M13" s="57"/>
      <c r="N13" s="57"/>
      <c r="O13" s="57"/>
    </row>
    <row r="14" spans="1:17" x14ac:dyDescent="0.25">
      <c r="A14" s="28" t="s">
        <v>512</v>
      </c>
      <c r="B14" s="28"/>
      <c r="C14" s="28"/>
      <c r="D14" s="45"/>
      <c r="E14" s="50"/>
      <c r="F14" s="50"/>
      <c r="G14" s="57"/>
      <c r="H14" s="57"/>
      <c r="I14" s="57"/>
      <c r="J14" s="57"/>
      <c r="K14" s="57"/>
      <c r="L14" s="57"/>
      <c r="M14" s="57"/>
      <c r="N14" s="57"/>
      <c r="O14" s="57"/>
    </row>
    <row r="15" spans="1:17" ht="22.5" x14ac:dyDescent="0.25">
      <c r="A15" s="30" t="s">
        <v>0</v>
      </c>
      <c r="B15" s="30" t="s">
        <v>322</v>
      </c>
      <c r="C15" s="30" t="s">
        <v>2</v>
      </c>
      <c r="D15" s="30" t="s">
        <v>323</v>
      </c>
      <c r="E15" s="30" t="s">
        <v>324</v>
      </c>
      <c r="F15" s="30" t="s">
        <v>325</v>
      </c>
      <c r="G15" s="30" t="s">
        <v>6</v>
      </c>
      <c r="H15" s="30" t="s">
        <v>7</v>
      </c>
      <c r="I15" s="30" t="s">
        <v>326</v>
      </c>
      <c r="J15" s="30" t="s">
        <v>9</v>
      </c>
      <c r="K15" s="30" t="s">
        <v>10</v>
      </c>
      <c r="L15" s="30" t="s">
        <v>11</v>
      </c>
      <c r="M15" s="30" t="s">
        <v>12</v>
      </c>
      <c r="N15" s="30" t="s">
        <v>13</v>
      </c>
      <c r="O15" s="30" t="s">
        <v>327</v>
      </c>
    </row>
    <row r="16" spans="1:17" x14ac:dyDescent="0.25">
      <c r="A16" s="16" t="s">
        <v>254</v>
      </c>
      <c r="B16" s="31" t="s">
        <v>16</v>
      </c>
      <c r="C16" s="32" t="s">
        <v>255</v>
      </c>
      <c r="D16" s="16" t="s">
        <v>466</v>
      </c>
      <c r="E16" s="17" t="s">
        <v>387</v>
      </c>
      <c r="F16" s="31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376</v>
      </c>
      <c r="B17" s="31" t="s">
        <v>24</v>
      </c>
      <c r="C17" s="32" t="s">
        <v>386</v>
      </c>
      <c r="D17" s="16" t="s">
        <v>466</v>
      </c>
      <c r="E17" s="17" t="s">
        <v>387</v>
      </c>
      <c r="F17" s="31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204</v>
      </c>
      <c r="B18" s="31" t="s">
        <v>24</v>
      </c>
      <c r="C18" s="32" t="s">
        <v>25</v>
      </c>
      <c r="D18" s="16" t="s">
        <v>466</v>
      </c>
      <c r="E18" s="17" t="s">
        <v>26</v>
      </c>
      <c r="F18" s="31">
        <v>44317</v>
      </c>
      <c r="G18" s="20">
        <v>10000</v>
      </c>
      <c r="H18" s="78">
        <v>0</v>
      </c>
      <c r="I18" s="77">
        <v>10000</v>
      </c>
      <c r="J18" s="77">
        <v>287</v>
      </c>
      <c r="K18" s="77">
        <v>185.33</v>
      </c>
      <c r="L18" s="77">
        <v>304</v>
      </c>
      <c r="M18" s="79">
        <v>0</v>
      </c>
      <c r="N18" s="77">
        <v>776.33</v>
      </c>
      <c r="O18" s="54">
        <v>9223.67</v>
      </c>
    </row>
    <row r="19" spans="1:15" x14ac:dyDescent="0.25">
      <c r="A19" s="16" t="s">
        <v>355</v>
      </c>
      <c r="B19" s="31" t="s">
        <v>16</v>
      </c>
      <c r="C19" s="32" t="s">
        <v>70</v>
      </c>
      <c r="D19" s="16" t="s">
        <v>466</v>
      </c>
      <c r="E19" s="17" t="s">
        <v>26</v>
      </c>
      <c r="F19" s="31">
        <v>44986</v>
      </c>
      <c r="G19" s="20">
        <v>14000</v>
      </c>
      <c r="H19" s="78">
        <v>0</v>
      </c>
      <c r="I19" s="77">
        <v>14000</v>
      </c>
      <c r="J19" s="77">
        <v>401.8</v>
      </c>
      <c r="K19" s="77">
        <v>1007.19</v>
      </c>
      <c r="L19" s="77">
        <v>425.6</v>
      </c>
      <c r="M19" s="79">
        <v>0</v>
      </c>
      <c r="N19" s="77">
        <v>1834.59</v>
      </c>
      <c r="O19" s="77">
        <v>12165.41</v>
      </c>
    </row>
    <row r="20" spans="1:15" x14ac:dyDescent="0.25">
      <c r="A20" s="69" t="s">
        <v>321</v>
      </c>
      <c r="B20" s="80">
        <v>4</v>
      </c>
      <c r="C20" s="4"/>
      <c r="D20" s="4"/>
      <c r="E20" s="5"/>
      <c r="F20" s="4"/>
      <c r="G20" s="46">
        <f>SUM(G16:G19)</f>
        <v>59000</v>
      </c>
      <c r="H20" s="46">
        <v>0</v>
      </c>
      <c r="I20" s="46">
        <f>SUM(I16:I19)</f>
        <v>59000</v>
      </c>
      <c r="J20" s="46">
        <f>SUM(J16:J19)</f>
        <v>1693.3</v>
      </c>
      <c r="K20" s="46">
        <f>SUM(K16:K19)</f>
        <v>3937.5299999999997</v>
      </c>
      <c r="L20" s="46">
        <f>SUM(L16:L19)</f>
        <v>1793.6</v>
      </c>
      <c r="M20" s="46">
        <v>0</v>
      </c>
      <c r="N20" s="46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191</v>
      </c>
      <c r="B23" s="15"/>
      <c r="C23" s="15"/>
      <c r="D23" s="3"/>
      <c r="E23" s="6"/>
      <c r="F23" s="93" t="s">
        <v>192</v>
      </c>
      <c r="G23" s="93"/>
      <c r="H23" s="93"/>
      <c r="I23" s="15"/>
      <c r="J23" s="15"/>
      <c r="K23" s="15"/>
      <c r="L23" s="8"/>
      <c r="M23" s="8"/>
      <c r="N23" s="8"/>
    </row>
    <row r="30" spans="1:15" x14ac:dyDescent="0.25">
      <c r="H30" s="93"/>
      <c r="I30" s="93"/>
      <c r="J30" s="93"/>
      <c r="K30" s="3"/>
      <c r="L30" s="3"/>
      <c r="M30" s="3"/>
    </row>
    <row r="31" spans="1:15" x14ac:dyDescent="0.25">
      <c r="G31" s="93"/>
      <c r="H31" s="93"/>
      <c r="I31" s="93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Loren Maytee Vazquez Vieras</cp:lastModifiedBy>
  <cp:revision/>
  <cp:lastPrinted>2024-08-29T18:01:49Z</cp:lastPrinted>
  <dcterms:created xsi:type="dcterms:W3CDTF">2022-12-20T18:48:02Z</dcterms:created>
  <dcterms:modified xsi:type="dcterms:W3CDTF">2024-08-29T18:01:56Z</dcterms:modified>
  <cp:category/>
  <cp:contentStatus/>
</cp:coreProperties>
</file>