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Departamento de Recursos Humanos/SECC REGISTRO Y CONTROL DE NOMINA/Transparencia 2025/"/>
    </mc:Choice>
  </mc:AlternateContent>
  <xr:revisionPtr revIDLastSave="74" documentId="8_{8C6817B2-BA6C-4BC7-9E18-CD088D995C6C}" xr6:coauthVersionLast="47" xr6:coauthVersionMax="47" xr10:uidLastSave="{F6166443-4C28-48F7-AA01-2898FFFC0A3D}"/>
  <bookViews>
    <workbookView xWindow="-120" yWindow="-120" windowWidth="29040" windowHeight="15840" activeTab="4" xr2:uid="{00000000-000D-0000-FFFF-FFFF00000000}"/>
  </bookViews>
  <sheets>
    <sheet name="Fijo" sheetId="2" r:id="rId1"/>
    <sheet name="Fijo 2" sheetId="1" r:id="rId2"/>
    <sheet name="Temporal" sheetId="4" r:id="rId3"/>
    <sheet name="Tram. Pensión" sheetId="3" r:id="rId4"/>
    <sheet name="Comp. Militar" sheetId="6" r:id="rId5"/>
    <sheet name="Interinato y Suplencia " sheetId="8" r:id="rId6"/>
  </sheets>
  <definedNames>
    <definedName name="_xlnm._FilterDatabase" localSheetId="4" hidden="1">'Comp. Militar'!$A$3:$O$21</definedName>
    <definedName name="_xlnm._FilterDatabase" localSheetId="0" hidden="1">Fijo!$D$4:$O$209</definedName>
    <definedName name="_xlnm._FilterDatabase" localSheetId="1" hidden="1">'Fijo 2'!$A$4:$O$95</definedName>
    <definedName name="_xlnm._FilterDatabase" localSheetId="2" hidden="1">Temporal!$A$4:$O$45</definedName>
    <definedName name="_xlnm.Extract" localSheetId="0">Fijo!$D$221</definedName>
    <definedName name="_xlnm.Extract" localSheetId="1">'Fijo 2'!$D$106</definedName>
    <definedName name="_xlnm.Print_Titles" localSheetId="0">Fijo!$4:$4</definedName>
    <definedName name="_xlnm.Print_Titles" localSheetId="1">'Fijo 2'!$4:$4</definedName>
    <definedName name="_xlnm.Print_Titles" localSheetId="2">Temporal!$4:$4</definedName>
    <definedName name="_xlnm.Print_Titles" localSheetId="3">'Tram. Pensión'!$3:$3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6" l="1"/>
  <c r="O209" i="2"/>
  <c r="N209" i="2"/>
  <c r="M209" i="2"/>
  <c r="L209" i="2"/>
  <c r="K209" i="2"/>
  <c r="J209" i="2"/>
  <c r="G209" i="2"/>
  <c r="G21" i="6"/>
  <c r="L21" i="6"/>
  <c r="K21" i="6"/>
  <c r="J21" i="6"/>
  <c r="I21" i="6"/>
  <c r="I209" i="2"/>
  <c r="M45" i="4"/>
  <c r="L45" i="4"/>
  <c r="K45" i="4"/>
  <c r="J45" i="4"/>
  <c r="H45" i="4"/>
  <c r="G45" i="4"/>
  <c r="I25" i="1"/>
  <c r="O13" i="1"/>
  <c r="I13" i="1"/>
  <c r="O12" i="1"/>
  <c r="I12" i="1"/>
  <c r="O30" i="8" l="1"/>
  <c r="N30" i="8"/>
  <c r="M30" i="8"/>
  <c r="L30" i="8"/>
  <c r="K30" i="8"/>
  <c r="J30" i="8"/>
  <c r="I30" i="8"/>
  <c r="H30" i="8"/>
  <c r="G30" i="8"/>
  <c r="N22" i="4"/>
  <c r="I22" i="4"/>
  <c r="O22" i="4" s="1"/>
  <c r="M95" i="1"/>
  <c r="N95" i="2"/>
  <c r="O95" i="2" s="1"/>
  <c r="N65" i="2"/>
  <c r="O65" i="2" s="1"/>
  <c r="N5" i="8"/>
  <c r="O5" i="8" s="1"/>
  <c r="N6" i="8"/>
  <c r="O6" i="8" s="1"/>
  <c r="N7" i="8"/>
  <c r="O7" i="8" s="1"/>
  <c r="N8" i="8"/>
  <c r="O8" i="8" s="1"/>
  <c r="N9" i="8"/>
  <c r="O9" i="8" s="1"/>
  <c r="N10" i="8"/>
  <c r="O10" i="8" s="1"/>
  <c r="N11" i="8"/>
  <c r="O11" i="8" s="1"/>
  <c r="N27" i="8"/>
  <c r="O27" i="8" s="1"/>
  <c r="N28" i="8"/>
  <c r="O28" i="8" s="1"/>
  <c r="N4" i="8"/>
  <c r="O4" i="8" s="1"/>
  <c r="N72" i="2"/>
  <c r="O72" i="2" s="1"/>
  <c r="N69" i="2"/>
  <c r="O69" i="2" s="1"/>
  <c r="N63" i="2"/>
  <c r="O63" i="2" s="1"/>
  <c r="N62" i="2"/>
  <c r="O62" i="2" s="1"/>
  <c r="N4" i="6" l="1"/>
  <c r="N118" i="2" l="1"/>
  <c r="N188" i="2"/>
  <c r="O188" i="2" s="1"/>
  <c r="N15" i="1" l="1"/>
  <c r="N18" i="1"/>
  <c r="N19" i="1"/>
  <c r="N21" i="1"/>
  <c r="N22" i="1"/>
  <c r="N23" i="1"/>
  <c r="N24" i="1"/>
  <c r="N25" i="1"/>
  <c r="N27" i="1"/>
  <c r="N28" i="1"/>
  <c r="N29" i="1"/>
  <c r="N30" i="1"/>
  <c r="N31" i="1"/>
  <c r="N32" i="1"/>
  <c r="N33" i="1"/>
  <c r="N34" i="1"/>
  <c r="N35" i="1"/>
  <c r="N36" i="1"/>
  <c r="N37" i="1"/>
  <c r="N39" i="1"/>
  <c r="N40" i="1"/>
  <c r="N42" i="1"/>
  <c r="N43" i="1"/>
  <c r="N44" i="1"/>
  <c r="N45" i="1"/>
  <c r="N48" i="1"/>
  <c r="N49" i="1"/>
  <c r="N50" i="1"/>
  <c r="N51" i="1"/>
  <c r="N52" i="1"/>
  <c r="N53" i="1"/>
  <c r="N54" i="1"/>
  <c r="N55" i="1"/>
  <c r="N56" i="1"/>
  <c r="N57" i="1"/>
  <c r="N58" i="1"/>
  <c r="N60" i="1"/>
  <c r="N61" i="1"/>
  <c r="N64" i="1"/>
  <c r="N65" i="1"/>
  <c r="N66" i="1"/>
  <c r="N67" i="1"/>
  <c r="N68" i="1"/>
  <c r="N69" i="1"/>
  <c r="N70" i="1"/>
  <c r="N71" i="1"/>
  <c r="N74" i="1"/>
  <c r="N75" i="1"/>
  <c r="N76" i="1"/>
  <c r="N77" i="1"/>
  <c r="N78" i="1"/>
  <c r="N79" i="1"/>
  <c r="N82" i="1"/>
  <c r="N83" i="1"/>
  <c r="N85" i="1"/>
  <c r="N86" i="1"/>
  <c r="N87" i="1"/>
  <c r="N89" i="1"/>
  <c r="N92" i="1"/>
  <c r="N94" i="1"/>
  <c r="N95" i="1" l="1"/>
  <c r="L21" i="8"/>
  <c r="K21" i="8"/>
  <c r="J21" i="8"/>
  <c r="G21" i="8"/>
  <c r="N12" i="4" l="1"/>
  <c r="L95" i="1" l="1"/>
  <c r="J95" i="1"/>
  <c r="K95" i="1"/>
  <c r="N73" i="2"/>
  <c r="O73" i="2" s="1"/>
  <c r="N6" i="4" l="1"/>
  <c r="N7" i="4"/>
  <c r="N8" i="4"/>
  <c r="N9" i="4"/>
  <c r="N10" i="4"/>
  <c r="N11" i="4"/>
  <c r="O12" i="4"/>
  <c r="N14" i="4"/>
  <c r="N15" i="4"/>
  <c r="N16" i="4"/>
  <c r="N17" i="4"/>
  <c r="N18" i="4"/>
  <c r="N19" i="4"/>
  <c r="N21" i="4"/>
  <c r="N23" i="4"/>
  <c r="N24" i="4"/>
  <c r="N25" i="4"/>
  <c r="N26" i="4"/>
  <c r="N27" i="4"/>
  <c r="N28" i="4"/>
  <c r="N29" i="4"/>
  <c r="N30" i="4"/>
  <c r="N31" i="4"/>
  <c r="N45" i="4" s="1"/>
  <c r="N32" i="4"/>
  <c r="N33" i="4"/>
  <c r="N35" i="4"/>
  <c r="N37" i="4"/>
  <c r="N38" i="4"/>
  <c r="N41" i="4"/>
  <c r="N42" i="4"/>
  <c r="N13" i="4"/>
  <c r="N43" i="4"/>
  <c r="N6" i="2" l="1"/>
  <c r="N7" i="2"/>
  <c r="N8" i="2"/>
  <c r="N10" i="2"/>
  <c r="N11" i="2"/>
  <c r="N12" i="2"/>
  <c r="N13" i="2"/>
  <c r="N14" i="2"/>
  <c r="N15" i="2"/>
  <c r="N16" i="2"/>
  <c r="N19" i="2"/>
  <c r="N20" i="2"/>
  <c r="N21" i="2"/>
  <c r="N22" i="2"/>
  <c r="N24" i="2"/>
  <c r="N25" i="2"/>
  <c r="N26" i="2"/>
  <c r="N27" i="2"/>
  <c r="N28" i="2"/>
  <c r="N32" i="2"/>
  <c r="N33" i="2"/>
  <c r="N34" i="2"/>
  <c r="N37" i="2"/>
  <c r="N40" i="2"/>
  <c r="N41" i="2"/>
  <c r="N42" i="2"/>
  <c r="N43" i="2"/>
  <c r="N44" i="2"/>
  <c r="N45" i="2"/>
  <c r="N46" i="2"/>
  <c r="N47" i="2"/>
  <c r="N48" i="2"/>
  <c r="N49" i="2"/>
  <c r="N51" i="2"/>
  <c r="N53" i="2"/>
  <c r="N56" i="2"/>
  <c r="N58" i="2"/>
  <c r="N59" i="2"/>
  <c r="N60" i="2"/>
  <c r="N61" i="2"/>
  <c r="N64" i="2"/>
  <c r="N67" i="2"/>
  <c r="N70" i="2"/>
  <c r="N78" i="2"/>
  <c r="N94" i="2"/>
  <c r="N96" i="2"/>
  <c r="N97" i="2"/>
  <c r="N117" i="2"/>
  <c r="N143" i="2"/>
  <c r="N151" i="2"/>
  <c r="N152" i="2"/>
  <c r="N158" i="2"/>
  <c r="N194" i="2"/>
  <c r="N5" i="2"/>
  <c r="O28" i="2" l="1"/>
  <c r="O70" i="2"/>
  <c r="O79" i="1"/>
  <c r="O6" i="1"/>
  <c r="O7" i="1"/>
  <c r="O8" i="1"/>
  <c r="O9" i="1"/>
  <c r="O10" i="1"/>
  <c r="O11" i="1"/>
  <c r="O15" i="1"/>
  <c r="O18" i="1"/>
  <c r="O19" i="1"/>
  <c r="O21" i="1"/>
  <c r="O22" i="1"/>
  <c r="O24" i="1"/>
  <c r="O25" i="1"/>
  <c r="O27" i="1"/>
  <c r="O28" i="1"/>
  <c r="O29" i="1"/>
  <c r="O30" i="1"/>
  <c r="O31" i="1"/>
  <c r="O32" i="1"/>
  <c r="O33" i="1"/>
  <c r="O34" i="1"/>
  <c r="O35" i="1"/>
  <c r="O36" i="1"/>
  <c r="O37" i="1"/>
  <c r="O39" i="1"/>
  <c r="O40" i="1"/>
  <c r="O42" i="1"/>
  <c r="O43" i="1"/>
  <c r="O44" i="1"/>
  <c r="O45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4" i="1"/>
  <c r="O65" i="1"/>
  <c r="O66" i="1"/>
  <c r="O67" i="1"/>
  <c r="O68" i="1"/>
  <c r="O69" i="1"/>
  <c r="O70" i="1"/>
  <c r="O71" i="1"/>
  <c r="O74" i="1"/>
  <c r="O75" i="1"/>
  <c r="O76" i="1"/>
  <c r="O77" i="1"/>
  <c r="O78" i="1"/>
  <c r="O80" i="1"/>
  <c r="O82" i="1"/>
  <c r="O83" i="1"/>
  <c r="O85" i="1"/>
  <c r="O86" i="1"/>
  <c r="O87" i="1"/>
  <c r="O89" i="1"/>
  <c r="O92" i="1"/>
  <c r="O94" i="1"/>
  <c r="G95" i="1"/>
  <c r="O6" i="2" l="1"/>
  <c r="O7" i="2"/>
  <c r="O8" i="2"/>
  <c r="O10" i="2"/>
  <c r="O11" i="2"/>
  <c r="O12" i="2"/>
  <c r="O13" i="2"/>
  <c r="O14" i="2"/>
  <c r="O15" i="2"/>
  <c r="O16" i="2"/>
  <c r="O19" i="2"/>
  <c r="O20" i="2"/>
  <c r="O21" i="2"/>
  <c r="O22" i="2"/>
  <c r="O24" i="2"/>
  <c r="O25" i="2"/>
  <c r="O26" i="2"/>
  <c r="O27" i="2"/>
  <c r="O32" i="2"/>
  <c r="O33" i="2"/>
  <c r="O34" i="2"/>
  <c r="O37" i="2"/>
  <c r="O40" i="2"/>
  <c r="O41" i="2"/>
  <c r="O42" i="2"/>
  <c r="O43" i="2"/>
  <c r="O44" i="2"/>
  <c r="O45" i="2"/>
  <c r="O46" i="2"/>
  <c r="O47" i="2"/>
  <c r="O48" i="2"/>
  <c r="O49" i="2"/>
  <c r="O51" i="2"/>
  <c r="O53" i="2"/>
  <c r="O56" i="2"/>
  <c r="O58" i="2"/>
  <c r="O59" i="2"/>
  <c r="O60" i="2"/>
  <c r="O61" i="2"/>
  <c r="O64" i="2"/>
  <c r="O67" i="2"/>
  <c r="O78" i="2"/>
  <c r="O94" i="2"/>
  <c r="O96" i="2"/>
  <c r="O97" i="2"/>
  <c r="O117" i="2"/>
  <c r="O118" i="2"/>
  <c r="O143" i="2"/>
  <c r="O151" i="2"/>
  <c r="O152" i="2"/>
  <c r="O158" i="2"/>
  <c r="O194" i="2"/>
  <c r="O5" i="2"/>
  <c r="O19" i="6" l="1"/>
  <c r="N17" i="8" l="1"/>
  <c r="N21" i="8" s="1"/>
  <c r="I17" i="8"/>
  <c r="I21" i="8" s="1"/>
  <c r="O18" i="6" l="1"/>
  <c r="O17" i="8"/>
  <c r="O21" i="8" s="1"/>
  <c r="I7" i="4"/>
  <c r="O7" i="4" s="1"/>
  <c r="I8" i="4"/>
  <c r="O8" i="4" s="1"/>
  <c r="I5" i="1" l="1"/>
  <c r="I6" i="1"/>
  <c r="I7" i="1"/>
  <c r="I8" i="1"/>
  <c r="I9" i="1"/>
  <c r="I10" i="1"/>
  <c r="I11" i="1"/>
  <c r="I15" i="1"/>
  <c r="I18" i="1"/>
  <c r="I19" i="1"/>
  <c r="I21" i="1"/>
  <c r="I22" i="1"/>
  <c r="I24" i="1"/>
  <c r="I27" i="1"/>
  <c r="I28" i="1"/>
  <c r="I29" i="1"/>
  <c r="I30" i="1"/>
  <c r="I31" i="1"/>
  <c r="I32" i="1"/>
  <c r="I33" i="1"/>
  <c r="I34" i="1"/>
  <c r="I35" i="1"/>
  <c r="I36" i="1"/>
  <c r="I37" i="1"/>
  <c r="I39" i="1"/>
  <c r="I40" i="1"/>
  <c r="I42" i="1"/>
  <c r="I43" i="1"/>
  <c r="I44" i="1"/>
  <c r="I45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4" i="1"/>
  <c r="I66" i="1"/>
  <c r="I67" i="1"/>
  <c r="I68" i="1"/>
  <c r="I69" i="1"/>
  <c r="I70" i="1"/>
  <c r="I71" i="1"/>
  <c r="I74" i="1"/>
  <c r="I75" i="1"/>
  <c r="I76" i="1"/>
  <c r="I77" i="1"/>
  <c r="I79" i="1"/>
  <c r="I80" i="1"/>
  <c r="I82" i="1"/>
  <c r="I83" i="1"/>
  <c r="H95" i="1"/>
  <c r="I95" i="1" l="1"/>
  <c r="I13" i="4"/>
  <c r="O13" i="4" s="1"/>
  <c r="N5" i="6" l="1"/>
  <c r="N6" i="6"/>
  <c r="O6" i="6" s="1"/>
  <c r="N7" i="6"/>
  <c r="O7" i="6" s="1"/>
  <c r="N8" i="6"/>
  <c r="O8" i="6" s="1"/>
  <c r="N9" i="6"/>
  <c r="O9" i="6" s="1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O16" i="6"/>
  <c r="O17" i="6"/>
  <c r="I4" i="3"/>
  <c r="O4" i="3" s="1"/>
  <c r="B5" i="3"/>
  <c r="I6" i="4"/>
  <c r="O6" i="4" s="1"/>
  <c r="I9" i="4"/>
  <c r="O9" i="4" s="1"/>
  <c r="I10" i="4"/>
  <c r="O10" i="4" s="1"/>
  <c r="I11" i="4"/>
  <c r="O11" i="4" s="1"/>
  <c r="I14" i="4"/>
  <c r="O14" i="4" s="1"/>
  <c r="I15" i="4"/>
  <c r="O15" i="4" s="1"/>
  <c r="I16" i="4"/>
  <c r="O16" i="4" s="1"/>
  <c r="I17" i="4"/>
  <c r="O17" i="4" s="1"/>
  <c r="I18" i="4"/>
  <c r="O18" i="4" s="1"/>
  <c r="I19" i="4"/>
  <c r="O19" i="4" s="1"/>
  <c r="I21" i="4"/>
  <c r="O21" i="4" s="1"/>
  <c r="I23" i="4"/>
  <c r="O23" i="4" s="1"/>
  <c r="I24" i="4"/>
  <c r="O24" i="4" s="1"/>
  <c r="I25" i="4"/>
  <c r="O25" i="4" s="1"/>
  <c r="I26" i="4"/>
  <c r="O26" i="4" s="1"/>
  <c r="I27" i="4"/>
  <c r="O27" i="4" s="1"/>
  <c r="I28" i="4"/>
  <c r="O28" i="4" s="1"/>
  <c r="I29" i="4"/>
  <c r="O29" i="4" s="1"/>
  <c r="I30" i="4"/>
  <c r="O30" i="4" s="1"/>
  <c r="I31" i="4"/>
  <c r="O31" i="4" s="1"/>
  <c r="O45" i="4" s="1"/>
  <c r="I32" i="4"/>
  <c r="O32" i="4" s="1"/>
  <c r="I33" i="4"/>
  <c r="O33" i="4" s="1"/>
  <c r="I35" i="4"/>
  <c r="O35" i="4" s="1"/>
  <c r="I37" i="4"/>
  <c r="O37" i="4" s="1"/>
  <c r="I38" i="4"/>
  <c r="O38" i="4" s="1"/>
  <c r="I41" i="4"/>
  <c r="O41" i="4" s="1"/>
  <c r="I42" i="4"/>
  <c r="O42" i="4" s="1"/>
  <c r="I43" i="4"/>
  <c r="O43" i="4" s="1"/>
  <c r="O21" i="6" l="1"/>
  <c r="N21" i="6"/>
  <c r="O4" i="6"/>
  <c r="O5" i="3" l="1"/>
  <c r="N5" i="3"/>
  <c r="M5" i="3"/>
  <c r="L5" i="3"/>
  <c r="K5" i="3"/>
  <c r="J5" i="3"/>
  <c r="I5" i="3"/>
  <c r="H5" i="3"/>
  <c r="G5" i="3"/>
  <c r="I45" i="4" l="1"/>
  <c r="O5" i="1"/>
  <c r="O95" i="1" s="1"/>
  <c r="K12" i="8" l="1"/>
  <c r="O12" i="8"/>
  <c r="J12" i="8"/>
  <c r="G12" i="8"/>
  <c r="I12" i="8"/>
  <c r="L12" i="8"/>
  <c r="N12" i="8"/>
</calcChain>
</file>

<file path=xl/sharedStrings.xml><?xml version="1.0" encoding="utf-8"?>
<sst xmlns="http://schemas.openxmlformats.org/spreadsheetml/2006/main" count="1988" uniqueCount="538">
  <si>
    <t>Nombre</t>
  </si>
  <si>
    <t>Genero</t>
  </si>
  <si>
    <t>Cargo</t>
  </si>
  <si>
    <t>Departamento</t>
  </si>
  <si>
    <t>Fecha de Desingnación</t>
  </si>
  <si>
    <t>Ingreso Bruto</t>
  </si>
  <si>
    <t>Otros Ing.</t>
  </si>
  <si>
    <t>Total Ingresos</t>
  </si>
  <si>
    <t>AFP</t>
  </si>
  <si>
    <t>ISR</t>
  </si>
  <si>
    <t>SFS</t>
  </si>
  <si>
    <t>Otros Desc.</t>
  </si>
  <si>
    <t>Total Desc.</t>
  </si>
  <si>
    <t>Ingreso Neto</t>
  </si>
  <si>
    <t>CARLOS JOSE THEN CONTIN</t>
  </si>
  <si>
    <t>M</t>
  </si>
  <si>
    <t>DIRECTOR EJECUTIVO</t>
  </si>
  <si>
    <t>DECRETO</t>
  </si>
  <si>
    <t>JUAN FRANCISCO VASQUEZ CAMBERO</t>
  </si>
  <si>
    <t>GREEMBERG MATA MARTINEZ</t>
  </si>
  <si>
    <t>FABIO LUIS ARZENO NUÑEZ</t>
  </si>
  <si>
    <t>CARGO DE CONFIANZA</t>
  </si>
  <si>
    <t>ROSYVETTE POU CANAHUATE</t>
  </si>
  <si>
    <t>F</t>
  </si>
  <si>
    <t>AUXILIAR ADMINISTRATIVO (A)</t>
  </si>
  <si>
    <t>FIJO</t>
  </si>
  <si>
    <t>KERVIN BAUTISTA GUERRERO</t>
  </si>
  <si>
    <t>LUISA ELIANA ROSSIS DIAZ</t>
  </si>
  <si>
    <t>SECRETARIA</t>
  </si>
  <si>
    <t>PEDRO ANTONIO NICOLAS GILBERT NOBOA</t>
  </si>
  <si>
    <t>JEFRY XAVIER CARVAJAL CUEVAS</t>
  </si>
  <si>
    <t>LIA PAOLA ARIAS JACINTO</t>
  </si>
  <si>
    <t>SEBASTIAN VIRGILIO DESCHAMPS MESSIN</t>
  </si>
  <si>
    <t>ANGELA TERESA GONZALEZ FELIZ</t>
  </si>
  <si>
    <t>CARRERA ADMINISTRATIVA</t>
  </si>
  <si>
    <t>JORGE MILTON CASADO HOLGUIN VERAS</t>
  </si>
  <si>
    <t>ARISMENDY FRANCISCO LORA</t>
  </si>
  <si>
    <t>FOTOGRAFO (A)</t>
  </si>
  <si>
    <t>DEPARTAMENTO DE COMUNICACIONES</t>
  </si>
  <si>
    <t>MADELINE INMACULADA GRULLON CONTIN</t>
  </si>
  <si>
    <t>ARLETTE MONTAN ARAUJO</t>
  </si>
  <si>
    <t>DEPARTAMENTO DE RECURSOS HUMANOS</t>
  </si>
  <si>
    <t>DULCE MARIA LEYBA RODRIGUEZ</t>
  </si>
  <si>
    <t>ANALISTA DE RECURSOS HUMANOS</t>
  </si>
  <si>
    <t>FRANCISCA ANTONIA SANTOS ALMONTE</t>
  </si>
  <si>
    <t>DIDSON ALBERTO DE LA CRUZ DE LOS SA</t>
  </si>
  <si>
    <t>FRANCIA DE LA CRUZ ABREU</t>
  </si>
  <si>
    <t>ENCARGADO (A)</t>
  </si>
  <si>
    <t>CRISTIANA BELTRE MENDEZ</t>
  </si>
  <si>
    <t>LEONOR CUEVAS SIERRA</t>
  </si>
  <si>
    <t>GUILLERMO ALCANTARA MATEO</t>
  </si>
  <si>
    <t>ENMANUEL ANTONIO MONTERO FORTUNATO</t>
  </si>
  <si>
    <t>DEPARTAMENTO DE PESCA DE CAPTURA</t>
  </si>
  <si>
    <t>MERCEDES DEL CARMEN VALDEZ DE JIMEN</t>
  </si>
  <si>
    <t>JOHANNA ELIZABETH DE LEON GOMEZ</t>
  </si>
  <si>
    <t>MARCIA JOSEFINA BELTRE DIAZ</t>
  </si>
  <si>
    <t>TARSIS JOSIA ALCANTARA CALDERON</t>
  </si>
  <si>
    <t>DEPARTAMENTO DE REGULACIONES PESQUERAS</t>
  </si>
  <si>
    <t>IDELFONSO DE LOS ANGELES PE¥A</t>
  </si>
  <si>
    <t>MIGUEL ANGEL FELIZ SALVADOR</t>
  </si>
  <si>
    <t>ESMERALDA ALTAGRACIA RODRIGUEZ TORR</t>
  </si>
  <si>
    <t>ANAHIZA BAEZ CUSTODIO</t>
  </si>
  <si>
    <t>DAHIANA MICHEL DIAZ PEÑA</t>
  </si>
  <si>
    <t>TABATA VALENCIA COLON</t>
  </si>
  <si>
    <t>COORDINADORA DE EVENTOS</t>
  </si>
  <si>
    <t>RAUL SANTIAGO DE JESUS GONZALEZ PAN</t>
  </si>
  <si>
    <t>ELIGIO MATEO PEREZ</t>
  </si>
  <si>
    <t>RAMON EDUARDO FERNANDEZ CASADO</t>
  </si>
  <si>
    <t>DIGITADOR</t>
  </si>
  <si>
    <t>MIGUEL ANGEL ESTEVEZ BELLO</t>
  </si>
  <si>
    <t>JUAN CARLOS SANCHEZ GONZALEZ</t>
  </si>
  <si>
    <t>MIGUEL ANGEL ABREU FERNANDEZ</t>
  </si>
  <si>
    <t>COORDINADOR (A)  DE PROYECTO</t>
  </si>
  <si>
    <t>MANUEL DE JESUS TAVERAS VICTORINO</t>
  </si>
  <si>
    <t>AYUDANTE DE MANTENIMIENTO</t>
  </si>
  <si>
    <t>PEDRO ENCARNACION</t>
  </si>
  <si>
    <t>AYUDANTE MANTENIMIENTO</t>
  </si>
  <si>
    <t>LUIS RAFAEL NUÑEZ NUÑEZ</t>
  </si>
  <si>
    <t>CHOFER</t>
  </si>
  <si>
    <t>MARCOS LEONARDO BERROA AGUERO</t>
  </si>
  <si>
    <t>WILLI RAFAEL AQUINO MATEO</t>
  </si>
  <si>
    <t>CRUSERINA OGANDO ENCARNACION</t>
  </si>
  <si>
    <t>CONSERJE</t>
  </si>
  <si>
    <t>SOLANYI CANARIO MATEO</t>
  </si>
  <si>
    <t>SANTA LUCRECIA ISABEL</t>
  </si>
  <si>
    <t>LADYS ARAMIS CUSTODIO</t>
  </si>
  <si>
    <t>BEATRIZ CORPORAN MARTE</t>
  </si>
  <si>
    <t>RAFAEL SUAREZ VENTURA</t>
  </si>
  <si>
    <t>MENSAJERO</t>
  </si>
  <si>
    <t>ALTAGRACIA PANIAGUA VALDEZ</t>
  </si>
  <si>
    <t>RECEPCIONISTA</t>
  </si>
  <si>
    <t>SUPERVISOR MANTENIMIENTO</t>
  </si>
  <si>
    <t>SANDY CALDERON</t>
  </si>
  <si>
    <t>VIGILANTE</t>
  </si>
  <si>
    <t>ALONDRA ERISMEL CASTILLO AYBAR</t>
  </si>
  <si>
    <t>JULIO CESAR TEJEDA SOTO</t>
  </si>
  <si>
    <t>CARLOS CESAR JIMENEZ SUAREZ</t>
  </si>
  <si>
    <t>ENUMERADOR</t>
  </si>
  <si>
    <t>YEUDIS PAYANO ORTIZ</t>
  </si>
  <si>
    <t>WELLINGTON ARGENYS POLANCO TEJEDA</t>
  </si>
  <si>
    <t>JUAN ESTEBAN CONTRERAS PUJOLS</t>
  </si>
  <si>
    <t>ANGEL DARIO TEJEDA SOTO</t>
  </si>
  <si>
    <t>SANTO ROBLES JIMENEZ</t>
  </si>
  <si>
    <t>ANGEL MIGUEL RODRIGUEZ PEREZ</t>
  </si>
  <si>
    <t>RACHEL MELENDEZ GERALDO</t>
  </si>
  <si>
    <t>JOSE RAMON PEREZ DE LOS SANTOS</t>
  </si>
  <si>
    <t>RAMON ABELARDO SANZ PIMENTEL</t>
  </si>
  <si>
    <t>JUSTO PEDRO PAULINO TATIS</t>
  </si>
  <si>
    <t>JUAN CARLOS ALBUEY CESPEDES</t>
  </si>
  <si>
    <t>ALVARO ENCARNACION RAMIREZ</t>
  </si>
  <si>
    <t>JOAQUIN EMMANUEL SANCHEZ MATEO</t>
  </si>
  <si>
    <t>JOSE FELICIANO SISA</t>
  </si>
  <si>
    <t>JOSE LUIS GONZALEZ GONZALEZ</t>
  </si>
  <si>
    <t>LUCIA BAUTISTA LEBRON</t>
  </si>
  <si>
    <t>DOMINGO BELTRE</t>
  </si>
  <si>
    <t>LUIS ANTONIO FIGUEREO RODRIGUEZ</t>
  </si>
  <si>
    <t>FELIX RADHAMES ARIAS TRONCOSO</t>
  </si>
  <si>
    <t>ZOILA ALTAGRACIA REYES FELIZ</t>
  </si>
  <si>
    <t>LEONARDO GOMEZ</t>
  </si>
  <si>
    <t>TOMAS EUGENIO JIMENEZ ENCARNACION</t>
  </si>
  <si>
    <t>JUSTINO MATOS MATOS</t>
  </si>
  <si>
    <t>XIOMARA JEANNETTE SEGURA FELIZ</t>
  </si>
  <si>
    <t>DENNY ALTAGRACIA PEREZ AQUINO</t>
  </si>
  <si>
    <t>WILIAN CUELLO MENDEZ</t>
  </si>
  <si>
    <t>ANTONIO RAMIREZ GARCIA</t>
  </si>
  <si>
    <t>JHOANN MANUEL MORETA SEPULVEDA</t>
  </si>
  <si>
    <t>MELIDES PAREDES MENDEZ</t>
  </si>
  <si>
    <t>FELIPE MATOS SANTANA</t>
  </si>
  <si>
    <t>ABEL GERALDO FELIZ LOPEZ</t>
  </si>
  <si>
    <t>RADHAMES FELIZ PEREZ</t>
  </si>
  <si>
    <t>TATO MATOS</t>
  </si>
  <si>
    <t>BRAYAN JOSE SENCION SUERO</t>
  </si>
  <si>
    <t>CARLOS MANUEL FELIZ SALDAÑA</t>
  </si>
  <si>
    <t>DUARTE BOLIVAR SANCHEZ</t>
  </si>
  <si>
    <t>BIENVENIDO RAMIREZ ROSA</t>
  </si>
  <si>
    <t>STARLYN CEDEÑO</t>
  </si>
  <si>
    <t>ANGELICA RICHIEZ RODRIGUEZ</t>
  </si>
  <si>
    <t>JUSTO VELOZ LARA</t>
  </si>
  <si>
    <t>JOSE ANTONIO AYALA LIZARDO</t>
  </si>
  <si>
    <t>CARLOS JOSE PEÑALO LANTIGUA</t>
  </si>
  <si>
    <t>NATHANAEL CORNIEL ALMONTE</t>
  </si>
  <si>
    <t>OFFIL ANTONIO ESCOLASTICO ESPIRITUS</t>
  </si>
  <si>
    <t>ANGEL ANTONIO LINAREZ HERRERA</t>
  </si>
  <si>
    <t>JUAN DE AZA</t>
  </si>
  <si>
    <t>RAMON ANTONIO SIMO</t>
  </si>
  <si>
    <t>YUDERKI LOPEZ SANTOS</t>
  </si>
  <si>
    <t>SANTO REYNOSO</t>
  </si>
  <si>
    <t>SIMON CABRERA BURGOS</t>
  </si>
  <si>
    <t>JOSE ARISTIDES BEATO GOMEZ</t>
  </si>
  <si>
    <t>RUDYS BIENVENIDO PEREZ</t>
  </si>
  <si>
    <t>ANA CAROLINA ALMONTE GARCIA</t>
  </si>
  <si>
    <t>MALBIN ANTONIO SANCHEZ FERMIN</t>
  </si>
  <si>
    <t>MAXIMILIANO PEREZ SANCHEZ</t>
  </si>
  <si>
    <t>BARTOLO REYES SANTO</t>
  </si>
  <si>
    <t>CARLOS ANTONIO JIMENEZ DE LA CRUZ</t>
  </si>
  <si>
    <t>RAFAEL MEDINA GUERRERO</t>
  </si>
  <si>
    <t>ROBINSON SKARLY JIMENEZ CABREJA</t>
  </si>
  <si>
    <t>JOSE LEONEL BAEZ MARTINEZ</t>
  </si>
  <si>
    <t>ALEJANDRO ALMONTE RAMOS</t>
  </si>
  <si>
    <t>FRANCISCO JAVIER TAVERAS VENTURA</t>
  </si>
  <si>
    <t>LUIS FELIPE HEREDIA TERRERO</t>
  </si>
  <si>
    <t>ARIEL ELINARDO ESTRELLA SUERO</t>
  </si>
  <si>
    <t>MARLENI MASSIEL JEREZ RODRIGUEZ</t>
  </si>
  <si>
    <t>JOSE ANTONIO HERNANDEZ CUEVAS</t>
  </si>
  <si>
    <t>FRANCISCO JAVIER FERNANDEZ ALMONTE</t>
  </si>
  <si>
    <t>BERNARDO LOPEZ MEZQUITA</t>
  </si>
  <si>
    <t>BARTOLOME CALCAÑO FERMIN</t>
  </si>
  <si>
    <t>TADEO DE AZA HERNANDEZ</t>
  </si>
  <si>
    <t>ANTONIO ESPINO GARCIA</t>
  </si>
  <si>
    <t>IRIS MARIA DE LA ROSA ROSARIO</t>
  </si>
  <si>
    <t>FREDDY JIMENEZ</t>
  </si>
  <si>
    <t>PROVIDENCIA SUAREZ ROSARIO</t>
  </si>
  <si>
    <t>MARCELINO BELLIARD DE LA CRUZ</t>
  </si>
  <si>
    <t>DOMINGUITO LARA SELVES</t>
  </si>
  <si>
    <t>ARMANDO SALVADOR VILLAR ARIAS</t>
  </si>
  <si>
    <t>GUSTAVO RAFAEL SURIEL GUZMAN</t>
  </si>
  <si>
    <t>EMILIA GENAO DE GONZALEZ</t>
  </si>
  <si>
    <t>ELADIO GERMAN BELTRE</t>
  </si>
  <si>
    <t>MARISOL ALTAGRACIA GUZMAN ROSARIO</t>
  </si>
  <si>
    <t>JESUS ALBERTO CRUZ SANCHEZ</t>
  </si>
  <si>
    <t>KENIA GUZMAN RAMOS</t>
  </si>
  <si>
    <t>JOSE AMADO TAVAREZ MOTA</t>
  </si>
  <si>
    <t>ANA CRISTINA FELIZ CASTILLO</t>
  </si>
  <si>
    <t>FELIX FABIAN DE JESUS</t>
  </si>
  <si>
    <t>OSIRIS SEBASTIAN BRITO CONCEPCION</t>
  </si>
  <si>
    <t>EORINEL MATOS BELTRE</t>
  </si>
  <si>
    <t>Total.</t>
  </si>
  <si>
    <t>Responsable de Nómina</t>
  </si>
  <si>
    <t>Responsable Recursos Humanos</t>
  </si>
  <si>
    <t>MAXIMILIANO RAMOS GARCIA</t>
  </si>
  <si>
    <t>JULIO CESAR MARTINEZ ARVELO</t>
  </si>
  <si>
    <t>ALEJANDRO ANTONIO CORCINO TAVERAS</t>
  </si>
  <si>
    <t>MARCOS BERNABE BONIFACIO DURAN</t>
  </si>
  <si>
    <t>MELIDA YASMINA CASTILLO CASTRO</t>
  </si>
  <si>
    <t>EDWARD RAFAEL SANTANA</t>
  </si>
  <si>
    <t>JOSE SAMUEL PRADO COSTE</t>
  </si>
  <si>
    <t>SAMUEL ACOSTA MEJIA</t>
  </si>
  <si>
    <t>JULIO STIOBAR MELO RAMIREZ</t>
  </si>
  <si>
    <t>LAURA CAROLINA ROA SUCAR</t>
  </si>
  <si>
    <t>SECRETARIA ADMINISTRATIVA</t>
  </si>
  <si>
    <t>EMELYN YAMEL PUJOLS GOMEZ</t>
  </si>
  <si>
    <t>DUJEY ARLENE PADILLA VALLE</t>
  </si>
  <si>
    <t>JULIO CESAR PAULINO ROSARIO</t>
  </si>
  <si>
    <t>LUCIA QUELIZ CRUZ DE BALBUENA</t>
  </si>
  <si>
    <t>DALESKY KIESLER CUEVAS NOVAS</t>
  </si>
  <si>
    <t>ASHLEY MARJOREY PEÑA BALBUENA</t>
  </si>
  <si>
    <t>DOMINGO VASQUEZ</t>
  </si>
  <si>
    <t>YONY FRANZUA LUIS</t>
  </si>
  <si>
    <t>CRISTIAN SORIANO DE LOS SANTOS</t>
  </si>
  <si>
    <t>JOSE ANTONIO CALCAÑO</t>
  </si>
  <si>
    <t>ISIDRO ANTONIO MEJIA MEDINA</t>
  </si>
  <si>
    <t>ANA FERNANDA CALZADO BENITEZ</t>
  </si>
  <si>
    <t>MERCEDES GARCIA SOLER</t>
  </si>
  <si>
    <t>DEIVY ROSARIO LINAREZ</t>
  </si>
  <si>
    <t>BIENVENIDO CUSTODIO LOPEZ</t>
  </si>
  <si>
    <t>ENDY ROSARIO ESTEVEZ</t>
  </si>
  <si>
    <t>BLAS SPENCER RONDON</t>
  </si>
  <si>
    <t>MARINO PEREZ PEREZ</t>
  </si>
  <si>
    <t>YORDAN JACKSON DE PEÑA</t>
  </si>
  <si>
    <t>YORDANO VALERIO MEDINA</t>
  </si>
  <si>
    <t>LAURENCE PAUL ALMONTE RODRIGUEZ</t>
  </si>
  <si>
    <t>ANDRES HIJO LOPEZ POLANCO</t>
  </si>
  <si>
    <t>KELVIN BLAS PERALTA GENAO</t>
  </si>
  <si>
    <t>JUAN FRANCISCO BERAS</t>
  </si>
  <si>
    <t>JOSELITO ANTONIO HURTADO TINEO</t>
  </si>
  <si>
    <t>JOSE ANTONIO PIMENTEL DE LA ROSA</t>
  </si>
  <si>
    <t>RAMON LA ROSA MENDEZ GUZMAN</t>
  </si>
  <si>
    <t>DARLYN SAVIER RODRIGUEZ REYES</t>
  </si>
  <si>
    <t>KENNEDY ANEUDY MERCEDES JIMENEZ</t>
  </si>
  <si>
    <t>CARLOS JUAN DURAN MARQUEZ</t>
  </si>
  <si>
    <t>JOSE CECILIO PERALTA ESPINAL</t>
  </si>
  <si>
    <t>HIPOLITO CUEVAS CUEVAS</t>
  </si>
  <si>
    <t>YGNACIO FERRERAS MEDINA</t>
  </si>
  <si>
    <t>WILQUIN DANILO PEREZ DE LA CRUZ</t>
  </si>
  <si>
    <t>YONATHAN PARRA MONEGRO</t>
  </si>
  <si>
    <t>HECTOR GARABITO FORCHUE</t>
  </si>
  <si>
    <t>LUIS FERNANDO ACOSTA POLANCO</t>
  </si>
  <si>
    <t>AMPARO BUENO DE PEÑA</t>
  </si>
  <si>
    <t>YOLLY ECHAVARRIA VENTURA</t>
  </si>
  <si>
    <t>VICTOR MANUEL MARTIN MATOS</t>
  </si>
  <si>
    <t>REYNALDO SARANTE MENDOZA</t>
  </si>
  <si>
    <t>ILARIO EUSEBIO</t>
  </si>
  <si>
    <t>ROBERTO ZAMORA</t>
  </si>
  <si>
    <t>ALEXANDER LORA CASTRO</t>
  </si>
  <si>
    <t>JUAN CARLOS RIJO JAZMIN</t>
  </si>
  <si>
    <t>GIAN CARLOS ACEVEDO SANTOS</t>
  </si>
  <si>
    <t>JOSE RAMON MOSQUEA DISLA</t>
  </si>
  <si>
    <t>MARTIRES PERALTA CASTILLO</t>
  </si>
  <si>
    <t>DEYSI YOSELIN GUERRERO GARCIA</t>
  </si>
  <si>
    <t>DAURIS ALEXANDER MEDINA CARDENAS</t>
  </si>
  <si>
    <t>SECRETARIO (A)</t>
  </si>
  <si>
    <t>AMINTA BURGOS NUÑEZ</t>
  </si>
  <si>
    <t>FRANCISCO JAVIER DISLA NAVARRO</t>
  </si>
  <si>
    <t>ROSAURA SARINA FELIZ GARCIA</t>
  </si>
  <si>
    <t>OZZI RAFAEL SUAREZ JIMENEZ</t>
  </si>
  <si>
    <t>YOHANCEL ULLOA ASENCIO</t>
  </si>
  <si>
    <t>MENSAJERO INTERNO</t>
  </si>
  <si>
    <t>SANTO CASANOVA ENCARNACION</t>
  </si>
  <si>
    <t>JOSE JUAN MARTINEZ RODRIGUEZ</t>
  </si>
  <si>
    <t>WILSON PEREZ PEREZ</t>
  </si>
  <si>
    <t>FERNANDA LISSETTE DIAZ ADAMES</t>
  </si>
  <si>
    <t>MIGUELINA YNMACULADA DE LEON MARTIN</t>
  </si>
  <si>
    <t>KENIA NICACIO DE LA ROSA</t>
  </si>
  <si>
    <t>NERMIN SUAZO</t>
  </si>
  <si>
    <t>ALISANDRA NARANJO</t>
  </si>
  <si>
    <t>NISALY MERCEDES ESTEVEZ PERALTA</t>
  </si>
  <si>
    <t>ROSA MARGARITA HERNANDEZ MONTERO</t>
  </si>
  <si>
    <t>MILAGROS RAMIREZ</t>
  </si>
  <si>
    <t>JUAN LUIS MARTINEZ PUJOLS</t>
  </si>
  <si>
    <t>EMPLEADO TEMPORAL</t>
  </si>
  <si>
    <t>FRANKLIN VIRGILIO CEDANO RIJO</t>
  </si>
  <si>
    <t>MIGUEL ANTONIO SANTANA</t>
  </si>
  <si>
    <t>LUIS ALBERTO REYES SANCHEZ</t>
  </si>
  <si>
    <t>MELISSA DEL CARMEN MATIAS GUERRERO</t>
  </si>
  <si>
    <t>LUIS ALBERTO KELLY CASTILLO</t>
  </si>
  <si>
    <t>MIGUEL RAFAEL LUCIANO VALDEZ</t>
  </si>
  <si>
    <t>LUIS ARMANDO RICART OLIVERO</t>
  </si>
  <si>
    <t>JERONIMO ONIEL ESCAÑO SANTANA</t>
  </si>
  <si>
    <t>OMAIRA RODRIGUEZ MINIÑO</t>
  </si>
  <si>
    <t>MARIA DEL CARMEN VAZQUEZ CAMPILLO</t>
  </si>
  <si>
    <t>DORIS AURORA ALVAREZ MARTINEZ</t>
  </si>
  <si>
    <t>ALBERICH AYLWIN REYES JIMENEZ</t>
  </si>
  <si>
    <t>DISEÑADOR GRAFICO</t>
  </si>
  <si>
    <t>WENDOLYN MARIE FERMIN CORNIELLE</t>
  </si>
  <si>
    <t>ALFREDO ANIBAL DALMAU DISLA</t>
  </si>
  <si>
    <t>ANALISTA DE INVESTIGACION</t>
  </si>
  <si>
    <t>ROSANGEL MATOS ACOSTA</t>
  </si>
  <si>
    <t>LAURA EMILIA FLORENTINO PORCELLA</t>
  </si>
  <si>
    <t>ALBERTO ANTONIO GUZMAN DE LEON</t>
  </si>
  <si>
    <t>MANUEL ELPIDIO JOA CRUZ</t>
  </si>
  <si>
    <t>ADDIS JOMEINIS SANTANA CUEVAS</t>
  </si>
  <si>
    <t>WILTON OSIRIS ALMANZAR REYES</t>
  </si>
  <si>
    <t>YOEL ECHAVARRIA DE LA ROSA</t>
  </si>
  <si>
    <t>ANALISTA LEGAL</t>
  </si>
  <si>
    <t>LUISA MARIA GIL CABRERA</t>
  </si>
  <si>
    <t>PARALEGAL</t>
  </si>
  <si>
    <t>SONIA CUETO LANTIGUA</t>
  </si>
  <si>
    <t>MARISOL VASQUEZ CORONADO</t>
  </si>
  <si>
    <t>ARALIA ODINCIA CRUZ CALDERON</t>
  </si>
  <si>
    <t>ANALISTA FINANCIERO</t>
  </si>
  <si>
    <t>FARAH BIENVENIDA GONZALEZ ROSSO</t>
  </si>
  <si>
    <t>GISSELLE ROSARIO DIAZ</t>
  </si>
  <si>
    <t>JUAN CARLOS STERLING ARACENA</t>
  </si>
  <si>
    <t>ANALISTA PROYECTOS</t>
  </si>
  <si>
    <t>JAIRO YUNNY SANCHEZ MATEO</t>
  </si>
  <si>
    <t>JUANA SOSA ADAMES</t>
  </si>
  <si>
    <t>TOMAS EDUARDO CARRASCO ACOSTA</t>
  </si>
  <si>
    <t>LEONEL FLORES CONTRERAS</t>
  </si>
  <si>
    <t>ANGELA MARIÑEZ CHACON</t>
  </si>
  <si>
    <t>YOHEL VELAZQUEZ PIMENTEL</t>
  </si>
  <si>
    <t>MELBA MARGARITA PEÑA GARCIA</t>
  </si>
  <si>
    <t>YUBERKY GARCIA FERMIN</t>
  </si>
  <si>
    <t>TOTAL</t>
  </si>
  <si>
    <t>GENERO</t>
  </si>
  <si>
    <t>DEPARTAMENTO</t>
  </si>
  <si>
    <t>ESTATUTO</t>
  </si>
  <si>
    <t>FECHA DE ASIGNACIÓN</t>
  </si>
  <si>
    <t>Total Ing.</t>
  </si>
  <si>
    <t>Neto</t>
  </si>
  <si>
    <t>TRAMITE DE PENSIÓN</t>
  </si>
  <si>
    <t>HECTOR MANUEL LOPEZ PIMENTEL</t>
  </si>
  <si>
    <t>MARCELINO GUZMAN DIPRE</t>
  </si>
  <si>
    <t xml:space="preserve">FECHA DE ASIGNACIÓN </t>
  </si>
  <si>
    <t>ANGEL LUIS FRANCO DE LOS SANTOS</t>
  </si>
  <si>
    <t>ENCARGADO DE SEGURIDAD</t>
  </si>
  <si>
    <t>Personal de Vigilancia</t>
  </si>
  <si>
    <t>ROBERSON LORENZO ARIAS</t>
  </si>
  <si>
    <t>SEGURIDAD</t>
  </si>
  <si>
    <t>DELMY DEL CARMEN RAMOS SANTIAGO</t>
  </si>
  <si>
    <t>MIGUEL ANASTACIO ALCANTARA</t>
  </si>
  <si>
    <t>JESUS GALAN JOSE</t>
  </si>
  <si>
    <t>WEDY RAMON ESPINO</t>
  </si>
  <si>
    <t>YESENIA MAGALY OZUNA LUGO</t>
  </si>
  <si>
    <t>SEGURIDAD MILITAR</t>
  </si>
  <si>
    <t>JOSELITO FAMILIA QUEVEDO</t>
  </si>
  <si>
    <t>PEDRO RAUDALINO HERNANDEZ ALMONTE</t>
  </si>
  <si>
    <t>BERNY RAFAEL SANCHEZ PIMENTEL</t>
  </si>
  <si>
    <t>JUAN CONCEPCION OVISPO</t>
  </si>
  <si>
    <t>PABLO PERDOMO DE JESUS</t>
  </si>
  <si>
    <t>PABLO MATEO</t>
  </si>
  <si>
    <t>GABRIEL ALCIBIADES HERNANDEZ MEDINA</t>
  </si>
  <si>
    <t xml:space="preserve">TOTAL </t>
  </si>
  <si>
    <t xml:space="preserve">FIJO </t>
  </si>
  <si>
    <t>Género</t>
  </si>
  <si>
    <t xml:space="preserve">YESICA JESULY MATOS </t>
  </si>
  <si>
    <t>ANGEL MANUEL MATOS CASTILLO</t>
  </si>
  <si>
    <t>JOSE ORIOL RODRIGUEZ CLASSE</t>
  </si>
  <si>
    <t>JUAN GERALDO DE LA ROSA PEÑA</t>
  </si>
  <si>
    <t>CAROLIN SANCHEZ PEREYRA</t>
  </si>
  <si>
    <t>JOSÉ ALBERTO PIMENTEL PAREDES</t>
  </si>
  <si>
    <t xml:space="preserve">MAGDALENA ZORRILLA ZORRILLA </t>
  </si>
  <si>
    <t xml:space="preserve">WESKENDY MIHOGAR TAPIA MONTERO </t>
  </si>
  <si>
    <t>SUPERVISOR DE MANTENIMIENTO</t>
  </si>
  <si>
    <t>YINELBI JIMENEZ PICHARDO</t>
  </si>
  <si>
    <t>RAFAEL ARIAS GARCIA</t>
  </si>
  <si>
    <t>LOYDI MIRIAM MATEO</t>
  </si>
  <si>
    <t xml:space="preserve">REVISOR DE EXPEDIENTES </t>
  </si>
  <si>
    <t>EZEQUIEL ADAMES CORPORAN</t>
  </si>
  <si>
    <t xml:space="preserve">JORGE LUIS HERNÁNDEZ AREAS </t>
  </si>
  <si>
    <t>FIJO 2</t>
  </si>
  <si>
    <t xml:space="preserve">AYUDANTE DE MANTENIMIENTO </t>
  </si>
  <si>
    <t>ANALISTA DE NORMAS Y REGULACIONES</t>
  </si>
  <si>
    <t>HENRY VALDEZ GARCIA</t>
  </si>
  <si>
    <t>PAOLA FERMÍN SEVERINO</t>
  </si>
  <si>
    <t xml:space="preserve">FANNY VICTORIA MARTINEZ CAMPUSANO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</si>
  <si>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</si>
  <si>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</si>
  <si>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RAMON ANTONIO BELTRE </t>
  </si>
  <si>
    <t>PABLO ERNESTO MATEO FERNÁNDEZ</t>
  </si>
  <si>
    <t>ROSANNA DASSIEL ORTIZ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</si>
  <si>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</si>
  <si>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VICTOR MANUEL BÁEZ SANTIAGO </t>
  </si>
  <si>
    <t>YUDIT ISABEL DE LA CRUZ PEREZ</t>
  </si>
  <si>
    <t>CAROLIN MERCEDES MATOS MILLAMAN</t>
  </si>
  <si>
    <t xml:space="preserve">SECRETARIA </t>
  </si>
  <si>
    <t xml:space="preserve">FIJO 2 </t>
  </si>
  <si>
    <t xml:space="preserve">LOREN MAYTEE VAZQUEZ VIERA </t>
  </si>
  <si>
    <t xml:space="preserve">ANTONIO CORCINO </t>
  </si>
  <si>
    <t>SUPERVISOR DE PESCA Y ACUICULTURA</t>
  </si>
  <si>
    <t>LUIS ENRIQUE PAULINO CARMONA</t>
  </si>
  <si>
    <t>LUISA MARIA MARTINEZ ANDUJAR</t>
  </si>
  <si>
    <t>EDUARDINA ENCARNACIÓN</t>
  </si>
  <si>
    <t xml:space="preserve">MIGUEL ANGEL DÍAZ </t>
  </si>
  <si>
    <t xml:space="preserve">FERMIN BLANDINO ROSARIO </t>
  </si>
  <si>
    <t xml:space="preserve">CONSERJE </t>
  </si>
  <si>
    <t xml:space="preserve">VIGILANTE </t>
  </si>
  <si>
    <t xml:space="preserve">CARLOS GUEVARA GUEVARA </t>
  </si>
  <si>
    <t xml:space="preserve">ENUMERADOR </t>
  </si>
  <si>
    <t>JOSE FRANCISCO RAMOS DÍAZ</t>
  </si>
  <si>
    <t xml:space="preserve">EDDY MANUEL FRANQUIZ CUEVAS </t>
  </si>
  <si>
    <t xml:space="preserve">NIUSBERTY GLORISEL MEJIA CASTRO </t>
  </si>
  <si>
    <t xml:space="preserve">DEPARTAMENTO DE RECURSOS HUMANOS </t>
  </si>
  <si>
    <t xml:space="preserve">MARCOS AMPARO FERMÍN </t>
  </si>
  <si>
    <t>LUIS ALFREDO DÍAZ</t>
  </si>
  <si>
    <t>ESTACIÓN DE SERVICIOS GENERALES</t>
  </si>
  <si>
    <t xml:space="preserve">LUDOVINO RODRIGUEZ MUÑOZ </t>
  </si>
  <si>
    <t xml:space="preserve">ANGEL MIGUEL RODRIGUEZ ACEVEDO </t>
  </si>
  <si>
    <t xml:space="preserve">ANDRES BATISTA CABA </t>
  </si>
  <si>
    <t xml:space="preserve">RENE DE JESUS RODRIGUEZ RODRIGUEZ </t>
  </si>
  <si>
    <t>JULIO CESAR ANTONIO ARIAS DE LA ROSA</t>
  </si>
  <si>
    <t xml:space="preserve">YANIBEL LANTIGUA SANTANA </t>
  </si>
  <si>
    <t xml:space="preserve">CLAUDIO AGUSTIN MATOS GONZÁLEZ </t>
  </si>
  <si>
    <t xml:space="preserve">MAYELI MONTERO MONTERO </t>
  </si>
  <si>
    <t>RANDOL ALBERTO RODRIGUEZ GOMEZ</t>
  </si>
  <si>
    <t xml:space="preserve">ERNESTO MARTINEZ VASQUEZ </t>
  </si>
  <si>
    <t xml:space="preserve">EDDY SAMUEL SÁNCHEZ HIDALGO </t>
  </si>
  <si>
    <t>ALBERTO POLANCO MOREL</t>
  </si>
  <si>
    <t xml:space="preserve">FERNANDO CARRASCO CANO </t>
  </si>
  <si>
    <t xml:space="preserve">DONALD JOSÉ SOCORRO DE LA CRUZ </t>
  </si>
  <si>
    <t>JOSÉ ALTAGRACIA GARCÍA</t>
  </si>
  <si>
    <t>GLENDALIS MARIANA BASTARDO DE AZA</t>
  </si>
  <si>
    <t xml:space="preserve">LUIS STERLING ROSARIO </t>
  </si>
  <si>
    <t>LUIS ANTONIO RAMIREZ CUELLO</t>
  </si>
  <si>
    <t>LEONARDO HERNÁNDEZ GERMOSEN</t>
  </si>
  <si>
    <t xml:space="preserve">EDDY SÁNCHEZ </t>
  </si>
  <si>
    <t>DIVISIÓN ADMINISTRATIVA</t>
  </si>
  <si>
    <t xml:space="preserve">DIRECCIÓN ADMINISTRATIVA Y FINANCIERA </t>
  </si>
  <si>
    <t>SECCIÓN DE SERVICIOS GENERALES</t>
  </si>
  <si>
    <t xml:space="preserve">SUBDIRECTOR </t>
  </si>
  <si>
    <t xml:space="preserve">ASISTENTE </t>
  </si>
  <si>
    <t>DIRECTOR ADMINISTRATIVO Y FINANCIERO</t>
  </si>
  <si>
    <t>SUPERVISOR DE PESCA Y ACUÍCULTURA</t>
  </si>
  <si>
    <t xml:space="preserve">TÉCNICO ACUÍCOLA Y PESQUERO </t>
  </si>
  <si>
    <t>ANALISTA CAPACITACIÓN Y DESARROLLO</t>
  </si>
  <si>
    <t>COORDINADOR (A)  DE PROYECTOS</t>
  </si>
  <si>
    <t>ENCARGADO (A) DE ESTACIÓN</t>
  </si>
  <si>
    <t>SECCIÓN DE ESTACIÓN Y ADMINISTRACIÓN PESQUERA- BANI</t>
  </si>
  <si>
    <t xml:space="preserve">TÉCNICO DE VIGILANCIA Y CONTROL DEL COMERCIO ACUÍCOLA Y PESQUERO </t>
  </si>
  <si>
    <t>DIVISIÓN DE FORMULACIÓN, MONITOREO Y EVALUACIÓN DE PLANES, PROGRAMAS Y PROYECTOS</t>
  </si>
  <si>
    <t>GESTOR DE PROTOCOLOS</t>
  </si>
  <si>
    <t>DIRECCIÓN EJECUTIVA</t>
  </si>
  <si>
    <t>SUBDIRECCIÓN EJECUTIVA</t>
  </si>
  <si>
    <t>DIRECCIÓN ADMINISTRATIVA Y FINANCIERA</t>
  </si>
  <si>
    <t xml:space="preserve">DIRECCIÓN DE RECURSOS PESQUEROS </t>
  </si>
  <si>
    <t>DEPARTAMENTO JURÍDICO</t>
  </si>
  <si>
    <t>DEPARTAMENTO DE ACUÍCULTURA</t>
  </si>
  <si>
    <t>DEPARTAMENTO DE EDUCACIÓN, CAPACITACIÓN Y EXTENSIÓN PESQUERA Y ACUÍCOLA</t>
  </si>
  <si>
    <t>SECCIÓN DE COMPRAS Y CONTRATACIONES</t>
  </si>
  <si>
    <t>SECCIÓN DE ESTACIÓN Y ADMINISTRACIÓN PESQUERA- BARAHONA</t>
  </si>
  <si>
    <t>SECCIÓN DE ESTACIÓN Y ADMINISTRACIÓN PESQUERA- HIGUEY</t>
  </si>
  <si>
    <t>SECCIÓN DE ESTACIÓN Y ADMINISTRACIÓN PESQUERA- MARIA TRINIDAD SÁNCHEZ</t>
  </si>
  <si>
    <t>SECCIÓN DE ESTACIÓN Y ADMINISTRACIÓN PESQUERA- MICHES</t>
  </si>
  <si>
    <t>SECCIÓN DE ESTACIÓN Y ADMINISTRACIÓN PESQUERA- MONTECRISTI</t>
  </si>
  <si>
    <t>SECCIÓN DE ESTACIÓN Y ADMINISTRACIÓN PESQUERA- PUERTO PLATA</t>
  </si>
  <si>
    <t>SECCIÓN DE ESTACIÓN Y ADMINISTRACIÓN PESQUERA- SAMANÁ</t>
  </si>
  <si>
    <t>SECCIÓN DE ESTACIÓN Y ADMINISTRACIÓN PESQUERA- SAN PEDRO DE MACORIS</t>
  </si>
  <si>
    <t>SECCIÓN DE ESTACIÓN Y ADMINISTRACIÓN PESQUERA- SANTIAGO</t>
  </si>
  <si>
    <t xml:space="preserve">SECCIÓN DE ESTACIÓN Y ADMINISTRACIÓN PESQUERA- SANTO DOMINGO </t>
  </si>
  <si>
    <t>SECCIÓN DE ESTACIÓN Y ADMINISTRACIÓN PESQUERA- AZUA</t>
  </si>
  <si>
    <t>SECCIÓN DE ESTACIÓN Y ADMINISTRACIÓN PESQUERA- HIGÜEY</t>
  </si>
  <si>
    <t>SECCIÓN DE ESTACIÓN Y ADMINISTRACIÓN PESQUERA- PEDERNALES</t>
  </si>
  <si>
    <t>SECC. DE INVESTIGACIÓN, DESARROLLO E INNOVACIÓN ACUÍCOLA</t>
  </si>
  <si>
    <t>SECCION DE ESTACIÓN Y ADMINISTRACIÓN PESQUERA- HIGÜEY</t>
  </si>
  <si>
    <t>SECCIÓN DE ESTACIÓN Y ADMINISTRACIÓN PESQUERA- SANTO DOMINGO</t>
  </si>
  <si>
    <t>DIRECCIÓN ADMINISTRATIVA FINANCIERA</t>
  </si>
  <si>
    <t>DEPARTAMENTO DE PLANIFICACIÓN Y DESARROLLO</t>
  </si>
  <si>
    <t>DIVISIÓN ADMINISTRATIVA Y FINANCIERA</t>
  </si>
  <si>
    <t>DIVISIÓN DE DESARROLLO INSTITUCIONAL Y CALIDAD EN LA GESTIÓN</t>
  </si>
  <si>
    <t>DIVISIÓN DE TECNOLOGÍAS DE LA INFORMACIÓN Y COMUNICACIÓN</t>
  </si>
  <si>
    <t>SECCIÓN DE CONTABILIDAD</t>
  </si>
  <si>
    <t>SECCIÓN DE EDUCACIÓN Y CAPACITACIÓN PESQUERA Y ACUÍCOLA</t>
  </si>
  <si>
    <t>SECCIÓN DE PRESUPUESTO</t>
  </si>
  <si>
    <t>SECCION DE REGISTRO, CONTROL Y NÓMINA</t>
  </si>
  <si>
    <t>TÉCNICO DE NÓMINAS</t>
  </si>
  <si>
    <t>TÉCNICO CONTROL DE BIENES</t>
  </si>
  <si>
    <t xml:space="preserve">ENCARGADO (A)  </t>
  </si>
  <si>
    <t>ANALISTA DE COMPRAS</t>
  </si>
  <si>
    <t>TÉCNICO VIGILANCIA Y CONTROL DEL COMERCIO ACUÍCOLA Y PESQUERO</t>
  </si>
  <si>
    <t>OFICIAL DE ACCESO A LA INFORMACIÓN</t>
  </si>
  <si>
    <t>TÉCNICO DE COMUNICACIONES</t>
  </si>
  <si>
    <t xml:space="preserve">TÉCNICO VIGILANCIA Y CONTROL DEL COMERCIO ACUÍCOLA Y PESQUERO </t>
  </si>
  <si>
    <t>SECRETARIO</t>
  </si>
  <si>
    <t xml:space="preserve">DIRECCIÓN EJECUTIVA </t>
  </si>
  <si>
    <t xml:space="preserve">ANALISTA COOPERACIÓN INTERNACIONAL </t>
  </si>
  <si>
    <t>KATHERINE SÁNCHEZ HACHE</t>
  </si>
  <si>
    <t>ILEANA VERENICE ABAD FERNÁNDEZ</t>
  </si>
  <si>
    <t>ANALISTA CAPACITACIÓN</t>
  </si>
  <si>
    <t xml:space="preserve">SUBDIRECCIÓN EJECUTIVA </t>
  </si>
  <si>
    <t>MORENO AZOR METIVIER</t>
  </si>
  <si>
    <t>RAURO ALMEYDA EUSEBIO</t>
  </si>
  <si>
    <t>FAUSTO JUNIOR AZOR GARCÍA</t>
  </si>
  <si>
    <t>RUDI BERROA PÉREZ</t>
  </si>
  <si>
    <t>VICTOR DAVID TEJEDA</t>
  </si>
  <si>
    <t>PAOLA ISAMEL PANTALEÓN FRANJUL</t>
  </si>
  <si>
    <t>ANYELINE PÉREZ RAMÍREZ</t>
  </si>
  <si>
    <t>ANALISTA DE CALIDAD EN LA GESTIÓN</t>
  </si>
  <si>
    <t xml:space="preserve"> Responsable Recursos Humanos</t>
  </si>
  <si>
    <t xml:space="preserve">Responsable de Nómina   </t>
  </si>
  <si>
    <t>ALTAGRACIA LENIN KING ORTÍZ</t>
  </si>
  <si>
    <t>ROBERTO ALTURO DÍAZ BISONO</t>
  </si>
  <si>
    <t>SECCIÓN Y ESTACIÓN Y ADMINISTRACIÓN PESQUERA - SAMANÁ</t>
  </si>
  <si>
    <t xml:space="preserve">  </t>
  </si>
  <si>
    <t xml:space="preserve">   </t>
  </si>
  <si>
    <t>LUISA MARTINEZ ANDUJAR</t>
  </si>
  <si>
    <t>RAMÓN EDUARDO FERNÁNDEZ CASADO</t>
  </si>
  <si>
    <t>DIVISIÓN DE FORMULACION MONITOREO Y EVALUACION DE PLANES, PROGRAMAS Y PROYECTOS</t>
  </si>
  <si>
    <t>ANALSTA DE CALIDAD EN LA GESTIÓN</t>
  </si>
  <si>
    <t xml:space="preserve">FRANCIA DE LA CRUZ ABREU </t>
  </si>
  <si>
    <t xml:space="preserve">TÉCNICO ACUICOLA Y PESQUERO </t>
  </si>
  <si>
    <t xml:space="preserve">DEPARTAMENTO DE ACUÍCULTURA </t>
  </si>
  <si>
    <t xml:space="preserve">ÁNGEL AGUSTÍN MARTE </t>
  </si>
  <si>
    <t>SECCION DE ESTACION Y ADMINISTRACION PESQUERA- MONTECRISTI</t>
  </si>
  <si>
    <t>JOSE EDUARDO SEPULVEDA MEDINA</t>
  </si>
  <si>
    <t>SECCION DE ESTACION Y ADMINISTRACION PESQUERA- BARAHONA</t>
  </si>
  <si>
    <t>ANDERSON ADRIAN ALMONTE CABRERA</t>
  </si>
  <si>
    <t>SECCION DE ESTACION Y ADMINISTRACION PESQUERA- PUERTO PLATA</t>
  </si>
  <si>
    <t>NATASHA PALEN</t>
  </si>
  <si>
    <t>DIGITADORA</t>
  </si>
  <si>
    <t>DEPARTAMENTO DE PESCA DE CAPTURA- CODOPESCA</t>
  </si>
  <si>
    <t>ERIZON MIGUEL DE LA CRUZ ROSARIO</t>
  </si>
  <si>
    <t>SECCION DE ESTACION Y ADMINISTRACION PESQUERA- SAN PEDRO DE MACORIS</t>
  </si>
  <si>
    <t>MARIBEL REYES</t>
  </si>
  <si>
    <t>CARLA MARIA BREA MUES</t>
  </si>
  <si>
    <t>CLARITSA ALTAGRACIA MUÑOZ CONTRERAS</t>
  </si>
  <si>
    <t xml:space="preserve">ENCARGADO </t>
  </si>
  <si>
    <t>ENCARGADA</t>
  </si>
  <si>
    <t>ASESORA</t>
  </si>
  <si>
    <t>COORDINADORA</t>
  </si>
  <si>
    <t>COORDINADOR</t>
  </si>
  <si>
    <t xml:space="preserve">COORDINADOR </t>
  </si>
  <si>
    <t>ANALISTA DE INGRESO</t>
  </si>
  <si>
    <t>IDELFONSO DE LOS ANGELES PEÑA</t>
  </si>
  <si>
    <t>DEPARTAMENTO PESCA DE CAPTURA</t>
  </si>
  <si>
    <t>LEYDEN JHOEL GONZALEZ JIMENEZ</t>
  </si>
  <si>
    <t>MARIA ISABEL RIVERA MEDINA</t>
  </si>
  <si>
    <t>JULIO CESAR CUEVAS BATISTA</t>
  </si>
  <si>
    <t>HERIBERTO MIGUEL MATOS CASTILLO</t>
  </si>
  <si>
    <t>Estatuto</t>
  </si>
  <si>
    <t>JOSÉ ENRIQUE CRUZ GUZMAN</t>
  </si>
  <si>
    <t>CONSEJO DOMINICANO DE PESCA Y ACUÍCULTURA</t>
  </si>
  <si>
    <t>NÓMINA PERSONAL FIJO CORRESPONDIENTE AL MES DE ENERO 2025</t>
  </si>
  <si>
    <t>NÓMINA PERSONAL FIJO 2 CORRESPONDIENTE AL MES DE ENERO 2025</t>
  </si>
  <si>
    <t>NÓMINA PERSONAL TEMPORALES CORRESPONDIENTE AL MES DE ENERO 2025</t>
  </si>
  <si>
    <t>NÓMINA PERSONAL TRAMITE EN PENSIÓN CORRESPONDIENTE AL MES DE ENERO 2025</t>
  </si>
  <si>
    <t>NÓMINA PERSONAL DE VIGILANCIA CORRESPONDIENTE AL MES DE ENERO 2025</t>
  </si>
  <si>
    <t>NÓMINA PERSONAL DE INTERINATO  CORRESPONDIENTE AL MES DE ENERO 2025</t>
  </si>
  <si>
    <t>NÓMINA PERSONAL DE INTERINATO FONDO 9998  CORRESPONDIENTE AL MES DE ENERO 2025</t>
  </si>
  <si>
    <t>NÓMINA PERSONAL DE SUPLENCIA  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</si>
</sst>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$_-;\-* #,##0.00\ _$_-;_-* &quot;-&quot;??\ _$_-;_-@"/>
    <numFmt numFmtId="165" formatCode="&quot;$&quot;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8" fillId="0" borderId="0" xfId="0" applyFont="1"/>
    <xf numFmtId="4" fontId="0" fillId="0" borderId="0" xfId="0" applyNumberFormat="1"/>
    <xf numFmtId="0" fontId="18" fillId="0" borderId="0" xfId="0" applyFont="1" applyAlignment="1">
      <alignment horizontal="right"/>
    </xf>
    <xf numFmtId="4" fontId="18" fillId="0" borderId="0" xfId="0" applyNumberFormat="1" applyFont="1"/>
    <xf numFmtId="4" fontId="18" fillId="0" borderId="0" xfId="0" applyNumberFormat="1" applyFont="1" applyAlignment="1">
      <alignment horizontal="right"/>
    </xf>
    <xf numFmtId="4" fontId="21" fillId="0" borderId="0" xfId="0" applyNumberFormat="1" applyFont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 wrapText="1"/>
    </xf>
    <xf numFmtId="17" fontId="23" fillId="0" borderId="10" xfId="0" applyNumberFormat="1" applyFont="1" applyBorder="1"/>
    <xf numFmtId="0" fontId="24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3" fillId="0" borderId="0" xfId="0" applyFont="1" applyAlignment="1">
      <alignment horizontal="right"/>
    </xf>
    <xf numFmtId="0" fontId="24" fillId="0" borderId="10" xfId="0" applyFont="1" applyBorder="1" applyAlignment="1">
      <alignment horizontal="center" vertical="center" wrapText="1"/>
    </xf>
    <xf numFmtId="17" fontId="23" fillId="0" borderId="10" xfId="0" applyNumberFormat="1" applyFont="1" applyBorder="1" applyAlignment="1">
      <alignment horizontal="center"/>
    </xf>
    <xf numFmtId="17" fontId="23" fillId="0" borderId="10" xfId="0" applyNumberFormat="1" applyFont="1" applyBorder="1" applyAlignment="1">
      <alignment wrapText="1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wrapText="1"/>
    </xf>
    <xf numFmtId="4" fontId="23" fillId="0" borderId="0" xfId="0" applyNumberFormat="1" applyFont="1"/>
    <xf numFmtId="0" fontId="24" fillId="0" borderId="0" xfId="0" applyFont="1" applyAlignment="1">
      <alignment horizontal="right"/>
    </xf>
    <xf numFmtId="4" fontId="24" fillId="0" borderId="0" xfId="0" applyNumberFormat="1" applyFont="1"/>
    <xf numFmtId="4" fontId="24" fillId="0" borderId="0" xfId="0" applyNumberFormat="1" applyFont="1" applyAlignment="1">
      <alignment horizontal="right"/>
    </xf>
    <xf numFmtId="0" fontId="23" fillId="0" borderId="0" xfId="0" applyFont="1" applyAlignment="1">
      <alignment wrapText="1"/>
    </xf>
    <xf numFmtId="4" fontId="23" fillId="0" borderId="0" xfId="0" applyNumberFormat="1" applyFont="1" applyAlignment="1">
      <alignment wrapText="1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4" fontId="24" fillId="0" borderId="0" xfId="0" applyNumberFormat="1" applyFont="1" applyAlignment="1">
      <alignment wrapText="1"/>
    </xf>
    <xf numFmtId="49" fontId="26" fillId="0" borderId="0" xfId="0" applyNumberFormat="1" applyFont="1"/>
    <xf numFmtId="0" fontId="26" fillId="0" borderId="0" xfId="0" applyFont="1"/>
    <xf numFmtId="164" fontId="26" fillId="0" borderId="0" xfId="0" applyNumberFormat="1" applyFont="1"/>
    <xf numFmtId="14" fontId="26" fillId="0" borderId="0" xfId="0" applyNumberFormat="1" applyFont="1"/>
    <xf numFmtId="0" fontId="26" fillId="0" borderId="0" xfId="0" applyFont="1" applyAlignment="1">
      <alignment wrapText="1"/>
    </xf>
    <xf numFmtId="0" fontId="23" fillId="33" borderId="10" xfId="0" applyFont="1" applyFill="1" applyBorder="1"/>
    <xf numFmtId="0" fontId="23" fillId="0" borderId="10" xfId="0" applyFont="1" applyBorder="1" applyAlignment="1">
      <alignment horizontal="left"/>
    </xf>
    <xf numFmtId="4" fontId="27" fillId="0" borderId="11" xfId="0" applyNumberFormat="1" applyFont="1" applyBorder="1" applyAlignment="1">
      <alignment wrapText="1"/>
    </xf>
    <xf numFmtId="0" fontId="25" fillId="33" borderId="10" xfId="0" applyFont="1" applyFill="1" applyBorder="1"/>
    <xf numFmtId="17" fontId="23" fillId="0" borderId="10" xfId="0" applyNumberFormat="1" applyFont="1" applyBorder="1" applyAlignment="1">
      <alignment horizontal="right"/>
    </xf>
    <xf numFmtId="0" fontId="28" fillId="0" borderId="10" xfId="0" applyFont="1" applyBorder="1" applyAlignment="1">
      <alignment horizontal="left"/>
    </xf>
    <xf numFmtId="0" fontId="29" fillId="0" borderId="10" xfId="0" applyFont="1" applyBorder="1"/>
    <xf numFmtId="49" fontId="23" fillId="0" borderId="1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30" fillId="0" borderId="12" xfId="0" applyFont="1" applyBorder="1"/>
    <xf numFmtId="0" fontId="30" fillId="0" borderId="0" xfId="0" applyFont="1"/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0" xfId="0" applyFont="1"/>
    <xf numFmtId="4" fontId="27" fillId="0" borderId="0" xfId="0" applyNumberFormat="1" applyFont="1"/>
    <xf numFmtId="4" fontId="27" fillId="0" borderId="0" xfId="0" applyNumberFormat="1" applyFont="1" applyAlignment="1">
      <alignment horizontal="right"/>
    </xf>
    <xf numFmtId="165" fontId="23" fillId="0" borderId="10" xfId="0" applyNumberFormat="1" applyFont="1" applyBorder="1"/>
    <xf numFmtId="165" fontId="23" fillId="0" borderId="10" xfId="0" applyNumberFormat="1" applyFont="1" applyBorder="1" applyAlignment="1">
      <alignment horizontal="right"/>
    </xf>
    <xf numFmtId="165" fontId="23" fillId="33" borderId="10" xfId="0" applyNumberFormat="1" applyFont="1" applyFill="1" applyBorder="1"/>
    <xf numFmtId="165" fontId="24" fillId="0" borderId="10" xfId="0" applyNumberFormat="1" applyFont="1" applyBorder="1"/>
    <xf numFmtId="165" fontId="24" fillId="0" borderId="10" xfId="0" applyNumberFormat="1" applyFont="1" applyBorder="1" applyAlignment="1">
      <alignment horizontal="right"/>
    </xf>
    <xf numFmtId="165" fontId="24" fillId="33" borderId="10" xfId="0" applyNumberFormat="1" applyFont="1" applyFill="1" applyBorder="1"/>
    <xf numFmtId="165" fontId="22" fillId="0" borderId="10" xfId="0" applyNumberFormat="1" applyFont="1" applyBorder="1"/>
    <xf numFmtId="165" fontId="28" fillId="0" borderId="10" xfId="0" applyNumberFormat="1" applyFont="1" applyBorder="1" applyAlignment="1">
      <alignment horizontal="right"/>
    </xf>
    <xf numFmtId="49" fontId="23" fillId="0" borderId="10" xfId="0" applyNumberFormat="1" applyFont="1" applyBorder="1" applyAlignment="1">
      <alignment horizontal="center" vertical="center"/>
    </xf>
    <xf numFmtId="0" fontId="32" fillId="0" borderId="0" xfId="0" applyFont="1" applyAlignment="1">
      <alignment horizontal="right"/>
    </xf>
    <xf numFmtId="0" fontId="32" fillId="0" borderId="12" xfId="0" applyFont="1" applyBorder="1"/>
    <xf numFmtId="0" fontId="32" fillId="0" borderId="0" xfId="0" applyFont="1"/>
    <xf numFmtId="0" fontId="32" fillId="0" borderId="0" xfId="0" applyFont="1" applyAlignment="1">
      <alignment horizontal="center"/>
    </xf>
    <xf numFmtId="165" fontId="27" fillId="0" borderId="10" xfId="0" applyNumberFormat="1" applyFont="1" applyBorder="1"/>
    <xf numFmtId="165" fontId="27" fillId="0" borderId="10" xfId="0" applyNumberFormat="1" applyFont="1" applyBorder="1" applyAlignment="1">
      <alignment horizontal="right"/>
    </xf>
    <xf numFmtId="0" fontId="31" fillId="0" borderId="10" xfId="0" applyFont="1" applyBorder="1" applyAlignment="1">
      <alignment wrapText="1"/>
    </xf>
    <xf numFmtId="0" fontId="30" fillId="0" borderId="10" xfId="0" applyFont="1" applyBorder="1" applyAlignment="1">
      <alignment horizontal="center" wrapText="1"/>
    </xf>
    <xf numFmtId="17" fontId="30" fillId="0" borderId="10" xfId="0" applyNumberFormat="1" applyFont="1" applyBorder="1" applyAlignment="1">
      <alignment horizontal="center"/>
    </xf>
    <xf numFmtId="4" fontId="30" fillId="0" borderId="10" xfId="0" applyNumberFormat="1" applyFont="1" applyBorder="1"/>
    <xf numFmtId="4" fontId="30" fillId="0" borderId="10" xfId="0" applyNumberFormat="1" applyFont="1" applyBorder="1" applyAlignment="1">
      <alignment horizontal="right"/>
    </xf>
    <xf numFmtId="4" fontId="33" fillId="0" borderId="10" xfId="0" applyNumberFormat="1" applyFont="1" applyBorder="1"/>
    <xf numFmtId="4" fontId="30" fillId="0" borderId="10" xfId="0" applyNumberFormat="1" applyFont="1" applyBorder="1" applyAlignment="1">
      <alignment wrapText="1"/>
    </xf>
    <xf numFmtId="0" fontId="30" fillId="0" borderId="10" xfId="0" applyFont="1" applyBorder="1"/>
    <xf numFmtId="0" fontId="30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left"/>
    </xf>
    <xf numFmtId="17" fontId="30" fillId="0" borderId="10" xfId="0" applyNumberFormat="1" applyFont="1" applyBorder="1"/>
    <xf numFmtId="4" fontId="27" fillId="0" borderId="10" xfId="0" applyNumberFormat="1" applyFont="1" applyBorder="1"/>
    <xf numFmtId="4" fontId="27" fillId="0" borderId="10" xfId="0" applyNumberFormat="1" applyFont="1" applyBorder="1" applyAlignment="1">
      <alignment horizontal="right"/>
    </xf>
    <xf numFmtId="0" fontId="34" fillId="0" borderId="0" xfId="0" applyFont="1"/>
    <xf numFmtId="0" fontId="27" fillId="0" borderId="10" xfId="0" applyFont="1" applyBorder="1" applyAlignment="1">
      <alignment horizontal="center" vertical="center" wrapText="1"/>
    </xf>
    <xf numFmtId="17" fontId="30" fillId="0" borderId="10" xfId="0" applyNumberFormat="1" applyFont="1" applyBorder="1" applyAlignment="1">
      <alignment wrapText="1"/>
    </xf>
    <xf numFmtId="4" fontId="30" fillId="0" borderId="11" xfId="0" applyNumberFormat="1" applyFont="1" applyBorder="1" applyAlignment="1">
      <alignment horizontal="right"/>
    </xf>
    <xf numFmtId="4" fontId="30" fillId="0" borderId="11" xfId="0" applyNumberFormat="1" applyFont="1" applyBorder="1"/>
    <xf numFmtId="4" fontId="33" fillId="0" borderId="11" xfId="0" applyNumberFormat="1" applyFont="1" applyBorder="1"/>
    <xf numFmtId="4" fontId="30" fillId="0" borderId="11" xfId="0" applyNumberFormat="1" applyFont="1" applyBorder="1" applyAlignment="1">
      <alignment wrapText="1"/>
    </xf>
    <xf numFmtId="0" fontId="27" fillId="0" borderId="11" xfId="0" applyFont="1" applyBorder="1" applyAlignment="1">
      <alignment horizontal="right"/>
    </xf>
    <xf numFmtId="0" fontId="27" fillId="0" borderId="11" xfId="0" applyFont="1" applyBorder="1" applyAlignment="1">
      <alignment horizontal="center"/>
    </xf>
    <xf numFmtId="0" fontId="30" fillId="0" borderId="10" xfId="0" applyFont="1" applyBorder="1" applyAlignment="1">
      <alignment wrapText="1"/>
    </xf>
    <xf numFmtId="0" fontId="30" fillId="0" borderId="10" xfId="0" applyFont="1" applyBorder="1" applyAlignment="1">
      <alignment vertical="center" wrapText="1"/>
    </xf>
    <xf numFmtId="17" fontId="30" fillId="0" borderId="10" xfId="0" applyNumberFormat="1" applyFont="1" applyBorder="1" applyAlignment="1">
      <alignment horizontal="center" wrapText="1"/>
    </xf>
    <xf numFmtId="0" fontId="30" fillId="0" borderId="11" xfId="0" applyFont="1" applyBorder="1" applyAlignment="1">
      <alignment horizontal="center" wrapText="1"/>
    </xf>
    <xf numFmtId="0" fontId="30" fillId="0" borderId="11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4" fontId="30" fillId="0" borderId="0" xfId="0" applyNumberFormat="1" applyFont="1" applyAlignment="1">
      <alignment wrapText="1"/>
    </xf>
    <xf numFmtId="0" fontId="27" fillId="0" borderId="10" xfId="0" applyFont="1" applyBorder="1" applyAlignment="1">
      <alignment horizontal="center"/>
    </xf>
    <xf numFmtId="0" fontId="35" fillId="0" borderId="0" xfId="0" applyFont="1" applyAlignment="1">
      <alignment horizontal="right"/>
    </xf>
    <xf numFmtId="0" fontId="35" fillId="0" borderId="12" xfId="0" applyFont="1" applyBorder="1"/>
    <xf numFmtId="0" fontId="35" fillId="0" borderId="0" xfId="0" applyFont="1"/>
    <xf numFmtId="0" fontId="35" fillId="0" borderId="0" xfId="0" applyFont="1" applyAlignment="1">
      <alignment horizontal="center"/>
    </xf>
    <xf numFmtId="17" fontId="30" fillId="0" borderId="0" xfId="0" applyNumberFormat="1" applyFont="1" applyAlignment="1">
      <alignment wrapText="1"/>
    </xf>
    <xf numFmtId="0" fontId="27" fillId="0" borderId="11" xfId="0" applyFont="1" applyBorder="1" applyAlignment="1">
      <alignment wrapText="1"/>
    </xf>
    <xf numFmtId="0" fontId="27" fillId="0" borderId="10" xfId="0" applyFont="1" applyBorder="1" applyAlignment="1">
      <alignment horizontal="right" wrapText="1"/>
    </xf>
    <xf numFmtId="0" fontId="27" fillId="0" borderId="10" xfId="0" applyFont="1" applyBorder="1" applyAlignment="1">
      <alignment horizontal="center" wrapText="1"/>
    </xf>
    <xf numFmtId="0" fontId="30" fillId="0" borderId="13" xfId="0" applyFont="1" applyBorder="1" applyAlignment="1">
      <alignment horizontal="center" wrapText="1"/>
    </xf>
    <xf numFmtId="0" fontId="30" fillId="0" borderId="14" xfId="0" applyFont="1" applyBorder="1" applyAlignment="1">
      <alignment wrapText="1"/>
    </xf>
    <xf numFmtId="17" fontId="30" fillId="0" borderId="14" xfId="0" applyNumberFormat="1" applyFont="1" applyBorder="1" applyAlignment="1">
      <alignment wrapText="1"/>
    </xf>
    <xf numFmtId="17" fontId="23" fillId="33" borderId="10" xfId="0" applyNumberFormat="1" applyFont="1" applyFill="1" applyBorder="1" applyAlignment="1">
      <alignment wrapText="1"/>
    </xf>
    <xf numFmtId="0" fontId="19" fillId="0" borderId="0" xfId="0" applyFont="1"/>
    <xf numFmtId="0" fontId="32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0" xfId="0" applyFont="1" applyAlignment="1">
      <alignment horizontal="right"/>
    </xf>
    <xf numFmtId="2" fontId="30" fillId="0" borderId="10" xfId="0" applyNumberFormat="1" applyFont="1" applyBorder="1" applyAlignment="1">
      <alignment wrapText="1"/>
    </xf>
    <xf numFmtId="165" fontId="27" fillId="0" borderId="11" xfId="0" applyNumberFormat="1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F85-E4E6-4619-B70D-C2282FC3342D}">
  <sheetPr>
    <pageSetUpPr fitToPage="1"/>
  </sheetPr>
  <dimension ref="A3:X220"/>
  <sheetViews>
    <sheetView topLeftCell="F208" zoomScale="142" zoomScaleNormal="142" workbookViewId="0">
      <selection sqref="A1:R230"/>
    </sheetView>
  </sheetViews>
  <sheetFormatPr baseColWidth="10" defaultColWidth="11.42578125" defaultRowHeight="15" x14ac:dyDescent="0.25"/>
  <cols>
    <col min="1" max="1" width="30.7109375" customWidth="1"/>
    <col min="2" max="2" width="6.28515625" customWidth="1"/>
    <col min="3" max="3" width="46.85546875" customWidth="1"/>
    <col min="4" max="4" width="60.42578125" customWidth="1"/>
    <col min="5" max="5" width="8.5703125" style="1" customWidth="1"/>
    <col min="6" max="6" width="8.28515625" customWidth="1"/>
    <col min="7" max="7" width="16.7109375" customWidth="1"/>
    <col min="8" max="8" width="5.42578125" style="2" customWidth="1"/>
    <col min="9" max="9" width="12.5703125" bestFit="1" customWidth="1"/>
    <col min="10" max="10" width="11" bestFit="1" customWidth="1"/>
    <col min="11" max="11" width="11.140625" customWidth="1"/>
    <col min="12" max="12" width="11" customWidth="1"/>
    <col min="13" max="14" width="11" bestFit="1" customWidth="1"/>
    <col min="15" max="15" width="12.5703125" bestFit="1" customWidth="1"/>
    <col min="17" max="17" width="11.85546875" bestFit="1" customWidth="1"/>
  </cols>
  <sheetData>
    <row r="3" spans="1:18" ht="14.25" customHeight="1" x14ac:dyDescent="0.25">
      <c r="A3" s="23" t="s">
        <v>530</v>
      </c>
      <c r="B3" s="21"/>
      <c r="C3" s="21"/>
      <c r="D3" s="21"/>
      <c r="E3" s="22"/>
      <c r="F3" s="21"/>
      <c r="G3" s="21"/>
      <c r="H3" s="24"/>
      <c r="I3" s="21"/>
      <c r="J3" s="21"/>
      <c r="K3" s="21"/>
      <c r="L3" s="21"/>
      <c r="M3" s="21"/>
      <c r="N3" s="21"/>
      <c r="O3" s="21"/>
    </row>
    <row r="4" spans="1:18" ht="21" customHeight="1" x14ac:dyDescent="0.25">
      <c r="A4" s="25" t="s">
        <v>0</v>
      </c>
      <c r="B4" s="25" t="s">
        <v>343</v>
      </c>
      <c r="C4" s="25" t="s">
        <v>2</v>
      </c>
      <c r="D4" s="25" t="s">
        <v>3</v>
      </c>
      <c r="E4" s="25" t="s">
        <v>527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Q4" s="22"/>
    </row>
    <row r="5" spans="1:18" ht="11.25" customHeight="1" x14ac:dyDescent="0.25">
      <c r="A5" s="46" t="s">
        <v>14</v>
      </c>
      <c r="B5" s="16" t="s">
        <v>15</v>
      </c>
      <c r="C5" s="15" t="s">
        <v>16</v>
      </c>
      <c r="D5" s="15" t="s">
        <v>430</v>
      </c>
      <c r="E5" s="17" t="s">
        <v>17</v>
      </c>
      <c r="F5" s="18">
        <v>44044</v>
      </c>
      <c r="G5" s="63">
        <v>240000</v>
      </c>
      <c r="H5" s="64">
        <v>0</v>
      </c>
      <c r="I5" s="63">
        <v>240000</v>
      </c>
      <c r="J5" s="63">
        <v>6888</v>
      </c>
      <c r="K5" s="65">
        <v>45390.080000000002</v>
      </c>
      <c r="L5" s="63">
        <v>5883.16</v>
      </c>
      <c r="M5" s="69">
        <v>25</v>
      </c>
      <c r="N5" s="63">
        <f>J5+K5+L5+M5</f>
        <v>58186.240000000005</v>
      </c>
      <c r="O5" s="63">
        <f>I5-N5</f>
        <v>181813.76000000001</v>
      </c>
      <c r="Q5" s="32"/>
      <c r="R5" s="32"/>
    </row>
    <row r="6" spans="1:18" ht="11.25" customHeight="1" x14ac:dyDescent="0.25">
      <c r="A6" s="46" t="s">
        <v>18</v>
      </c>
      <c r="B6" s="16" t="s">
        <v>15</v>
      </c>
      <c r="C6" s="15" t="s">
        <v>418</v>
      </c>
      <c r="D6" s="15" t="s">
        <v>431</v>
      </c>
      <c r="E6" s="17" t="s">
        <v>17</v>
      </c>
      <c r="F6" s="18">
        <v>44044</v>
      </c>
      <c r="G6" s="63">
        <v>120000</v>
      </c>
      <c r="H6" s="64">
        <v>0</v>
      </c>
      <c r="I6" s="63">
        <v>120000</v>
      </c>
      <c r="J6" s="63">
        <v>3444</v>
      </c>
      <c r="K6" s="65">
        <v>16809.87</v>
      </c>
      <c r="L6" s="63">
        <v>3648</v>
      </c>
      <c r="M6" s="69">
        <v>25</v>
      </c>
      <c r="N6" s="63">
        <f t="shared" ref="N6:N70" si="0">J6+K6+L6+M6</f>
        <v>23926.87</v>
      </c>
      <c r="O6" s="63">
        <f t="shared" ref="O6:O78" si="1">I6-N6</f>
        <v>96073.13</v>
      </c>
      <c r="Q6" s="22"/>
    </row>
    <row r="7" spans="1:18" ht="11.25" customHeight="1" x14ac:dyDescent="0.25">
      <c r="A7" s="46" t="s">
        <v>19</v>
      </c>
      <c r="B7" s="16" t="s">
        <v>15</v>
      </c>
      <c r="C7" s="15" t="s">
        <v>418</v>
      </c>
      <c r="D7" s="15" t="s">
        <v>431</v>
      </c>
      <c r="E7" s="17" t="s">
        <v>17</v>
      </c>
      <c r="F7" s="18">
        <v>44075</v>
      </c>
      <c r="G7" s="63">
        <v>120000</v>
      </c>
      <c r="H7" s="64">
        <v>0</v>
      </c>
      <c r="I7" s="63">
        <v>120000</v>
      </c>
      <c r="J7" s="63">
        <v>3444</v>
      </c>
      <c r="K7" s="65">
        <v>16809.87</v>
      </c>
      <c r="L7" s="63">
        <v>3648</v>
      </c>
      <c r="M7" s="69">
        <v>25</v>
      </c>
      <c r="N7" s="63">
        <f t="shared" si="0"/>
        <v>23926.87</v>
      </c>
      <c r="O7" s="63">
        <f t="shared" si="1"/>
        <v>96073.13</v>
      </c>
      <c r="Q7" s="22"/>
    </row>
    <row r="8" spans="1:18" ht="11.25" customHeight="1" x14ac:dyDescent="0.25">
      <c r="A8" s="46" t="s">
        <v>20</v>
      </c>
      <c r="B8" s="16" t="s">
        <v>15</v>
      </c>
      <c r="C8" s="15" t="s">
        <v>419</v>
      </c>
      <c r="D8" s="15" t="s">
        <v>430</v>
      </c>
      <c r="E8" s="17" t="s">
        <v>21</v>
      </c>
      <c r="F8" s="18">
        <v>44075</v>
      </c>
      <c r="G8" s="63">
        <v>110000</v>
      </c>
      <c r="H8" s="64">
        <v>0</v>
      </c>
      <c r="I8" s="63">
        <v>110000</v>
      </c>
      <c r="J8" s="63">
        <v>3157</v>
      </c>
      <c r="K8" s="65">
        <v>14457.62</v>
      </c>
      <c r="L8" s="63">
        <v>3344</v>
      </c>
      <c r="M8" s="69">
        <v>25</v>
      </c>
      <c r="N8" s="63">
        <f t="shared" si="0"/>
        <v>20983.620000000003</v>
      </c>
      <c r="O8" s="63">
        <f t="shared" si="1"/>
        <v>89016.38</v>
      </c>
      <c r="Q8" s="32"/>
    </row>
    <row r="9" spans="1:18" ht="11.25" customHeight="1" x14ac:dyDescent="0.25">
      <c r="A9" s="46" t="s">
        <v>22</v>
      </c>
      <c r="B9" s="16" t="s">
        <v>23</v>
      </c>
      <c r="C9" s="15" t="s">
        <v>419</v>
      </c>
      <c r="D9" s="15" t="s">
        <v>430</v>
      </c>
      <c r="E9" s="17" t="s">
        <v>21</v>
      </c>
      <c r="F9" s="18">
        <v>44044</v>
      </c>
      <c r="G9" s="63">
        <v>110000</v>
      </c>
      <c r="H9" s="63">
        <v>0</v>
      </c>
      <c r="I9" s="63">
        <v>110000</v>
      </c>
      <c r="J9" s="63">
        <v>3157</v>
      </c>
      <c r="K9" s="63">
        <v>14457.62</v>
      </c>
      <c r="L9" s="63">
        <v>3344</v>
      </c>
      <c r="M9" s="63">
        <v>25</v>
      </c>
      <c r="N9" s="63">
        <v>20983.62</v>
      </c>
      <c r="O9" s="63">
        <v>89016.38</v>
      </c>
      <c r="Q9" s="22"/>
    </row>
    <row r="10" spans="1:18" ht="11.25" customHeight="1" x14ac:dyDescent="0.25">
      <c r="A10" s="46" t="s">
        <v>26</v>
      </c>
      <c r="B10" s="16" t="s">
        <v>15</v>
      </c>
      <c r="C10" s="15" t="s">
        <v>24</v>
      </c>
      <c r="D10" s="15" t="s">
        <v>431</v>
      </c>
      <c r="E10" s="17" t="s">
        <v>25</v>
      </c>
      <c r="F10" s="18">
        <v>44531</v>
      </c>
      <c r="G10" s="63">
        <v>30000</v>
      </c>
      <c r="H10" s="64">
        <v>0</v>
      </c>
      <c r="I10" s="63">
        <v>30000</v>
      </c>
      <c r="J10" s="63">
        <v>861</v>
      </c>
      <c r="K10" s="63">
        <v>0</v>
      </c>
      <c r="L10" s="63">
        <v>912</v>
      </c>
      <c r="M10" s="69">
        <v>125</v>
      </c>
      <c r="N10" s="63">
        <f t="shared" si="0"/>
        <v>1898</v>
      </c>
      <c r="O10" s="63">
        <f t="shared" si="1"/>
        <v>28102</v>
      </c>
      <c r="Q10" s="22"/>
    </row>
    <row r="11" spans="1:18" ht="11.25" customHeight="1" x14ac:dyDescent="0.25">
      <c r="A11" s="46" t="s">
        <v>27</v>
      </c>
      <c r="B11" s="16" t="s">
        <v>23</v>
      </c>
      <c r="C11" s="15" t="s">
        <v>28</v>
      </c>
      <c r="D11" s="15" t="s">
        <v>431</v>
      </c>
      <c r="E11" s="17" t="s">
        <v>25</v>
      </c>
      <c r="F11" s="18">
        <v>44774</v>
      </c>
      <c r="G11" s="63">
        <v>33000</v>
      </c>
      <c r="H11" s="64">
        <v>0</v>
      </c>
      <c r="I11" s="63">
        <v>33000</v>
      </c>
      <c r="J11" s="63">
        <v>947.1</v>
      </c>
      <c r="K11" s="63">
        <v>0</v>
      </c>
      <c r="L11" s="63">
        <v>1003.2</v>
      </c>
      <c r="M11" s="69">
        <v>125</v>
      </c>
      <c r="N11" s="63">
        <f t="shared" si="0"/>
        <v>2075.3000000000002</v>
      </c>
      <c r="O11" s="63">
        <f t="shared" si="1"/>
        <v>30924.7</v>
      </c>
      <c r="Q11" s="22"/>
    </row>
    <row r="12" spans="1:18" ht="11.25" customHeight="1" x14ac:dyDescent="0.25">
      <c r="A12" s="46" t="s">
        <v>368</v>
      </c>
      <c r="B12" s="16" t="s">
        <v>15</v>
      </c>
      <c r="C12" s="15" t="s">
        <v>24</v>
      </c>
      <c r="D12" s="15" t="s">
        <v>431</v>
      </c>
      <c r="E12" s="17" t="s">
        <v>25</v>
      </c>
      <c r="F12" s="18">
        <v>45200</v>
      </c>
      <c r="G12" s="63">
        <v>30000</v>
      </c>
      <c r="H12" s="64">
        <v>0</v>
      </c>
      <c r="I12" s="63">
        <v>30000</v>
      </c>
      <c r="J12" s="63">
        <v>861</v>
      </c>
      <c r="K12" s="63">
        <v>0</v>
      </c>
      <c r="L12" s="63">
        <v>912</v>
      </c>
      <c r="M12" s="69">
        <v>25</v>
      </c>
      <c r="N12" s="63">
        <f t="shared" si="0"/>
        <v>1798</v>
      </c>
      <c r="O12" s="63">
        <f t="shared" si="1"/>
        <v>28202</v>
      </c>
      <c r="Q12" s="22"/>
    </row>
    <row r="13" spans="1:18" ht="11.25" customHeight="1" x14ac:dyDescent="0.25">
      <c r="A13" s="46" t="s">
        <v>29</v>
      </c>
      <c r="B13" s="16" t="s">
        <v>15</v>
      </c>
      <c r="C13" s="15" t="s">
        <v>420</v>
      </c>
      <c r="D13" s="15" t="s">
        <v>432</v>
      </c>
      <c r="E13" s="17" t="s">
        <v>25</v>
      </c>
      <c r="F13" s="18">
        <v>44044</v>
      </c>
      <c r="G13" s="63">
        <v>130000</v>
      </c>
      <c r="H13" s="64">
        <v>0</v>
      </c>
      <c r="I13" s="63">
        <v>130000</v>
      </c>
      <c r="J13" s="63">
        <v>3731</v>
      </c>
      <c r="K13" s="65">
        <v>19162.12</v>
      </c>
      <c r="L13" s="63">
        <v>3952</v>
      </c>
      <c r="M13" s="69">
        <v>25</v>
      </c>
      <c r="N13" s="63">
        <f t="shared" si="0"/>
        <v>26870.12</v>
      </c>
      <c r="O13" s="63">
        <f t="shared" si="1"/>
        <v>103129.88</v>
      </c>
      <c r="Q13" s="22"/>
    </row>
    <row r="14" spans="1:18" ht="11.25" customHeight="1" x14ac:dyDescent="0.25">
      <c r="A14" s="46" t="s">
        <v>30</v>
      </c>
      <c r="B14" s="16" t="s">
        <v>15</v>
      </c>
      <c r="C14" s="15" t="s">
        <v>24</v>
      </c>
      <c r="D14" s="15" t="s">
        <v>432</v>
      </c>
      <c r="E14" s="17" t="s">
        <v>25</v>
      </c>
      <c r="F14" s="18">
        <v>44075</v>
      </c>
      <c r="G14" s="63">
        <v>30000</v>
      </c>
      <c r="H14" s="64">
        <v>0</v>
      </c>
      <c r="I14" s="63">
        <v>30000</v>
      </c>
      <c r="J14" s="63">
        <v>861</v>
      </c>
      <c r="K14" s="63">
        <v>0</v>
      </c>
      <c r="L14" s="63">
        <v>912</v>
      </c>
      <c r="M14" s="69">
        <v>25</v>
      </c>
      <c r="N14" s="63">
        <f t="shared" si="0"/>
        <v>1798</v>
      </c>
      <c r="O14" s="63">
        <f t="shared" si="1"/>
        <v>28202</v>
      </c>
      <c r="Q14" s="22"/>
    </row>
    <row r="15" spans="1:18" ht="11.25" customHeight="1" x14ac:dyDescent="0.25">
      <c r="A15" s="46" t="s">
        <v>31</v>
      </c>
      <c r="B15" s="16" t="s">
        <v>23</v>
      </c>
      <c r="C15" s="15" t="s">
        <v>24</v>
      </c>
      <c r="D15" s="15" t="s">
        <v>432</v>
      </c>
      <c r="E15" s="17" t="s">
        <v>25</v>
      </c>
      <c r="F15" s="18">
        <v>44166</v>
      </c>
      <c r="G15" s="63">
        <v>30000</v>
      </c>
      <c r="H15" s="64">
        <v>0</v>
      </c>
      <c r="I15" s="63">
        <v>30000</v>
      </c>
      <c r="J15" s="63">
        <v>861</v>
      </c>
      <c r="K15" s="63">
        <v>0</v>
      </c>
      <c r="L15" s="63">
        <v>912</v>
      </c>
      <c r="M15" s="69">
        <v>25</v>
      </c>
      <c r="N15" s="63">
        <f t="shared" si="0"/>
        <v>1798</v>
      </c>
      <c r="O15" s="63">
        <f t="shared" si="1"/>
        <v>28202</v>
      </c>
      <c r="Q15" s="22"/>
    </row>
    <row r="16" spans="1:18" ht="11.25" customHeight="1" x14ac:dyDescent="0.25">
      <c r="A16" s="46" t="s">
        <v>32</v>
      </c>
      <c r="B16" s="16" t="s">
        <v>15</v>
      </c>
      <c r="C16" s="15" t="s">
        <v>421</v>
      </c>
      <c r="D16" s="15" t="s">
        <v>432</v>
      </c>
      <c r="E16" s="17" t="s">
        <v>25</v>
      </c>
      <c r="F16" s="18">
        <v>44531</v>
      </c>
      <c r="G16" s="63">
        <v>30000</v>
      </c>
      <c r="H16" s="64">
        <v>0</v>
      </c>
      <c r="I16" s="63">
        <v>30000</v>
      </c>
      <c r="J16" s="63">
        <v>861</v>
      </c>
      <c r="K16" s="63">
        <v>0</v>
      </c>
      <c r="L16" s="63">
        <v>912</v>
      </c>
      <c r="M16" s="69">
        <v>25</v>
      </c>
      <c r="N16" s="63">
        <f t="shared" si="0"/>
        <v>1798</v>
      </c>
      <c r="O16" s="63">
        <f t="shared" si="1"/>
        <v>28202</v>
      </c>
      <c r="Q16" s="22"/>
    </row>
    <row r="17" spans="1:17" ht="11.25" customHeight="1" x14ac:dyDescent="0.25">
      <c r="A17" s="46" t="s">
        <v>402</v>
      </c>
      <c r="B17" s="53" t="s">
        <v>23</v>
      </c>
      <c r="C17" s="51" t="s">
        <v>28</v>
      </c>
      <c r="D17" s="52" t="s">
        <v>416</v>
      </c>
      <c r="E17" s="47" t="s">
        <v>25</v>
      </c>
      <c r="F17" s="18">
        <v>45444</v>
      </c>
      <c r="G17" s="63">
        <v>30000</v>
      </c>
      <c r="H17" s="64">
        <v>0</v>
      </c>
      <c r="I17" s="63">
        <v>30000</v>
      </c>
      <c r="J17" s="63">
        <v>861</v>
      </c>
      <c r="K17" s="63">
        <v>0</v>
      </c>
      <c r="L17" s="63">
        <v>912</v>
      </c>
      <c r="M17" s="69">
        <v>25</v>
      </c>
      <c r="N17" s="63">
        <v>1798</v>
      </c>
      <c r="O17" s="63">
        <v>28202</v>
      </c>
    </row>
    <row r="18" spans="1:17" ht="11.25" customHeight="1" x14ac:dyDescent="0.25">
      <c r="A18" s="46" t="s">
        <v>403</v>
      </c>
      <c r="B18" s="53" t="s">
        <v>15</v>
      </c>
      <c r="C18" s="51" t="s">
        <v>356</v>
      </c>
      <c r="D18" s="52" t="s">
        <v>416</v>
      </c>
      <c r="E18" s="47" t="s">
        <v>25</v>
      </c>
      <c r="F18" s="18">
        <v>45444</v>
      </c>
      <c r="G18" s="63">
        <v>30000</v>
      </c>
      <c r="H18" s="63">
        <v>0</v>
      </c>
      <c r="I18" s="63">
        <v>30000</v>
      </c>
      <c r="J18" s="63">
        <v>861</v>
      </c>
      <c r="K18" s="63">
        <v>0</v>
      </c>
      <c r="L18" s="63">
        <v>912</v>
      </c>
      <c r="M18" s="63">
        <v>3455.92</v>
      </c>
      <c r="N18" s="63">
        <v>5228.92</v>
      </c>
      <c r="O18" s="63">
        <v>24771.08</v>
      </c>
    </row>
    <row r="19" spans="1:17" ht="11.25" customHeight="1" x14ac:dyDescent="0.25">
      <c r="A19" s="46" t="s">
        <v>33</v>
      </c>
      <c r="B19" s="16" t="s">
        <v>23</v>
      </c>
      <c r="C19" s="15" t="s">
        <v>361</v>
      </c>
      <c r="D19" s="15" t="s">
        <v>433</v>
      </c>
      <c r="E19" s="17" t="s">
        <v>34</v>
      </c>
      <c r="F19" s="18">
        <v>39448</v>
      </c>
      <c r="G19" s="63">
        <v>44000</v>
      </c>
      <c r="H19" s="64">
        <v>0</v>
      </c>
      <c r="I19" s="63">
        <v>44000</v>
      </c>
      <c r="J19" s="63">
        <v>1262.8</v>
      </c>
      <c r="K19" s="65">
        <v>1007.19</v>
      </c>
      <c r="L19" s="63">
        <v>1337.6</v>
      </c>
      <c r="M19" s="69">
        <v>225</v>
      </c>
      <c r="N19" s="63">
        <f t="shared" si="0"/>
        <v>3832.5899999999997</v>
      </c>
      <c r="O19" s="63">
        <f t="shared" si="1"/>
        <v>40167.410000000003</v>
      </c>
      <c r="Q19" s="22"/>
    </row>
    <row r="20" spans="1:17" ht="11.25" customHeight="1" x14ac:dyDescent="0.25">
      <c r="A20" s="46" t="s">
        <v>35</v>
      </c>
      <c r="B20" s="16" t="s">
        <v>15</v>
      </c>
      <c r="C20" s="15" t="s">
        <v>47</v>
      </c>
      <c r="D20" s="15" t="s">
        <v>434</v>
      </c>
      <c r="E20" s="17" t="s">
        <v>25</v>
      </c>
      <c r="F20" s="18">
        <v>44075</v>
      </c>
      <c r="G20" s="63">
        <v>110000</v>
      </c>
      <c r="H20" s="64">
        <v>0</v>
      </c>
      <c r="I20" s="63">
        <v>110000</v>
      </c>
      <c r="J20" s="63">
        <v>3157</v>
      </c>
      <c r="K20" s="65">
        <v>14457.62</v>
      </c>
      <c r="L20" s="63">
        <v>3344</v>
      </c>
      <c r="M20" s="69">
        <v>25</v>
      </c>
      <c r="N20" s="63">
        <f t="shared" si="0"/>
        <v>20983.620000000003</v>
      </c>
      <c r="O20" s="63">
        <f t="shared" si="1"/>
        <v>89016.38</v>
      </c>
      <c r="Q20" s="22"/>
    </row>
    <row r="21" spans="1:17" ht="11.25" customHeight="1" x14ac:dyDescent="0.25">
      <c r="A21" s="46" t="s">
        <v>36</v>
      </c>
      <c r="B21" s="16" t="s">
        <v>15</v>
      </c>
      <c r="C21" s="15" t="s">
        <v>37</v>
      </c>
      <c r="D21" s="15" t="s">
        <v>38</v>
      </c>
      <c r="E21" s="17" t="s">
        <v>25</v>
      </c>
      <c r="F21" s="18">
        <v>44075</v>
      </c>
      <c r="G21" s="63">
        <v>35000</v>
      </c>
      <c r="H21" s="64">
        <v>0</v>
      </c>
      <c r="I21" s="63">
        <v>35000</v>
      </c>
      <c r="J21" s="63">
        <v>1004.5</v>
      </c>
      <c r="K21" s="63">
        <v>0</v>
      </c>
      <c r="L21" s="63">
        <v>1064</v>
      </c>
      <c r="M21" s="69">
        <v>25</v>
      </c>
      <c r="N21" s="63">
        <f t="shared" si="0"/>
        <v>2093.5</v>
      </c>
      <c r="O21" s="63">
        <f t="shared" si="1"/>
        <v>32906.5</v>
      </c>
      <c r="Q21" s="22"/>
    </row>
    <row r="22" spans="1:17" ht="11.25" customHeight="1" x14ac:dyDescent="0.25">
      <c r="A22" s="46" t="s">
        <v>39</v>
      </c>
      <c r="B22" s="16" t="s">
        <v>23</v>
      </c>
      <c r="C22" s="15" t="s">
        <v>429</v>
      </c>
      <c r="D22" s="15" t="s">
        <v>38</v>
      </c>
      <c r="E22" s="17" t="s">
        <v>25</v>
      </c>
      <c r="F22" s="18">
        <v>44105</v>
      </c>
      <c r="G22" s="63">
        <v>45000</v>
      </c>
      <c r="H22" s="64">
        <v>0</v>
      </c>
      <c r="I22" s="63">
        <v>45000</v>
      </c>
      <c r="J22" s="63">
        <v>1291.5</v>
      </c>
      <c r="K22" s="65">
        <v>1148.33</v>
      </c>
      <c r="L22" s="63">
        <v>1368</v>
      </c>
      <c r="M22" s="69">
        <v>25</v>
      </c>
      <c r="N22" s="63">
        <f t="shared" si="0"/>
        <v>3832.83</v>
      </c>
      <c r="O22" s="63">
        <f t="shared" si="1"/>
        <v>41167.17</v>
      </c>
      <c r="Q22" s="22"/>
    </row>
    <row r="23" spans="1:17" ht="11.25" customHeight="1" x14ac:dyDescent="0.25">
      <c r="A23" s="46" t="s">
        <v>512</v>
      </c>
      <c r="B23" s="16" t="s">
        <v>23</v>
      </c>
      <c r="C23" s="15" t="s">
        <v>24</v>
      </c>
      <c r="D23" s="15" t="s">
        <v>38</v>
      </c>
      <c r="E23" s="17" t="s">
        <v>25</v>
      </c>
      <c r="F23" s="18">
        <v>45597</v>
      </c>
      <c r="G23" s="63">
        <v>33000</v>
      </c>
      <c r="H23" s="63">
        <v>0</v>
      </c>
      <c r="I23" s="63">
        <v>33000</v>
      </c>
      <c r="J23" s="63">
        <v>947.1</v>
      </c>
      <c r="K23" s="63">
        <v>0</v>
      </c>
      <c r="L23" s="63">
        <v>1003.2</v>
      </c>
      <c r="M23" s="63">
        <v>25</v>
      </c>
      <c r="N23" s="63">
        <v>1975.3</v>
      </c>
      <c r="O23" s="63">
        <v>31024.7</v>
      </c>
      <c r="Q23" s="22"/>
    </row>
    <row r="24" spans="1:17" ht="11.25" customHeight="1" x14ac:dyDescent="0.25">
      <c r="A24" s="46" t="s">
        <v>40</v>
      </c>
      <c r="B24" s="16" t="s">
        <v>23</v>
      </c>
      <c r="C24" s="15" t="s">
        <v>47</v>
      </c>
      <c r="D24" s="15" t="s">
        <v>41</v>
      </c>
      <c r="E24" s="17" t="s">
        <v>25</v>
      </c>
      <c r="F24" s="18">
        <v>44075</v>
      </c>
      <c r="G24" s="63">
        <v>110000</v>
      </c>
      <c r="H24" s="64">
        <v>0</v>
      </c>
      <c r="I24" s="63">
        <v>110000</v>
      </c>
      <c r="J24" s="63">
        <v>3157</v>
      </c>
      <c r="K24" s="65">
        <v>14457.62</v>
      </c>
      <c r="L24" s="63">
        <v>3344</v>
      </c>
      <c r="M24" s="69">
        <v>25</v>
      </c>
      <c r="N24" s="63">
        <f t="shared" si="0"/>
        <v>20983.620000000003</v>
      </c>
      <c r="O24" s="63">
        <f t="shared" si="1"/>
        <v>89016.38</v>
      </c>
      <c r="Q24" s="22"/>
    </row>
    <row r="25" spans="1:17" ht="11.25" customHeight="1" x14ac:dyDescent="0.25">
      <c r="A25" s="46" t="s">
        <v>42</v>
      </c>
      <c r="B25" s="16" t="s">
        <v>23</v>
      </c>
      <c r="C25" s="15" t="s">
        <v>43</v>
      </c>
      <c r="D25" s="15" t="s">
        <v>41</v>
      </c>
      <c r="E25" s="17" t="s">
        <v>25</v>
      </c>
      <c r="F25" s="18">
        <v>44075</v>
      </c>
      <c r="G25" s="63">
        <v>55000</v>
      </c>
      <c r="H25" s="64">
        <v>0</v>
      </c>
      <c r="I25" s="63">
        <v>55000</v>
      </c>
      <c r="J25" s="63">
        <v>1578.5</v>
      </c>
      <c r="K25" s="65">
        <v>2559.6799999999998</v>
      </c>
      <c r="L25" s="63">
        <v>1672</v>
      </c>
      <c r="M25" s="69">
        <v>125</v>
      </c>
      <c r="N25" s="63">
        <f t="shared" si="0"/>
        <v>5935.18</v>
      </c>
      <c r="O25" s="63">
        <f t="shared" si="1"/>
        <v>49064.82</v>
      </c>
      <c r="Q25" s="22"/>
    </row>
    <row r="26" spans="1:17" ht="11.25" customHeight="1" x14ac:dyDescent="0.25">
      <c r="A26" s="46" t="s">
        <v>44</v>
      </c>
      <c r="B26" s="16" t="s">
        <v>23</v>
      </c>
      <c r="C26" s="15" t="s">
        <v>24</v>
      </c>
      <c r="D26" s="15" t="s">
        <v>41</v>
      </c>
      <c r="E26" s="17" t="s">
        <v>25</v>
      </c>
      <c r="F26" s="18">
        <v>40940</v>
      </c>
      <c r="G26" s="63">
        <v>30000</v>
      </c>
      <c r="H26" s="64">
        <v>0</v>
      </c>
      <c r="I26" s="63">
        <v>30000</v>
      </c>
      <c r="J26" s="63">
        <v>861</v>
      </c>
      <c r="K26" s="63">
        <v>0</v>
      </c>
      <c r="L26" s="63">
        <v>912</v>
      </c>
      <c r="M26" s="69">
        <v>670</v>
      </c>
      <c r="N26" s="63">
        <f t="shared" si="0"/>
        <v>2443</v>
      </c>
      <c r="O26" s="63">
        <f t="shared" si="1"/>
        <v>27557</v>
      </c>
      <c r="Q26" s="22"/>
    </row>
    <row r="27" spans="1:17" ht="11.25" customHeight="1" x14ac:dyDescent="0.25">
      <c r="A27" s="46" t="s">
        <v>45</v>
      </c>
      <c r="B27" s="16" t="s">
        <v>15</v>
      </c>
      <c r="C27" s="15" t="s">
        <v>24</v>
      </c>
      <c r="D27" s="15" t="s">
        <v>41</v>
      </c>
      <c r="E27" s="17" t="s">
        <v>25</v>
      </c>
      <c r="F27" s="18">
        <v>44743</v>
      </c>
      <c r="G27" s="63">
        <v>22000</v>
      </c>
      <c r="H27" s="64">
        <v>0</v>
      </c>
      <c r="I27" s="63">
        <v>22000</v>
      </c>
      <c r="J27" s="63">
        <v>631.4</v>
      </c>
      <c r="K27" s="63">
        <v>0</v>
      </c>
      <c r="L27" s="63">
        <v>668.8</v>
      </c>
      <c r="M27" s="69">
        <v>25</v>
      </c>
      <c r="N27" s="63">
        <f t="shared" si="0"/>
        <v>1325.1999999999998</v>
      </c>
      <c r="O27" s="63">
        <f t="shared" si="1"/>
        <v>20674.8</v>
      </c>
      <c r="Q27" s="22"/>
    </row>
    <row r="28" spans="1:17" ht="11.25" customHeight="1" x14ac:dyDescent="0.25">
      <c r="A28" s="46" t="s">
        <v>380</v>
      </c>
      <c r="B28" s="16" t="s">
        <v>23</v>
      </c>
      <c r="C28" s="15" t="s">
        <v>24</v>
      </c>
      <c r="D28" s="15" t="s">
        <v>41</v>
      </c>
      <c r="E28" s="17" t="s">
        <v>25</v>
      </c>
      <c r="F28" s="18">
        <v>45323</v>
      </c>
      <c r="G28" s="63">
        <v>33000</v>
      </c>
      <c r="H28" s="64">
        <v>0</v>
      </c>
      <c r="I28" s="63">
        <v>33000</v>
      </c>
      <c r="J28" s="63">
        <v>947.1</v>
      </c>
      <c r="K28" s="63">
        <v>0</v>
      </c>
      <c r="L28" s="63">
        <v>1003.2</v>
      </c>
      <c r="M28" s="69">
        <v>25</v>
      </c>
      <c r="N28" s="63">
        <f t="shared" si="0"/>
        <v>1975.3000000000002</v>
      </c>
      <c r="O28" s="63">
        <f t="shared" si="1"/>
        <v>31024.7</v>
      </c>
      <c r="Q28" s="22"/>
    </row>
    <row r="29" spans="1:17" ht="11.25" customHeight="1" x14ac:dyDescent="0.25">
      <c r="A29" s="46" t="s">
        <v>390</v>
      </c>
      <c r="B29" s="53" t="s">
        <v>23</v>
      </c>
      <c r="C29" s="51" t="s">
        <v>24</v>
      </c>
      <c r="D29" s="52" t="s">
        <v>391</v>
      </c>
      <c r="E29" s="17" t="s">
        <v>25</v>
      </c>
      <c r="F29" s="18">
        <v>45383</v>
      </c>
      <c r="G29" s="63">
        <v>30000</v>
      </c>
      <c r="H29" s="64">
        <v>0</v>
      </c>
      <c r="I29" s="63">
        <v>30000</v>
      </c>
      <c r="J29" s="63">
        <v>861</v>
      </c>
      <c r="K29" s="63">
        <v>0</v>
      </c>
      <c r="L29" s="63">
        <v>912</v>
      </c>
      <c r="M29" s="69">
        <v>25</v>
      </c>
      <c r="N29" s="63">
        <v>1798</v>
      </c>
      <c r="O29" s="63">
        <v>28202</v>
      </c>
    </row>
    <row r="30" spans="1:17" ht="11.25" customHeight="1" x14ac:dyDescent="0.25">
      <c r="A30" s="46" t="s">
        <v>46</v>
      </c>
      <c r="B30" s="16" t="s">
        <v>23</v>
      </c>
      <c r="C30" s="15" t="s">
        <v>422</v>
      </c>
      <c r="D30" s="15" t="s">
        <v>435</v>
      </c>
      <c r="E30" s="17" t="s">
        <v>34</v>
      </c>
      <c r="F30" s="18">
        <v>44713</v>
      </c>
      <c r="G30" s="63">
        <v>44000</v>
      </c>
      <c r="H30" s="63">
        <v>0</v>
      </c>
      <c r="I30" s="63">
        <v>44000</v>
      </c>
      <c r="J30" s="63">
        <v>1262.8</v>
      </c>
      <c r="K30" s="63">
        <v>1007.19</v>
      </c>
      <c r="L30" s="63">
        <v>1337.6</v>
      </c>
      <c r="M30" s="63">
        <v>25</v>
      </c>
      <c r="N30" s="63">
        <v>3632.59</v>
      </c>
      <c r="O30" s="63">
        <v>40367.410000000003</v>
      </c>
      <c r="Q30" s="22"/>
    </row>
    <row r="31" spans="1:17" ht="11.25" customHeight="1" x14ac:dyDescent="0.25">
      <c r="A31" s="46" t="s">
        <v>48</v>
      </c>
      <c r="B31" s="16" t="s">
        <v>23</v>
      </c>
      <c r="C31" s="15" t="s">
        <v>28</v>
      </c>
      <c r="D31" s="15" t="s">
        <v>435</v>
      </c>
      <c r="E31" s="17" t="s">
        <v>34</v>
      </c>
      <c r="F31" s="18">
        <v>39448</v>
      </c>
      <c r="G31" s="63">
        <v>30000</v>
      </c>
      <c r="H31" s="63">
        <v>0</v>
      </c>
      <c r="I31" s="63">
        <v>30000</v>
      </c>
      <c r="J31" s="63">
        <v>861</v>
      </c>
      <c r="K31" s="63">
        <v>0</v>
      </c>
      <c r="L31" s="63">
        <v>912</v>
      </c>
      <c r="M31" s="63">
        <v>1840.46</v>
      </c>
      <c r="N31" s="63">
        <v>3613.46</v>
      </c>
      <c r="O31" s="63">
        <v>26386.54</v>
      </c>
      <c r="Q31" s="22"/>
    </row>
    <row r="32" spans="1:17" ht="11.25" customHeight="1" x14ac:dyDescent="0.25">
      <c r="A32" s="46" t="s">
        <v>49</v>
      </c>
      <c r="B32" s="16" t="s">
        <v>15</v>
      </c>
      <c r="C32" s="15" t="s">
        <v>422</v>
      </c>
      <c r="D32" s="15" t="s">
        <v>435</v>
      </c>
      <c r="E32" s="17" t="s">
        <v>25</v>
      </c>
      <c r="F32" s="18">
        <v>40269</v>
      </c>
      <c r="G32" s="63">
        <v>44000</v>
      </c>
      <c r="H32" s="64">
        <v>0</v>
      </c>
      <c r="I32" s="63">
        <v>44000</v>
      </c>
      <c r="J32" s="63">
        <v>1262.8</v>
      </c>
      <c r="K32" s="65">
        <v>1007.19</v>
      </c>
      <c r="L32" s="63">
        <v>1337.6</v>
      </c>
      <c r="M32" s="63">
        <v>5446.2</v>
      </c>
      <c r="N32" s="63">
        <f t="shared" si="0"/>
        <v>9053.7899999999991</v>
      </c>
      <c r="O32" s="63">
        <f t="shared" si="1"/>
        <v>34946.21</v>
      </c>
      <c r="Q32" s="22"/>
    </row>
    <row r="33" spans="1:17" ht="11.25" customHeight="1" x14ac:dyDescent="0.25">
      <c r="A33" s="46" t="s">
        <v>50</v>
      </c>
      <c r="B33" s="16" t="s">
        <v>15</v>
      </c>
      <c r="C33" s="15" t="s">
        <v>422</v>
      </c>
      <c r="D33" s="15" t="s">
        <v>435</v>
      </c>
      <c r="E33" s="17" t="s">
        <v>34</v>
      </c>
      <c r="F33" s="18">
        <v>39448</v>
      </c>
      <c r="G33" s="63">
        <v>44000</v>
      </c>
      <c r="H33" s="64">
        <v>0</v>
      </c>
      <c r="I33" s="63">
        <v>44000</v>
      </c>
      <c r="J33" s="63">
        <v>1262.8</v>
      </c>
      <c r="K33" s="65">
        <v>1007.19</v>
      </c>
      <c r="L33" s="63">
        <v>1337.6</v>
      </c>
      <c r="M33" s="63">
        <v>2125</v>
      </c>
      <c r="N33" s="63">
        <f t="shared" si="0"/>
        <v>5732.59</v>
      </c>
      <c r="O33" s="63">
        <f t="shared" si="1"/>
        <v>38267.410000000003</v>
      </c>
      <c r="Q33" s="22"/>
    </row>
    <row r="34" spans="1:17" ht="11.25" customHeight="1" x14ac:dyDescent="0.25">
      <c r="A34" s="46" t="s">
        <v>51</v>
      </c>
      <c r="B34" s="16" t="s">
        <v>15</v>
      </c>
      <c r="C34" s="15" t="s">
        <v>47</v>
      </c>
      <c r="D34" s="15" t="s">
        <v>52</v>
      </c>
      <c r="E34" s="17" t="s">
        <v>34</v>
      </c>
      <c r="F34" s="18">
        <v>40026</v>
      </c>
      <c r="G34" s="63">
        <v>35000</v>
      </c>
      <c r="H34" s="64">
        <v>0</v>
      </c>
      <c r="I34" s="63">
        <v>35000</v>
      </c>
      <c r="J34" s="63">
        <v>1004.5</v>
      </c>
      <c r="K34" s="63">
        <v>0</v>
      </c>
      <c r="L34" s="63">
        <v>1064</v>
      </c>
      <c r="M34" s="69">
        <v>475</v>
      </c>
      <c r="N34" s="63">
        <f t="shared" si="0"/>
        <v>2543.5</v>
      </c>
      <c r="O34" s="63">
        <f t="shared" si="1"/>
        <v>32456.5</v>
      </c>
      <c r="Q34" s="22"/>
    </row>
    <row r="35" spans="1:17" ht="11.25" customHeight="1" x14ac:dyDescent="0.25">
      <c r="A35" s="46" t="s">
        <v>53</v>
      </c>
      <c r="B35" s="16" t="s">
        <v>23</v>
      </c>
      <c r="C35" s="15" t="s">
        <v>28</v>
      </c>
      <c r="D35" s="15" t="s">
        <v>52</v>
      </c>
      <c r="E35" s="17" t="s">
        <v>34</v>
      </c>
      <c r="F35" s="18">
        <v>39448</v>
      </c>
      <c r="G35" s="63">
        <v>30000</v>
      </c>
      <c r="H35" s="63">
        <v>0</v>
      </c>
      <c r="I35" s="63">
        <v>30000</v>
      </c>
      <c r="J35" s="63">
        <v>861</v>
      </c>
      <c r="K35" s="63">
        <v>0</v>
      </c>
      <c r="L35" s="63">
        <v>912</v>
      </c>
      <c r="M35" s="63">
        <v>265</v>
      </c>
      <c r="N35" s="63">
        <v>2038</v>
      </c>
      <c r="O35" s="63">
        <v>27962</v>
      </c>
      <c r="Q35" s="22"/>
    </row>
    <row r="36" spans="1:17" ht="11.25" customHeight="1" x14ac:dyDescent="0.25">
      <c r="A36" s="46" t="s">
        <v>54</v>
      </c>
      <c r="B36" s="16" t="s">
        <v>23</v>
      </c>
      <c r="C36" s="15" t="s">
        <v>28</v>
      </c>
      <c r="D36" s="15" t="s">
        <v>52</v>
      </c>
      <c r="E36" s="17" t="s">
        <v>34</v>
      </c>
      <c r="F36" s="18">
        <v>39448</v>
      </c>
      <c r="G36" s="63">
        <v>30000</v>
      </c>
      <c r="H36" s="63">
        <v>0</v>
      </c>
      <c r="I36" s="63">
        <v>30000</v>
      </c>
      <c r="J36" s="63">
        <v>861</v>
      </c>
      <c r="K36" s="63">
        <v>0</v>
      </c>
      <c r="L36" s="63">
        <v>912</v>
      </c>
      <c r="M36" s="63">
        <v>1840.46</v>
      </c>
      <c r="N36" s="63">
        <v>3613.46</v>
      </c>
      <c r="O36" s="63">
        <v>26386.54</v>
      </c>
      <c r="Q36" s="22"/>
    </row>
    <row r="37" spans="1:17" ht="11.25" customHeight="1" x14ac:dyDescent="0.25">
      <c r="A37" s="46" t="s">
        <v>55</v>
      </c>
      <c r="B37" s="16" t="s">
        <v>23</v>
      </c>
      <c r="C37" s="15" t="s">
        <v>422</v>
      </c>
      <c r="D37" s="15" t="s">
        <v>52</v>
      </c>
      <c r="E37" s="17" t="s">
        <v>34</v>
      </c>
      <c r="F37" s="18">
        <v>39448</v>
      </c>
      <c r="G37" s="63">
        <v>40000</v>
      </c>
      <c r="H37" s="64">
        <v>0</v>
      </c>
      <c r="I37" s="63">
        <v>40000</v>
      </c>
      <c r="J37" s="63">
        <v>1148</v>
      </c>
      <c r="K37" s="63">
        <v>0</v>
      </c>
      <c r="L37" s="63">
        <v>1216</v>
      </c>
      <c r="M37" s="69">
        <v>4925.92</v>
      </c>
      <c r="N37" s="63">
        <f t="shared" si="0"/>
        <v>7289.92</v>
      </c>
      <c r="O37" s="63">
        <f t="shared" si="1"/>
        <v>32710.080000000002</v>
      </c>
      <c r="Q37" s="22"/>
    </row>
    <row r="38" spans="1:17" ht="11.25" customHeight="1" x14ac:dyDescent="0.25">
      <c r="A38" s="46" t="s">
        <v>506</v>
      </c>
      <c r="B38" s="71" t="s">
        <v>23</v>
      </c>
      <c r="C38" s="51" t="s">
        <v>507</v>
      </c>
      <c r="D38" s="15" t="s">
        <v>508</v>
      </c>
      <c r="E38" s="47" t="s">
        <v>25</v>
      </c>
      <c r="F38" s="18">
        <v>45597</v>
      </c>
      <c r="G38" s="63">
        <v>25000</v>
      </c>
      <c r="H38" s="64">
        <v>0</v>
      </c>
      <c r="I38" s="63">
        <v>25000</v>
      </c>
      <c r="J38" s="63">
        <v>717.5</v>
      </c>
      <c r="K38" s="63">
        <v>0</v>
      </c>
      <c r="L38" s="63">
        <v>760</v>
      </c>
      <c r="M38" s="69">
        <v>25</v>
      </c>
      <c r="N38" s="63">
        <v>1502.5</v>
      </c>
      <c r="O38" s="63">
        <v>23497.5</v>
      </c>
    </row>
    <row r="39" spans="1:17" ht="11.25" customHeight="1" x14ac:dyDescent="0.25">
      <c r="A39" s="46" t="s">
        <v>56</v>
      </c>
      <c r="B39" s="16" t="s">
        <v>15</v>
      </c>
      <c r="C39" s="15" t="s">
        <v>422</v>
      </c>
      <c r="D39" s="15" t="s">
        <v>57</v>
      </c>
      <c r="E39" s="17" t="s">
        <v>34</v>
      </c>
      <c r="F39" s="18">
        <v>39479</v>
      </c>
      <c r="G39" s="63">
        <v>44000</v>
      </c>
      <c r="H39" s="63">
        <v>0</v>
      </c>
      <c r="I39" s="63">
        <v>44000</v>
      </c>
      <c r="J39" s="63">
        <v>1262.8</v>
      </c>
      <c r="K39" s="63">
        <v>235.23</v>
      </c>
      <c r="L39" s="63">
        <v>1337.6</v>
      </c>
      <c r="M39" s="63">
        <v>5771.38</v>
      </c>
      <c r="N39" s="63">
        <v>8607.01</v>
      </c>
      <c r="O39" s="63">
        <v>35392.99</v>
      </c>
      <c r="Q39" s="22"/>
    </row>
    <row r="40" spans="1:17" ht="11.25" customHeight="1" x14ac:dyDescent="0.25">
      <c r="A40" s="46" t="s">
        <v>58</v>
      </c>
      <c r="B40" s="16" t="s">
        <v>15</v>
      </c>
      <c r="C40" s="15" t="s">
        <v>422</v>
      </c>
      <c r="D40" s="15" t="s">
        <v>57</v>
      </c>
      <c r="E40" s="17" t="s">
        <v>34</v>
      </c>
      <c r="F40" s="18">
        <v>39479</v>
      </c>
      <c r="G40" s="63">
        <v>44000</v>
      </c>
      <c r="H40" s="64">
        <v>0</v>
      </c>
      <c r="I40" s="63">
        <v>44000</v>
      </c>
      <c r="J40" s="63">
        <v>1262.8</v>
      </c>
      <c r="K40" s="65">
        <v>1007.19</v>
      </c>
      <c r="L40" s="63">
        <v>1337.6</v>
      </c>
      <c r="M40" s="69">
        <v>625</v>
      </c>
      <c r="N40" s="63">
        <f t="shared" si="0"/>
        <v>4232.59</v>
      </c>
      <c r="O40" s="63">
        <f t="shared" si="1"/>
        <v>39767.410000000003</v>
      </c>
      <c r="Q40" s="22"/>
    </row>
    <row r="41" spans="1:17" ht="11.25" customHeight="1" x14ac:dyDescent="0.25">
      <c r="A41" s="46" t="s">
        <v>59</v>
      </c>
      <c r="B41" s="16" t="s">
        <v>15</v>
      </c>
      <c r="C41" s="15" t="s">
        <v>422</v>
      </c>
      <c r="D41" s="15" t="s">
        <v>57</v>
      </c>
      <c r="E41" s="17" t="s">
        <v>34</v>
      </c>
      <c r="F41" s="18">
        <v>39448</v>
      </c>
      <c r="G41" s="63">
        <v>44000</v>
      </c>
      <c r="H41" s="64">
        <v>0</v>
      </c>
      <c r="I41" s="63">
        <v>44000</v>
      </c>
      <c r="J41" s="63">
        <v>1262.8</v>
      </c>
      <c r="K41" s="65">
        <v>1007.19</v>
      </c>
      <c r="L41" s="63">
        <v>1337.6</v>
      </c>
      <c r="M41" s="69">
        <v>625</v>
      </c>
      <c r="N41" s="63">
        <f t="shared" si="0"/>
        <v>4232.59</v>
      </c>
      <c r="O41" s="63">
        <f t="shared" si="1"/>
        <v>39767.410000000003</v>
      </c>
      <c r="Q41" s="22"/>
    </row>
    <row r="42" spans="1:17" ht="11.25" customHeight="1" x14ac:dyDescent="0.25">
      <c r="A42" s="46" t="s">
        <v>60</v>
      </c>
      <c r="B42" s="16" t="s">
        <v>23</v>
      </c>
      <c r="C42" s="15" t="s">
        <v>467</v>
      </c>
      <c r="D42" s="15" t="s">
        <v>57</v>
      </c>
      <c r="E42" s="17" t="s">
        <v>25</v>
      </c>
      <c r="F42" s="18">
        <v>41640</v>
      </c>
      <c r="G42" s="63">
        <v>25000</v>
      </c>
      <c r="H42" s="64">
        <v>0</v>
      </c>
      <c r="I42" s="63">
        <v>25000</v>
      </c>
      <c r="J42" s="63">
        <v>717.5</v>
      </c>
      <c r="K42" s="63">
        <v>0</v>
      </c>
      <c r="L42" s="63">
        <v>760</v>
      </c>
      <c r="M42" s="69">
        <v>25</v>
      </c>
      <c r="N42" s="63">
        <f t="shared" si="0"/>
        <v>1502.5</v>
      </c>
      <c r="O42" s="63">
        <f t="shared" si="1"/>
        <v>23497.5</v>
      </c>
      <c r="Q42" s="22"/>
    </row>
    <row r="43" spans="1:17" ht="11.25" customHeight="1" x14ac:dyDescent="0.25">
      <c r="A43" s="46" t="s">
        <v>61</v>
      </c>
      <c r="B43" s="16" t="s">
        <v>23</v>
      </c>
      <c r="C43" s="15" t="s">
        <v>24</v>
      </c>
      <c r="D43" s="15" t="s">
        <v>57</v>
      </c>
      <c r="E43" s="17" t="s">
        <v>25</v>
      </c>
      <c r="F43" s="18">
        <v>43556</v>
      </c>
      <c r="G43" s="63">
        <v>10000</v>
      </c>
      <c r="H43" s="64">
        <v>0</v>
      </c>
      <c r="I43" s="63">
        <v>10000</v>
      </c>
      <c r="J43" s="63">
        <v>287</v>
      </c>
      <c r="K43" s="63">
        <v>0</v>
      </c>
      <c r="L43" s="63">
        <v>304</v>
      </c>
      <c r="M43" s="69">
        <v>25</v>
      </c>
      <c r="N43" s="63">
        <f t="shared" si="0"/>
        <v>616</v>
      </c>
      <c r="O43" s="63">
        <f t="shared" si="1"/>
        <v>9384</v>
      </c>
      <c r="Q43" s="22"/>
    </row>
    <row r="44" spans="1:17" ht="11.25" customHeight="1" x14ac:dyDescent="0.25">
      <c r="A44" s="46" t="s">
        <v>62</v>
      </c>
      <c r="B44" s="16" t="s">
        <v>23</v>
      </c>
      <c r="C44" s="15" t="s">
        <v>423</v>
      </c>
      <c r="D44" s="15" t="s">
        <v>436</v>
      </c>
      <c r="E44" s="17" t="s">
        <v>34</v>
      </c>
      <c r="F44" s="18">
        <v>39479</v>
      </c>
      <c r="G44" s="63">
        <v>35000</v>
      </c>
      <c r="H44" s="64">
        <v>0</v>
      </c>
      <c r="I44" s="63">
        <v>35000</v>
      </c>
      <c r="J44" s="63">
        <v>1004.5</v>
      </c>
      <c r="K44" s="63">
        <v>0</v>
      </c>
      <c r="L44" s="63">
        <v>1064</v>
      </c>
      <c r="M44" s="69">
        <v>1940.46</v>
      </c>
      <c r="N44" s="63">
        <f t="shared" si="0"/>
        <v>4008.96</v>
      </c>
      <c r="O44" s="63">
        <f t="shared" si="1"/>
        <v>30991.040000000001</v>
      </c>
      <c r="Q44" s="22"/>
    </row>
    <row r="45" spans="1:17" ht="11.25" customHeight="1" x14ac:dyDescent="0.25">
      <c r="A45" s="46" t="s">
        <v>63</v>
      </c>
      <c r="B45" s="16" t="s">
        <v>23</v>
      </c>
      <c r="C45" s="15" t="s">
        <v>64</v>
      </c>
      <c r="D45" s="15" t="s">
        <v>436</v>
      </c>
      <c r="E45" s="17" t="s">
        <v>25</v>
      </c>
      <c r="F45" s="18">
        <v>39448</v>
      </c>
      <c r="G45" s="63">
        <v>40000</v>
      </c>
      <c r="H45" s="64">
        <v>0</v>
      </c>
      <c r="I45" s="63">
        <v>40000</v>
      </c>
      <c r="J45" s="63">
        <v>1148</v>
      </c>
      <c r="K45" s="65">
        <v>185.33</v>
      </c>
      <c r="L45" s="63">
        <v>1216</v>
      </c>
      <c r="M45" s="63">
        <v>1740.46</v>
      </c>
      <c r="N45" s="63">
        <f t="shared" si="0"/>
        <v>4289.79</v>
      </c>
      <c r="O45" s="63">
        <f t="shared" si="1"/>
        <v>35710.21</v>
      </c>
      <c r="Q45" s="22"/>
    </row>
    <row r="46" spans="1:17" ht="11.25" customHeight="1" x14ac:dyDescent="0.25">
      <c r="A46" s="46" t="s">
        <v>65</v>
      </c>
      <c r="B46" s="16" t="s">
        <v>15</v>
      </c>
      <c r="C46" s="15" t="s">
        <v>47</v>
      </c>
      <c r="D46" s="15" t="s">
        <v>436</v>
      </c>
      <c r="E46" s="17" t="s">
        <v>34</v>
      </c>
      <c r="F46" s="18">
        <v>39448</v>
      </c>
      <c r="G46" s="63">
        <v>110000</v>
      </c>
      <c r="H46" s="64">
        <v>0</v>
      </c>
      <c r="I46" s="63">
        <v>110000</v>
      </c>
      <c r="J46" s="63">
        <v>3157</v>
      </c>
      <c r="K46" s="65">
        <v>14457.62</v>
      </c>
      <c r="L46" s="63">
        <v>3344</v>
      </c>
      <c r="M46" s="69">
        <v>1125</v>
      </c>
      <c r="N46" s="63">
        <f t="shared" si="0"/>
        <v>22083.620000000003</v>
      </c>
      <c r="O46" s="63">
        <f t="shared" si="1"/>
        <v>87916.38</v>
      </c>
      <c r="Q46" s="22"/>
    </row>
    <row r="47" spans="1:17" ht="11.25" customHeight="1" x14ac:dyDescent="0.25">
      <c r="A47" s="46" t="s">
        <v>66</v>
      </c>
      <c r="B47" s="16" t="s">
        <v>15</v>
      </c>
      <c r="C47" s="15" t="s">
        <v>421</v>
      </c>
      <c r="D47" s="15" t="s">
        <v>436</v>
      </c>
      <c r="E47" s="17" t="s">
        <v>34</v>
      </c>
      <c r="F47" s="18">
        <v>39448</v>
      </c>
      <c r="G47" s="63">
        <v>40000</v>
      </c>
      <c r="H47" s="64">
        <v>0</v>
      </c>
      <c r="I47" s="63">
        <v>40000</v>
      </c>
      <c r="J47" s="63">
        <v>1148</v>
      </c>
      <c r="K47" s="65">
        <v>442.65</v>
      </c>
      <c r="L47" s="63">
        <v>1216</v>
      </c>
      <c r="M47" s="69">
        <v>125</v>
      </c>
      <c r="N47" s="63">
        <f t="shared" si="0"/>
        <v>2931.65</v>
      </c>
      <c r="O47" s="63">
        <f t="shared" si="1"/>
        <v>37068.35</v>
      </c>
      <c r="Q47" s="22"/>
    </row>
    <row r="48" spans="1:17" ht="11.25" customHeight="1" x14ac:dyDescent="0.25">
      <c r="A48" s="46" t="s">
        <v>67</v>
      </c>
      <c r="B48" s="16" t="s">
        <v>15</v>
      </c>
      <c r="C48" s="15" t="s">
        <v>485</v>
      </c>
      <c r="D48" s="15" t="s">
        <v>428</v>
      </c>
      <c r="E48" s="17" t="s">
        <v>34</v>
      </c>
      <c r="F48" s="18">
        <v>44713</v>
      </c>
      <c r="G48" s="63">
        <v>60500</v>
      </c>
      <c r="H48" s="64">
        <v>0</v>
      </c>
      <c r="I48" s="63">
        <v>60500</v>
      </c>
      <c r="J48" s="63">
        <v>1736.35</v>
      </c>
      <c r="K48" s="65">
        <v>3237.67</v>
      </c>
      <c r="L48" s="63">
        <v>1839.2</v>
      </c>
      <c r="M48" s="63">
        <v>1740.46</v>
      </c>
      <c r="N48" s="63">
        <f t="shared" si="0"/>
        <v>8553.68</v>
      </c>
      <c r="O48" s="63">
        <f t="shared" si="1"/>
        <v>51946.32</v>
      </c>
      <c r="Q48" s="22"/>
    </row>
    <row r="49" spans="1:17" ht="11.25" customHeight="1" x14ac:dyDescent="0.25">
      <c r="A49" s="46" t="s">
        <v>69</v>
      </c>
      <c r="B49" s="16" t="s">
        <v>15</v>
      </c>
      <c r="C49" s="15" t="s">
        <v>47</v>
      </c>
      <c r="D49" s="15" t="s">
        <v>437</v>
      </c>
      <c r="E49" s="17" t="s">
        <v>25</v>
      </c>
      <c r="F49" s="18">
        <v>44044</v>
      </c>
      <c r="G49" s="63">
        <v>70000</v>
      </c>
      <c r="H49" s="64">
        <v>0</v>
      </c>
      <c r="I49" s="63">
        <v>70000</v>
      </c>
      <c r="J49" s="63">
        <v>2009</v>
      </c>
      <c r="K49" s="65">
        <v>5368.48</v>
      </c>
      <c r="L49" s="63">
        <v>2128</v>
      </c>
      <c r="M49" s="69">
        <v>25</v>
      </c>
      <c r="N49" s="63">
        <f t="shared" si="0"/>
        <v>9530.48</v>
      </c>
      <c r="O49" s="63">
        <f t="shared" si="1"/>
        <v>60469.520000000004</v>
      </c>
      <c r="Q49" s="22"/>
    </row>
    <row r="50" spans="1:17" ht="11.25" customHeight="1" x14ac:dyDescent="0.25">
      <c r="A50" s="46" t="s">
        <v>483</v>
      </c>
      <c r="B50" s="16" t="s">
        <v>23</v>
      </c>
      <c r="C50" s="15" t="s">
        <v>24</v>
      </c>
      <c r="D50" s="15" t="s">
        <v>459</v>
      </c>
      <c r="E50" s="17" t="s">
        <v>25</v>
      </c>
      <c r="F50" s="18">
        <v>45474</v>
      </c>
      <c r="G50" s="63">
        <v>30000</v>
      </c>
      <c r="H50" s="63">
        <v>0</v>
      </c>
      <c r="I50" s="63">
        <v>30000</v>
      </c>
      <c r="J50" s="63">
        <v>861</v>
      </c>
      <c r="K50" s="63">
        <v>0</v>
      </c>
      <c r="L50" s="63">
        <v>912</v>
      </c>
      <c r="M50" s="63">
        <v>25</v>
      </c>
      <c r="N50" s="63">
        <v>1798</v>
      </c>
      <c r="O50" s="63">
        <v>28202</v>
      </c>
      <c r="Q50" s="22"/>
    </row>
    <row r="51" spans="1:17" ht="11.25" customHeight="1" x14ac:dyDescent="0.25">
      <c r="A51" s="46" t="s">
        <v>355</v>
      </c>
      <c r="B51" s="16" t="s">
        <v>23</v>
      </c>
      <c r="C51" s="15" t="s">
        <v>356</v>
      </c>
      <c r="D51" s="15" t="s">
        <v>415</v>
      </c>
      <c r="E51" s="47" t="s">
        <v>25</v>
      </c>
      <c r="F51" s="18">
        <v>45139</v>
      </c>
      <c r="G51" s="63">
        <v>30000</v>
      </c>
      <c r="H51" s="64">
        <v>0</v>
      </c>
      <c r="I51" s="63">
        <v>30000</v>
      </c>
      <c r="J51" s="63">
        <v>861</v>
      </c>
      <c r="K51" s="63">
        <v>0</v>
      </c>
      <c r="L51" s="63">
        <v>912</v>
      </c>
      <c r="M51" s="69">
        <v>25</v>
      </c>
      <c r="N51" s="63">
        <f t="shared" si="0"/>
        <v>1798</v>
      </c>
      <c r="O51" s="63">
        <f t="shared" si="1"/>
        <v>28202</v>
      </c>
    </row>
    <row r="52" spans="1:17" ht="11.25" customHeight="1" x14ac:dyDescent="0.25">
      <c r="A52" s="46" t="s">
        <v>70</v>
      </c>
      <c r="B52" s="16" t="s">
        <v>15</v>
      </c>
      <c r="C52" s="15" t="s">
        <v>47</v>
      </c>
      <c r="D52" s="15" t="s">
        <v>417</v>
      </c>
      <c r="E52" s="17" t="s">
        <v>25</v>
      </c>
      <c r="F52" s="18">
        <v>44075</v>
      </c>
      <c r="G52" s="63">
        <v>70000</v>
      </c>
      <c r="H52" s="63">
        <v>0</v>
      </c>
      <c r="I52" s="63">
        <v>70000</v>
      </c>
      <c r="J52" s="63">
        <v>2009</v>
      </c>
      <c r="K52" s="63">
        <v>5025.38</v>
      </c>
      <c r="L52" s="63">
        <v>2128</v>
      </c>
      <c r="M52" s="63">
        <v>1840.46</v>
      </c>
      <c r="N52" s="63">
        <v>11002.84</v>
      </c>
      <c r="O52" s="63">
        <v>58997.16</v>
      </c>
      <c r="Q52" s="22"/>
    </row>
    <row r="53" spans="1:17" ht="11.25" customHeight="1" x14ac:dyDescent="0.25">
      <c r="A53" s="46" t="s">
        <v>71</v>
      </c>
      <c r="B53" s="16" t="s">
        <v>15</v>
      </c>
      <c r="C53" s="15" t="s">
        <v>424</v>
      </c>
      <c r="D53" s="15" t="s">
        <v>417</v>
      </c>
      <c r="E53" s="17" t="s">
        <v>25</v>
      </c>
      <c r="F53" s="18">
        <v>44501</v>
      </c>
      <c r="G53" s="63">
        <v>30000</v>
      </c>
      <c r="H53" s="64">
        <v>0</v>
      </c>
      <c r="I53" s="63">
        <v>30000</v>
      </c>
      <c r="J53" s="63">
        <v>861</v>
      </c>
      <c r="K53" s="63">
        <v>0</v>
      </c>
      <c r="L53" s="63">
        <v>912</v>
      </c>
      <c r="M53" s="69">
        <v>25</v>
      </c>
      <c r="N53" s="63">
        <f t="shared" si="0"/>
        <v>1798</v>
      </c>
      <c r="O53" s="63">
        <f t="shared" si="1"/>
        <v>28202</v>
      </c>
      <c r="Q53" s="22"/>
    </row>
    <row r="54" spans="1:17" ht="11.25" customHeight="1" x14ac:dyDescent="0.25">
      <c r="A54" s="46" t="s">
        <v>73</v>
      </c>
      <c r="B54" s="16" t="s">
        <v>15</v>
      </c>
      <c r="C54" s="15" t="s">
        <v>74</v>
      </c>
      <c r="D54" s="15" t="s">
        <v>417</v>
      </c>
      <c r="E54" s="17" t="s">
        <v>25</v>
      </c>
      <c r="F54" s="18">
        <v>44501</v>
      </c>
      <c r="G54" s="63">
        <v>22500</v>
      </c>
      <c r="H54" s="63">
        <v>0</v>
      </c>
      <c r="I54" s="63">
        <v>22500</v>
      </c>
      <c r="J54" s="63">
        <v>645.75</v>
      </c>
      <c r="K54" s="63">
        <v>0</v>
      </c>
      <c r="L54" s="63">
        <v>684</v>
      </c>
      <c r="M54" s="63">
        <v>995</v>
      </c>
      <c r="N54" s="63">
        <v>2324.75</v>
      </c>
      <c r="O54" s="63">
        <v>20175.25</v>
      </c>
      <c r="Q54" s="22"/>
    </row>
    <row r="55" spans="1:17" ht="11.25" customHeight="1" x14ac:dyDescent="0.25">
      <c r="A55" s="46" t="s">
        <v>75</v>
      </c>
      <c r="B55" s="16" t="s">
        <v>15</v>
      </c>
      <c r="C55" s="15" t="s">
        <v>76</v>
      </c>
      <c r="D55" s="15" t="s">
        <v>417</v>
      </c>
      <c r="E55" s="17" t="s">
        <v>25</v>
      </c>
      <c r="F55" s="18">
        <v>44501</v>
      </c>
      <c r="G55" s="63">
        <v>22500</v>
      </c>
      <c r="H55" s="63">
        <v>0</v>
      </c>
      <c r="I55" s="63">
        <v>22500</v>
      </c>
      <c r="J55" s="63">
        <v>645.75</v>
      </c>
      <c r="K55" s="63">
        <v>0</v>
      </c>
      <c r="L55" s="63">
        <v>684</v>
      </c>
      <c r="M55" s="63">
        <v>125</v>
      </c>
      <c r="N55" s="63">
        <v>1454.75</v>
      </c>
      <c r="O55" s="63">
        <v>21045.25</v>
      </c>
      <c r="Q55" s="22"/>
    </row>
    <row r="56" spans="1:17" ht="11.25" customHeight="1" x14ac:dyDescent="0.25">
      <c r="A56" s="46" t="s">
        <v>77</v>
      </c>
      <c r="B56" s="16" t="s">
        <v>15</v>
      </c>
      <c r="C56" s="15" t="s">
        <v>78</v>
      </c>
      <c r="D56" s="15" t="s">
        <v>417</v>
      </c>
      <c r="E56" s="17" t="s">
        <v>25</v>
      </c>
      <c r="F56" s="18">
        <v>44075</v>
      </c>
      <c r="G56" s="63">
        <v>22500</v>
      </c>
      <c r="H56" s="64">
        <v>0</v>
      </c>
      <c r="I56" s="63">
        <v>22500</v>
      </c>
      <c r="J56" s="63">
        <v>645.75</v>
      </c>
      <c r="K56" s="63">
        <v>0</v>
      </c>
      <c r="L56" s="63">
        <v>684</v>
      </c>
      <c r="M56" s="69">
        <v>25</v>
      </c>
      <c r="N56" s="63">
        <f t="shared" si="0"/>
        <v>1354.75</v>
      </c>
      <c r="O56" s="63">
        <f t="shared" si="1"/>
        <v>21145.25</v>
      </c>
      <c r="Q56" s="22"/>
    </row>
    <row r="57" spans="1:17" ht="11.25" customHeight="1" x14ac:dyDescent="0.25">
      <c r="A57" s="46" t="s">
        <v>79</v>
      </c>
      <c r="B57" s="16" t="s">
        <v>15</v>
      </c>
      <c r="C57" s="15" t="s">
        <v>78</v>
      </c>
      <c r="D57" s="15" t="s">
        <v>417</v>
      </c>
      <c r="E57" s="17" t="s">
        <v>25</v>
      </c>
      <c r="F57" s="18">
        <v>44501</v>
      </c>
      <c r="G57" s="63">
        <v>22500</v>
      </c>
      <c r="H57" s="63">
        <v>0</v>
      </c>
      <c r="I57" s="63">
        <v>22500</v>
      </c>
      <c r="J57" s="63">
        <v>645.75</v>
      </c>
      <c r="K57" s="63">
        <v>0</v>
      </c>
      <c r="L57" s="63">
        <v>684</v>
      </c>
      <c r="M57" s="63">
        <v>7477</v>
      </c>
      <c r="N57" s="63">
        <v>8806.75</v>
      </c>
      <c r="O57" s="63">
        <v>13693.25</v>
      </c>
      <c r="Q57" s="22"/>
    </row>
    <row r="58" spans="1:17" ht="11.25" customHeight="1" x14ac:dyDescent="0.25">
      <c r="A58" s="46" t="s">
        <v>80</v>
      </c>
      <c r="B58" s="16" t="s">
        <v>15</v>
      </c>
      <c r="C58" s="15" t="s">
        <v>352</v>
      </c>
      <c r="D58" s="15" t="s">
        <v>417</v>
      </c>
      <c r="E58" s="17" t="s">
        <v>25</v>
      </c>
      <c r="F58" s="18">
        <v>44501</v>
      </c>
      <c r="G58" s="63">
        <v>30000</v>
      </c>
      <c r="H58" s="64">
        <v>0</v>
      </c>
      <c r="I58" s="63">
        <v>30000</v>
      </c>
      <c r="J58" s="63">
        <v>861</v>
      </c>
      <c r="K58" s="63">
        <v>0</v>
      </c>
      <c r="L58" s="63">
        <v>912</v>
      </c>
      <c r="M58" s="69">
        <v>25</v>
      </c>
      <c r="N58" s="63">
        <f t="shared" si="0"/>
        <v>1798</v>
      </c>
      <c r="O58" s="63">
        <f t="shared" si="1"/>
        <v>28202</v>
      </c>
      <c r="Q58" s="22"/>
    </row>
    <row r="59" spans="1:17" ht="11.25" customHeight="1" x14ac:dyDescent="0.25">
      <c r="A59" s="46" t="s">
        <v>81</v>
      </c>
      <c r="B59" s="16" t="s">
        <v>23</v>
      </c>
      <c r="C59" s="15" t="s">
        <v>82</v>
      </c>
      <c r="D59" s="15" t="s">
        <v>417</v>
      </c>
      <c r="E59" s="17" t="s">
        <v>25</v>
      </c>
      <c r="F59" s="18">
        <v>39965</v>
      </c>
      <c r="G59" s="63">
        <v>20000</v>
      </c>
      <c r="H59" s="64">
        <v>0</v>
      </c>
      <c r="I59" s="63">
        <v>20000</v>
      </c>
      <c r="J59" s="63">
        <v>574</v>
      </c>
      <c r="K59" s="63">
        <v>0</v>
      </c>
      <c r="L59" s="63">
        <v>608</v>
      </c>
      <c r="M59" s="69">
        <v>125</v>
      </c>
      <c r="N59" s="63">
        <f t="shared" si="0"/>
        <v>1307</v>
      </c>
      <c r="O59" s="63">
        <f t="shared" si="1"/>
        <v>18693</v>
      </c>
      <c r="Q59" s="22"/>
    </row>
    <row r="60" spans="1:17" ht="11.25" customHeight="1" x14ac:dyDescent="0.25">
      <c r="A60" s="46" t="s">
        <v>83</v>
      </c>
      <c r="B60" s="16" t="s">
        <v>23</v>
      </c>
      <c r="C60" s="15" t="s">
        <v>82</v>
      </c>
      <c r="D60" s="15" t="s">
        <v>417</v>
      </c>
      <c r="E60" s="17" t="s">
        <v>25</v>
      </c>
      <c r="F60" s="18">
        <v>44136</v>
      </c>
      <c r="G60" s="63">
        <v>16500</v>
      </c>
      <c r="H60" s="64">
        <v>0</v>
      </c>
      <c r="I60" s="63">
        <v>16500</v>
      </c>
      <c r="J60" s="63">
        <v>473.55</v>
      </c>
      <c r="K60" s="63">
        <v>0</v>
      </c>
      <c r="L60" s="63">
        <v>501.6</v>
      </c>
      <c r="M60" s="69">
        <v>25</v>
      </c>
      <c r="N60" s="63">
        <f t="shared" si="0"/>
        <v>1000.1500000000001</v>
      </c>
      <c r="O60" s="63">
        <f t="shared" si="1"/>
        <v>15499.85</v>
      </c>
      <c r="Q60" s="22"/>
    </row>
    <row r="61" spans="1:17" ht="11.25" customHeight="1" x14ac:dyDescent="0.25">
      <c r="A61" s="46" t="s">
        <v>84</v>
      </c>
      <c r="B61" s="16" t="s">
        <v>23</v>
      </c>
      <c r="C61" s="15" t="s">
        <v>82</v>
      </c>
      <c r="D61" s="15" t="s">
        <v>417</v>
      </c>
      <c r="E61" s="17" t="s">
        <v>25</v>
      </c>
      <c r="F61" s="18">
        <v>43525</v>
      </c>
      <c r="G61" s="63">
        <v>10000</v>
      </c>
      <c r="H61" s="64">
        <v>0</v>
      </c>
      <c r="I61" s="63">
        <v>10000</v>
      </c>
      <c r="J61" s="63">
        <v>287</v>
      </c>
      <c r="K61" s="63">
        <v>0</v>
      </c>
      <c r="L61" s="63">
        <v>304</v>
      </c>
      <c r="M61" s="69">
        <v>25</v>
      </c>
      <c r="N61" s="63">
        <f t="shared" si="0"/>
        <v>616</v>
      </c>
      <c r="O61" s="63">
        <f t="shared" si="1"/>
        <v>9384</v>
      </c>
      <c r="Q61" s="22"/>
    </row>
    <row r="62" spans="1:17" ht="11.25" customHeight="1" x14ac:dyDescent="0.25">
      <c r="A62" s="46" t="s">
        <v>85</v>
      </c>
      <c r="B62" s="16" t="s">
        <v>23</v>
      </c>
      <c r="C62" s="15" t="s">
        <v>82</v>
      </c>
      <c r="D62" s="15" t="s">
        <v>417</v>
      </c>
      <c r="E62" s="17" t="s">
        <v>25</v>
      </c>
      <c r="F62" s="18">
        <v>44621</v>
      </c>
      <c r="G62" s="63">
        <v>16500</v>
      </c>
      <c r="H62" s="64">
        <v>0</v>
      </c>
      <c r="I62" s="63">
        <v>16500</v>
      </c>
      <c r="J62" s="63">
        <v>473.55</v>
      </c>
      <c r="K62" s="63">
        <v>0</v>
      </c>
      <c r="L62" s="63">
        <v>501.6</v>
      </c>
      <c r="M62" s="69">
        <v>25</v>
      </c>
      <c r="N62" s="63">
        <f t="shared" ref="N62" si="2">J62+K62+L62+M62</f>
        <v>1000.1500000000001</v>
      </c>
      <c r="O62" s="63">
        <f t="shared" ref="O62" si="3">I62-N62</f>
        <v>15499.85</v>
      </c>
      <c r="Q62" s="22"/>
    </row>
    <row r="63" spans="1:17" ht="11.25" customHeight="1" x14ac:dyDescent="0.25">
      <c r="A63" s="46" t="s">
        <v>86</v>
      </c>
      <c r="B63" s="16" t="s">
        <v>23</v>
      </c>
      <c r="C63" s="15" t="s">
        <v>82</v>
      </c>
      <c r="D63" s="15" t="s">
        <v>417</v>
      </c>
      <c r="E63" s="17" t="s">
        <v>25</v>
      </c>
      <c r="F63" s="18">
        <v>44621</v>
      </c>
      <c r="G63" s="63">
        <v>16500</v>
      </c>
      <c r="H63" s="64">
        <v>0</v>
      </c>
      <c r="I63" s="63">
        <v>16500</v>
      </c>
      <c r="J63" s="63">
        <v>473.55</v>
      </c>
      <c r="K63" s="63">
        <v>0</v>
      </c>
      <c r="L63" s="63">
        <v>501.6</v>
      </c>
      <c r="M63" s="69">
        <v>25</v>
      </c>
      <c r="N63" s="63">
        <f t="shared" ref="N63" si="4">J63+K63+L63+M63</f>
        <v>1000.1500000000001</v>
      </c>
      <c r="O63" s="63">
        <f t="shared" ref="O63" si="5">I63-N63</f>
        <v>15499.85</v>
      </c>
      <c r="Q63" s="22"/>
    </row>
    <row r="64" spans="1:17" ht="11.25" customHeight="1" x14ac:dyDescent="0.25">
      <c r="A64" s="46" t="s">
        <v>87</v>
      </c>
      <c r="B64" s="16" t="s">
        <v>15</v>
      </c>
      <c r="C64" s="15" t="s">
        <v>88</v>
      </c>
      <c r="D64" s="15" t="s">
        <v>417</v>
      </c>
      <c r="E64" s="17" t="s">
        <v>25</v>
      </c>
      <c r="F64" s="18">
        <v>44531</v>
      </c>
      <c r="G64" s="63">
        <v>22500</v>
      </c>
      <c r="H64" s="64">
        <v>0</v>
      </c>
      <c r="I64" s="63">
        <v>22500</v>
      </c>
      <c r="J64" s="63">
        <v>645.75</v>
      </c>
      <c r="K64" s="63">
        <v>0</v>
      </c>
      <c r="L64" s="63">
        <v>684</v>
      </c>
      <c r="M64" s="69">
        <v>25</v>
      </c>
      <c r="N64" s="63">
        <f t="shared" si="0"/>
        <v>1354.75</v>
      </c>
      <c r="O64" s="63">
        <f t="shared" si="1"/>
        <v>21145.25</v>
      </c>
      <c r="Q64" s="22"/>
    </row>
    <row r="65" spans="1:24" ht="11.25" customHeight="1" x14ac:dyDescent="0.25">
      <c r="A65" s="46" t="s">
        <v>89</v>
      </c>
      <c r="B65" s="16" t="s">
        <v>23</v>
      </c>
      <c r="C65" s="15" t="s">
        <v>90</v>
      </c>
      <c r="D65" s="15" t="s">
        <v>417</v>
      </c>
      <c r="E65" s="17" t="s">
        <v>25</v>
      </c>
      <c r="F65" s="18">
        <v>44105</v>
      </c>
      <c r="G65" s="63">
        <v>30000</v>
      </c>
      <c r="H65" s="64">
        <v>0</v>
      </c>
      <c r="I65" s="63">
        <v>30000</v>
      </c>
      <c r="J65" s="63">
        <v>861</v>
      </c>
      <c r="K65" s="63">
        <v>0</v>
      </c>
      <c r="L65" s="63">
        <v>912</v>
      </c>
      <c r="M65" s="69">
        <v>25</v>
      </c>
      <c r="N65" s="63">
        <f t="shared" ref="N65" si="6">J65+K65+L65+M65</f>
        <v>1798</v>
      </c>
      <c r="O65" s="63">
        <f t="shared" ref="O65" si="7">I65-N65</f>
        <v>28202</v>
      </c>
      <c r="P65" s="10"/>
      <c r="R65" s="10"/>
      <c r="W65" s="10"/>
      <c r="X65" s="10"/>
    </row>
    <row r="66" spans="1:24" ht="11.25" customHeight="1" x14ac:dyDescent="0.25">
      <c r="A66" s="46" t="s">
        <v>484</v>
      </c>
      <c r="B66" s="16" t="s">
        <v>23</v>
      </c>
      <c r="C66" s="15" t="s">
        <v>28</v>
      </c>
      <c r="D66" s="15" t="s">
        <v>417</v>
      </c>
      <c r="E66" s="17" t="s">
        <v>25</v>
      </c>
      <c r="F66" s="18">
        <v>45474</v>
      </c>
      <c r="G66" s="63">
        <v>30000</v>
      </c>
      <c r="H66" s="63">
        <v>0</v>
      </c>
      <c r="I66" s="63">
        <v>30000</v>
      </c>
      <c r="J66" s="63">
        <v>861</v>
      </c>
      <c r="K66" s="63">
        <v>0</v>
      </c>
      <c r="L66" s="63">
        <v>912</v>
      </c>
      <c r="M66" s="63">
        <v>25</v>
      </c>
      <c r="N66" s="63">
        <v>1798</v>
      </c>
      <c r="O66" s="63">
        <v>28202</v>
      </c>
      <c r="Q66" s="22"/>
    </row>
    <row r="67" spans="1:24" ht="11.25" customHeight="1" x14ac:dyDescent="0.25">
      <c r="A67" s="46" t="s">
        <v>92</v>
      </c>
      <c r="B67" s="16" t="s">
        <v>15</v>
      </c>
      <c r="C67" s="15" t="s">
        <v>91</v>
      </c>
      <c r="D67" s="15" t="s">
        <v>417</v>
      </c>
      <c r="E67" s="17" t="s">
        <v>25</v>
      </c>
      <c r="F67" s="18">
        <v>44531</v>
      </c>
      <c r="G67" s="63">
        <v>30000</v>
      </c>
      <c r="H67" s="64">
        <v>0</v>
      </c>
      <c r="I67" s="63">
        <v>30000</v>
      </c>
      <c r="J67" s="63">
        <v>861</v>
      </c>
      <c r="K67" s="63">
        <v>0</v>
      </c>
      <c r="L67" s="63">
        <v>912</v>
      </c>
      <c r="M67" s="69">
        <v>25</v>
      </c>
      <c r="N67" s="63">
        <f t="shared" si="0"/>
        <v>1798</v>
      </c>
      <c r="O67" s="63">
        <f t="shared" si="1"/>
        <v>28202</v>
      </c>
      <c r="Q67" s="22"/>
    </row>
    <row r="68" spans="1:24" ht="11.25" customHeight="1" x14ac:dyDescent="0.25">
      <c r="A68" s="46" t="s">
        <v>357</v>
      </c>
      <c r="B68" s="16" t="s">
        <v>15</v>
      </c>
      <c r="C68" s="15" t="s">
        <v>74</v>
      </c>
      <c r="D68" s="15" t="s">
        <v>417</v>
      </c>
      <c r="E68" s="47" t="s">
        <v>25</v>
      </c>
      <c r="F68" s="18">
        <v>45139</v>
      </c>
      <c r="G68" s="63">
        <v>22500</v>
      </c>
      <c r="H68" s="63">
        <v>0</v>
      </c>
      <c r="I68" s="63">
        <v>22500</v>
      </c>
      <c r="J68" s="63">
        <v>645.75</v>
      </c>
      <c r="K68" s="63">
        <v>0</v>
      </c>
      <c r="L68" s="63">
        <v>684</v>
      </c>
      <c r="M68" s="63">
        <v>25</v>
      </c>
      <c r="N68" s="63">
        <v>1354.75</v>
      </c>
      <c r="O68" s="63">
        <v>21145.25</v>
      </c>
      <c r="Q68" s="22"/>
    </row>
    <row r="69" spans="1:24" ht="11.25" customHeight="1" x14ac:dyDescent="0.25">
      <c r="A69" s="46" t="s">
        <v>369</v>
      </c>
      <c r="B69" s="16" t="s">
        <v>23</v>
      </c>
      <c r="C69" s="15" t="s">
        <v>82</v>
      </c>
      <c r="D69" s="15" t="s">
        <v>417</v>
      </c>
      <c r="E69" s="47" t="s">
        <v>25</v>
      </c>
      <c r="F69" s="18">
        <v>45200</v>
      </c>
      <c r="G69" s="63">
        <v>16500</v>
      </c>
      <c r="H69" s="64">
        <v>0</v>
      </c>
      <c r="I69" s="63">
        <v>16500</v>
      </c>
      <c r="J69" s="63">
        <v>473.55</v>
      </c>
      <c r="K69" s="63">
        <v>0</v>
      </c>
      <c r="L69" s="63">
        <v>501.6</v>
      </c>
      <c r="M69" s="69">
        <v>25</v>
      </c>
      <c r="N69" s="63">
        <f t="shared" ref="N69" si="8">J69+K69+L69+M69</f>
        <v>1000.1500000000001</v>
      </c>
      <c r="O69" s="63">
        <f t="shared" ref="O69" si="9">I69-N69</f>
        <v>15499.85</v>
      </c>
      <c r="Q69" s="22"/>
    </row>
    <row r="70" spans="1:24" ht="11.25" customHeight="1" x14ac:dyDescent="0.25">
      <c r="A70" s="46" t="s">
        <v>379</v>
      </c>
      <c r="B70" s="16" t="s">
        <v>15</v>
      </c>
      <c r="C70" s="15" t="s">
        <v>78</v>
      </c>
      <c r="D70" s="15" t="s">
        <v>417</v>
      </c>
      <c r="E70" s="47" t="s">
        <v>25</v>
      </c>
      <c r="F70" s="50">
        <v>45323</v>
      </c>
      <c r="G70" s="63">
        <v>22500</v>
      </c>
      <c r="H70" s="64">
        <v>0</v>
      </c>
      <c r="I70" s="63">
        <v>22500</v>
      </c>
      <c r="J70" s="63">
        <v>645.75</v>
      </c>
      <c r="K70" s="63">
        <v>0</v>
      </c>
      <c r="L70" s="63">
        <v>684</v>
      </c>
      <c r="M70" s="69">
        <v>25</v>
      </c>
      <c r="N70" s="63">
        <f t="shared" si="0"/>
        <v>1354.75</v>
      </c>
      <c r="O70" s="63">
        <f t="shared" si="1"/>
        <v>21145.25</v>
      </c>
      <c r="Q70" s="22"/>
    </row>
    <row r="71" spans="1:24" ht="11.25" customHeight="1" x14ac:dyDescent="0.25">
      <c r="A71" s="46" t="s">
        <v>478</v>
      </c>
      <c r="B71" s="16" t="s">
        <v>15</v>
      </c>
      <c r="C71" s="15" t="s">
        <v>78</v>
      </c>
      <c r="D71" s="15" t="s">
        <v>417</v>
      </c>
      <c r="E71" s="47" t="s">
        <v>25</v>
      </c>
      <c r="F71" s="18">
        <v>45474</v>
      </c>
      <c r="G71" s="63">
        <v>22500</v>
      </c>
      <c r="H71" s="63">
        <v>0</v>
      </c>
      <c r="I71" s="63">
        <v>22500</v>
      </c>
      <c r="J71" s="63">
        <v>645.75</v>
      </c>
      <c r="K71" s="63">
        <v>0</v>
      </c>
      <c r="L71" s="63">
        <v>684</v>
      </c>
      <c r="M71" s="63">
        <v>25</v>
      </c>
      <c r="N71" s="63">
        <v>1354.75</v>
      </c>
      <c r="O71" s="63">
        <v>21145.25</v>
      </c>
      <c r="Q71" s="22"/>
    </row>
    <row r="72" spans="1:24" ht="11.25" customHeight="1" x14ac:dyDescent="0.25">
      <c r="A72" s="46" t="s">
        <v>381</v>
      </c>
      <c r="B72" s="16" t="s">
        <v>23</v>
      </c>
      <c r="C72" s="15" t="s">
        <v>384</v>
      </c>
      <c r="D72" s="15" t="s">
        <v>417</v>
      </c>
      <c r="E72" s="47" t="s">
        <v>25</v>
      </c>
      <c r="F72" s="18">
        <v>45352</v>
      </c>
      <c r="G72" s="63">
        <v>16500</v>
      </c>
      <c r="H72" s="64">
        <v>0</v>
      </c>
      <c r="I72" s="63">
        <v>16500</v>
      </c>
      <c r="J72" s="63">
        <v>473.55</v>
      </c>
      <c r="K72" s="63">
        <v>0</v>
      </c>
      <c r="L72" s="63">
        <v>501.6</v>
      </c>
      <c r="M72" s="69">
        <v>25</v>
      </c>
      <c r="N72" s="63">
        <f t="shared" ref="N72" si="10">J72+K72+L72+M72</f>
        <v>1000.1500000000001</v>
      </c>
      <c r="O72" s="63">
        <f t="shared" ref="O72" si="11">I72-N72</f>
        <v>15499.85</v>
      </c>
    </row>
    <row r="73" spans="1:24" ht="11.25" customHeight="1" x14ac:dyDescent="0.25">
      <c r="A73" s="46" t="s">
        <v>382</v>
      </c>
      <c r="B73" s="16" t="s">
        <v>15</v>
      </c>
      <c r="C73" s="15" t="s">
        <v>385</v>
      </c>
      <c r="D73" s="15" t="s">
        <v>417</v>
      </c>
      <c r="E73" s="47" t="s">
        <v>25</v>
      </c>
      <c r="F73" s="18">
        <v>45352</v>
      </c>
      <c r="G73" s="63">
        <v>15000</v>
      </c>
      <c r="H73" s="64">
        <v>0</v>
      </c>
      <c r="I73" s="63">
        <v>15000</v>
      </c>
      <c r="J73" s="63">
        <v>430.5</v>
      </c>
      <c r="K73" s="63">
        <v>0</v>
      </c>
      <c r="L73" s="63">
        <v>456</v>
      </c>
      <c r="M73" s="69">
        <v>25</v>
      </c>
      <c r="N73" s="63">
        <f t="shared" ref="N73" si="12">J73+K73+L73+M73</f>
        <v>911.5</v>
      </c>
      <c r="O73" s="63">
        <f t="shared" ref="O73" si="13">I73-N73</f>
        <v>14088.5</v>
      </c>
    </row>
    <row r="74" spans="1:24" ht="11.25" customHeight="1" x14ac:dyDescent="0.25">
      <c r="A74" s="46" t="s">
        <v>393</v>
      </c>
      <c r="B74" s="53" t="s">
        <v>15</v>
      </c>
      <c r="C74" s="51" t="s">
        <v>78</v>
      </c>
      <c r="D74" s="52" t="s">
        <v>394</v>
      </c>
      <c r="E74" s="47" t="s">
        <v>25</v>
      </c>
      <c r="F74" s="18">
        <v>45413</v>
      </c>
      <c r="G74" s="70">
        <v>22500</v>
      </c>
      <c r="H74" s="64">
        <v>0</v>
      </c>
      <c r="I74" s="70">
        <v>22500</v>
      </c>
      <c r="J74" s="63">
        <v>645.75</v>
      </c>
      <c r="K74" s="63">
        <v>0</v>
      </c>
      <c r="L74" s="63">
        <v>684</v>
      </c>
      <c r="M74" s="69">
        <v>25</v>
      </c>
      <c r="N74" s="63">
        <v>1354.75</v>
      </c>
      <c r="O74" s="63">
        <v>21145.25</v>
      </c>
    </row>
    <row r="75" spans="1:24" ht="11.25" customHeight="1" x14ac:dyDescent="0.25">
      <c r="A75" s="46" t="s">
        <v>412</v>
      </c>
      <c r="B75" s="53" t="s">
        <v>15</v>
      </c>
      <c r="C75" s="51" t="s">
        <v>82</v>
      </c>
      <c r="D75" s="52" t="s">
        <v>417</v>
      </c>
      <c r="E75" s="47" t="s">
        <v>25</v>
      </c>
      <c r="F75" s="18">
        <v>45444</v>
      </c>
      <c r="G75" s="63">
        <v>15000</v>
      </c>
      <c r="H75" s="64">
        <v>0</v>
      </c>
      <c r="I75" s="63">
        <v>15000</v>
      </c>
      <c r="J75" s="63">
        <v>430.5</v>
      </c>
      <c r="K75" s="63">
        <v>0</v>
      </c>
      <c r="L75" s="63">
        <v>456</v>
      </c>
      <c r="M75" s="69">
        <v>25</v>
      </c>
      <c r="N75" s="63">
        <v>911.5</v>
      </c>
      <c r="O75" s="63">
        <v>14088.5</v>
      </c>
    </row>
    <row r="76" spans="1:24" ht="11.25" customHeight="1" x14ac:dyDescent="0.25">
      <c r="A76" s="46" t="s">
        <v>513</v>
      </c>
      <c r="B76" s="53"/>
      <c r="C76" s="51" t="s">
        <v>82</v>
      </c>
      <c r="D76" s="52" t="s">
        <v>417</v>
      </c>
      <c r="E76" s="47" t="s">
        <v>25</v>
      </c>
      <c r="F76" s="18">
        <v>45597</v>
      </c>
      <c r="G76" s="63">
        <v>15000</v>
      </c>
      <c r="H76" s="63">
        <v>0</v>
      </c>
      <c r="I76" s="63">
        <v>15000</v>
      </c>
      <c r="J76" s="63">
        <v>430.5</v>
      </c>
      <c r="K76" s="63">
        <v>0</v>
      </c>
      <c r="L76" s="63">
        <v>456</v>
      </c>
      <c r="M76" s="63">
        <v>25</v>
      </c>
      <c r="N76" s="63">
        <v>911.5</v>
      </c>
      <c r="O76" s="63">
        <v>14088.5</v>
      </c>
    </row>
    <row r="77" spans="1:24" ht="11.25" customHeight="1" x14ac:dyDescent="0.25">
      <c r="A77" s="46" t="s">
        <v>94</v>
      </c>
      <c r="B77" s="16" t="s">
        <v>23</v>
      </c>
      <c r="C77" s="15" t="s">
        <v>82</v>
      </c>
      <c r="D77" s="15" t="s">
        <v>426</v>
      </c>
      <c r="E77" s="17" t="s">
        <v>25</v>
      </c>
      <c r="F77" s="18">
        <v>44652</v>
      </c>
      <c r="G77" s="63">
        <v>15000</v>
      </c>
      <c r="H77" s="64">
        <v>0</v>
      </c>
      <c r="I77" s="63">
        <v>15000</v>
      </c>
      <c r="J77" s="63">
        <v>430.5</v>
      </c>
      <c r="K77" s="63">
        <v>0</v>
      </c>
      <c r="L77" s="63">
        <v>456</v>
      </c>
      <c r="M77" s="69">
        <v>855</v>
      </c>
      <c r="N77" s="63">
        <v>1741.5</v>
      </c>
      <c r="O77" s="63">
        <v>13258.5</v>
      </c>
      <c r="Q77" s="22"/>
    </row>
    <row r="78" spans="1:24" ht="11.25" customHeight="1" x14ac:dyDescent="0.25">
      <c r="A78" s="46" t="s">
        <v>95</v>
      </c>
      <c r="B78" s="16" t="s">
        <v>15</v>
      </c>
      <c r="C78" s="15" t="s">
        <v>425</v>
      </c>
      <c r="D78" s="15" t="s">
        <v>426</v>
      </c>
      <c r="E78" s="17" t="s">
        <v>34</v>
      </c>
      <c r="F78" s="18">
        <v>39448</v>
      </c>
      <c r="G78" s="63">
        <v>44000</v>
      </c>
      <c r="H78" s="64">
        <v>0</v>
      </c>
      <c r="I78" s="63">
        <v>44000</v>
      </c>
      <c r="J78" s="63">
        <v>1262.8</v>
      </c>
      <c r="K78" s="65">
        <v>492.55</v>
      </c>
      <c r="L78" s="63">
        <v>1337.6</v>
      </c>
      <c r="M78" s="63">
        <v>30848.61</v>
      </c>
      <c r="N78" s="63">
        <f t="shared" ref="N77:N143" si="14">J78+K78+L78+M78</f>
        <v>33941.56</v>
      </c>
      <c r="O78" s="63">
        <f t="shared" si="1"/>
        <v>10058.440000000002</v>
      </c>
      <c r="Q78" s="22"/>
    </row>
    <row r="79" spans="1:24" ht="11.25" customHeight="1" x14ac:dyDescent="0.25">
      <c r="A79" s="46" t="s">
        <v>96</v>
      </c>
      <c r="B79" s="16" t="s">
        <v>15</v>
      </c>
      <c r="C79" s="15" t="s">
        <v>97</v>
      </c>
      <c r="D79" s="15" t="s">
        <v>426</v>
      </c>
      <c r="E79" s="17" t="s">
        <v>34</v>
      </c>
      <c r="F79" s="18">
        <v>39448</v>
      </c>
      <c r="G79" s="63">
        <v>16500</v>
      </c>
      <c r="H79" s="63">
        <v>0</v>
      </c>
      <c r="I79" s="63">
        <v>16500</v>
      </c>
      <c r="J79" s="63">
        <v>473.55</v>
      </c>
      <c r="K79" s="63">
        <v>0</v>
      </c>
      <c r="L79" s="63">
        <v>501.6</v>
      </c>
      <c r="M79" s="63">
        <v>125</v>
      </c>
      <c r="N79" s="63">
        <v>1100.1500000000001</v>
      </c>
      <c r="O79" s="63">
        <v>15399.85</v>
      </c>
      <c r="Q79" s="22"/>
    </row>
    <row r="80" spans="1:24" ht="11.25" customHeight="1" x14ac:dyDescent="0.25">
      <c r="A80" s="46" t="s">
        <v>98</v>
      </c>
      <c r="B80" s="16" t="s">
        <v>15</v>
      </c>
      <c r="C80" s="15" t="s">
        <v>97</v>
      </c>
      <c r="D80" s="15" t="s">
        <v>426</v>
      </c>
      <c r="E80" s="17" t="s">
        <v>34</v>
      </c>
      <c r="F80" s="18">
        <v>39448</v>
      </c>
      <c r="G80" s="63">
        <v>16500</v>
      </c>
      <c r="H80" s="63">
        <v>0</v>
      </c>
      <c r="I80" s="63">
        <v>16500</v>
      </c>
      <c r="J80" s="63">
        <v>473.55</v>
      </c>
      <c r="K80" s="63">
        <v>0</v>
      </c>
      <c r="L80" s="63">
        <v>501.6</v>
      </c>
      <c r="M80" s="63">
        <v>125</v>
      </c>
      <c r="N80" s="63">
        <v>1100.1500000000001</v>
      </c>
      <c r="O80" s="63">
        <v>15399.85</v>
      </c>
      <c r="Q80" s="22"/>
    </row>
    <row r="81" spans="1:17" ht="11.25" customHeight="1" x14ac:dyDescent="0.25">
      <c r="A81" s="46" t="s">
        <v>99</v>
      </c>
      <c r="B81" s="16" t="s">
        <v>15</v>
      </c>
      <c r="C81" s="15" t="s">
        <v>421</v>
      </c>
      <c r="D81" s="15" t="s">
        <v>426</v>
      </c>
      <c r="E81" s="17" t="s">
        <v>34</v>
      </c>
      <c r="F81" s="18">
        <v>39448</v>
      </c>
      <c r="G81" s="63">
        <v>26500</v>
      </c>
      <c r="H81" s="63">
        <v>0</v>
      </c>
      <c r="I81" s="63">
        <v>26500</v>
      </c>
      <c r="J81" s="63">
        <v>760.55</v>
      </c>
      <c r="K81" s="63">
        <v>0</v>
      </c>
      <c r="L81" s="63">
        <v>805.6</v>
      </c>
      <c r="M81" s="63">
        <v>125</v>
      </c>
      <c r="N81" s="63">
        <v>1691.15</v>
      </c>
      <c r="O81" s="63">
        <v>24808.85</v>
      </c>
      <c r="Q81" s="22"/>
    </row>
    <row r="82" spans="1:17" ht="11.25" customHeight="1" x14ac:dyDescent="0.25">
      <c r="A82" s="46" t="s">
        <v>101</v>
      </c>
      <c r="B82" s="16" t="s">
        <v>15</v>
      </c>
      <c r="C82" s="15" t="s">
        <v>97</v>
      </c>
      <c r="D82" s="15" t="s">
        <v>426</v>
      </c>
      <c r="E82" s="17" t="s">
        <v>34</v>
      </c>
      <c r="F82" s="18">
        <v>39448</v>
      </c>
      <c r="G82" s="63">
        <v>16500</v>
      </c>
      <c r="H82" s="63">
        <v>0</v>
      </c>
      <c r="I82" s="63">
        <v>16500</v>
      </c>
      <c r="J82" s="63">
        <v>473.55</v>
      </c>
      <c r="K82" s="63">
        <v>0</v>
      </c>
      <c r="L82" s="63">
        <v>501.6</v>
      </c>
      <c r="M82" s="63">
        <v>125</v>
      </c>
      <c r="N82" s="63">
        <v>1100.1500000000001</v>
      </c>
      <c r="O82" s="63">
        <v>15399.85</v>
      </c>
      <c r="Q82" s="22"/>
    </row>
    <row r="83" spans="1:17" ht="11.25" customHeight="1" x14ac:dyDescent="0.25">
      <c r="A83" s="46" t="s">
        <v>102</v>
      </c>
      <c r="B83" s="16" t="s">
        <v>15</v>
      </c>
      <c r="C83" s="15" t="s">
        <v>97</v>
      </c>
      <c r="D83" s="15" t="s">
        <v>426</v>
      </c>
      <c r="E83" s="17" t="s">
        <v>34</v>
      </c>
      <c r="F83" s="18">
        <v>39448</v>
      </c>
      <c r="G83" s="63">
        <v>16500</v>
      </c>
      <c r="H83" s="63">
        <v>0</v>
      </c>
      <c r="I83" s="63">
        <v>16500</v>
      </c>
      <c r="J83" s="63">
        <v>473.55</v>
      </c>
      <c r="K83" s="63">
        <v>0</v>
      </c>
      <c r="L83" s="63">
        <v>501.6</v>
      </c>
      <c r="M83" s="63">
        <v>125</v>
      </c>
      <c r="N83" s="63">
        <v>1100.1500000000001</v>
      </c>
      <c r="O83" s="63">
        <v>15399.85</v>
      </c>
      <c r="Q83" s="22"/>
    </row>
    <row r="84" spans="1:17" ht="11.25" customHeight="1" x14ac:dyDescent="0.25">
      <c r="A84" s="46" t="s">
        <v>103</v>
      </c>
      <c r="B84" s="16" t="s">
        <v>15</v>
      </c>
      <c r="C84" s="15" t="s">
        <v>97</v>
      </c>
      <c r="D84" s="15" t="s">
        <v>426</v>
      </c>
      <c r="E84" s="17" t="s">
        <v>34</v>
      </c>
      <c r="F84" s="18">
        <v>39448</v>
      </c>
      <c r="G84" s="63">
        <v>16500</v>
      </c>
      <c r="H84" s="63">
        <v>0</v>
      </c>
      <c r="I84" s="63">
        <v>16500</v>
      </c>
      <c r="J84" s="63">
        <v>473.55</v>
      </c>
      <c r="K84" s="63">
        <v>0</v>
      </c>
      <c r="L84" s="63">
        <v>501.6</v>
      </c>
      <c r="M84" s="63">
        <v>1840.46</v>
      </c>
      <c r="N84" s="63">
        <v>2815.61</v>
      </c>
      <c r="O84" s="63">
        <v>13684.39</v>
      </c>
      <c r="Q84" s="22"/>
    </row>
    <row r="85" spans="1:17" ht="11.25" customHeight="1" x14ac:dyDescent="0.25">
      <c r="A85" s="46" t="s">
        <v>104</v>
      </c>
      <c r="B85" s="16" t="s">
        <v>23</v>
      </c>
      <c r="C85" s="15" t="s">
        <v>97</v>
      </c>
      <c r="D85" s="15" t="s">
        <v>426</v>
      </c>
      <c r="E85" s="17" t="s">
        <v>34</v>
      </c>
      <c r="F85" s="18">
        <v>40360</v>
      </c>
      <c r="G85" s="63">
        <v>16500</v>
      </c>
      <c r="H85" s="63">
        <v>0</v>
      </c>
      <c r="I85" s="63">
        <v>16500</v>
      </c>
      <c r="J85" s="63">
        <v>473.55</v>
      </c>
      <c r="K85" s="63">
        <v>0</v>
      </c>
      <c r="L85" s="63">
        <v>501.6</v>
      </c>
      <c r="M85" s="63">
        <v>125</v>
      </c>
      <c r="N85" s="63">
        <v>1100.1500000000001</v>
      </c>
      <c r="O85" s="63">
        <v>15399.85</v>
      </c>
      <c r="Q85" s="22"/>
    </row>
    <row r="86" spans="1:17" ht="11.25" customHeight="1" x14ac:dyDescent="0.25">
      <c r="A86" s="46" t="s">
        <v>105</v>
      </c>
      <c r="B86" s="16" t="s">
        <v>15</v>
      </c>
      <c r="C86" s="15" t="s">
        <v>421</v>
      </c>
      <c r="D86" s="15" t="s">
        <v>426</v>
      </c>
      <c r="E86" s="17" t="s">
        <v>34</v>
      </c>
      <c r="F86" s="18">
        <v>40878</v>
      </c>
      <c r="G86" s="63">
        <v>26500</v>
      </c>
      <c r="H86" s="63">
        <v>0</v>
      </c>
      <c r="I86" s="63">
        <v>26500</v>
      </c>
      <c r="J86" s="63">
        <v>760.55</v>
      </c>
      <c r="K86" s="63">
        <v>0</v>
      </c>
      <c r="L86" s="63">
        <v>805.6</v>
      </c>
      <c r="M86" s="63">
        <v>125</v>
      </c>
      <c r="N86" s="63">
        <v>1691.15</v>
      </c>
      <c r="O86" s="63">
        <v>24808.85</v>
      </c>
      <c r="Q86" s="22"/>
    </row>
    <row r="87" spans="1:17" ht="11.25" customHeight="1" x14ac:dyDescent="0.25">
      <c r="A87" s="46" t="s">
        <v>106</v>
      </c>
      <c r="B87" s="16" t="s">
        <v>15</v>
      </c>
      <c r="C87" s="15" t="s">
        <v>97</v>
      </c>
      <c r="D87" s="15" t="s">
        <v>426</v>
      </c>
      <c r="E87" s="17" t="s">
        <v>25</v>
      </c>
      <c r="F87" s="18">
        <v>39448</v>
      </c>
      <c r="G87" s="63">
        <v>16500</v>
      </c>
      <c r="H87" s="63">
        <v>0</v>
      </c>
      <c r="I87" s="63">
        <v>16500</v>
      </c>
      <c r="J87" s="63">
        <v>473.55</v>
      </c>
      <c r="K87" s="63">
        <v>0</v>
      </c>
      <c r="L87" s="63">
        <v>501.6</v>
      </c>
      <c r="M87" s="63">
        <v>25</v>
      </c>
      <c r="N87" s="63">
        <v>1000.15</v>
      </c>
      <c r="O87" s="63">
        <v>15499.85</v>
      </c>
      <c r="Q87" s="22"/>
    </row>
    <row r="88" spans="1:17" ht="11.25" customHeight="1" x14ac:dyDescent="0.25">
      <c r="A88" s="46" t="s">
        <v>107</v>
      </c>
      <c r="B88" s="16" t="s">
        <v>15</v>
      </c>
      <c r="C88" s="15" t="s">
        <v>97</v>
      </c>
      <c r="D88" s="15" t="s">
        <v>426</v>
      </c>
      <c r="E88" s="17" t="s">
        <v>25</v>
      </c>
      <c r="F88" s="18">
        <v>39448</v>
      </c>
      <c r="G88" s="63">
        <v>16500</v>
      </c>
      <c r="H88" s="63">
        <v>0</v>
      </c>
      <c r="I88" s="63">
        <v>16500</v>
      </c>
      <c r="J88" s="63">
        <v>473.55</v>
      </c>
      <c r="K88" s="63">
        <v>0</v>
      </c>
      <c r="L88" s="63">
        <v>501.6</v>
      </c>
      <c r="M88" s="63">
        <v>125</v>
      </c>
      <c r="N88" s="63">
        <v>1100.1500000000001</v>
      </c>
      <c r="O88" s="63">
        <v>15399.85</v>
      </c>
      <c r="Q88" s="22"/>
    </row>
    <row r="89" spans="1:17" ht="11.25" customHeight="1" x14ac:dyDescent="0.25">
      <c r="A89" s="46" t="s">
        <v>108</v>
      </c>
      <c r="B89" s="16" t="s">
        <v>15</v>
      </c>
      <c r="C89" s="15" t="s">
        <v>421</v>
      </c>
      <c r="D89" s="15" t="s">
        <v>426</v>
      </c>
      <c r="E89" s="17" t="s">
        <v>34</v>
      </c>
      <c r="F89" s="18">
        <v>39448</v>
      </c>
      <c r="G89" s="63">
        <v>35000</v>
      </c>
      <c r="H89" s="63">
        <v>0</v>
      </c>
      <c r="I89" s="63">
        <v>35000</v>
      </c>
      <c r="J89" s="63">
        <v>1004.5</v>
      </c>
      <c r="K89" s="63">
        <v>0</v>
      </c>
      <c r="L89" s="63">
        <v>1064</v>
      </c>
      <c r="M89" s="63">
        <v>7861.83</v>
      </c>
      <c r="N89" s="63">
        <v>9930.33</v>
      </c>
      <c r="O89" s="63">
        <v>25069.67</v>
      </c>
      <c r="Q89" s="22"/>
    </row>
    <row r="90" spans="1:17" ht="11.25" customHeight="1" x14ac:dyDescent="0.25">
      <c r="A90" s="46" t="s">
        <v>109</v>
      </c>
      <c r="B90" s="16" t="s">
        <v>15</v>
      </c>
      <c r="C90" s="15" t="s">
        <v>97</v>
      </c>
      <c r="D90" s="15" t="s">
        <v>426</v>
      </c>
      <c r="E90" s="17" t="s">
        <v>25</v>
      </c>
      <c r="F90" s="18">
        <v>44105</v>
      </c>
      <c r="G90" s="63">
        <v>16500</v>
      </c>
      <c r="H90" s="63">
        <v>0</v>
      </c>
      <c r="I90" s="63">
        <v>16500</v>
      </c>
      <c r="J90" s="63">
        <v>473.55</v>
      </c>
      <c r="K90" s="63">
        <v>0</v>
      </c>
      <c r="L90" s="63">
        <v>501.6</v>
      </c>
      <c r="M90" s="63">
        <v>25</v>
      </c>
      <c r="N90" s="63">
        <v>1000.15</v>
      </c>
      <c r="O90" s="63">
        <v>15499.85</v>
      </c>
      <c r="Q90" s="22"/>
    </row>
    <row r="91" spans="1:17" ht="11.25" customHeight="1" x14ac:dyDescent="0.25">
      <c r="A91" s="46" t="s">
        <v>110</v>
      </c>
      <c r="B91" s="16" t="s">
        <v>15</v>
      </c>
      <c r="C91" s="15" t="s">
        <v>97</v>
      </c>
      <c r="D91" s="15" t="s">
        <v>426</v>
      </c>
      <c r="E91" s="17" t="s">
        <v>25</v>
      </c>
      <c r="F91" s="18">
        <v>44105</v>
      </c>
      <c r="G91" s="63">
        <v>16500</v>
      </c>
      <c r="H91" s="63">
        <v>0</v>
      </c>
      <c r="I91" s="63">
        <v>16500</v>
      </c>
      <c r="J91" s="63">
        <v>473.55</v>
      </c>
      <c r="K91" s="63">
        <v>0</v>
      </c>
      <c r="L91" s="63">
        <v>501.6</v>
      </c>
      <c r="M91" s="63">
        <v>25</v>
      </c>
      <c r="N91" s="63">
        <v>1000.15</v>
      </c>
      <c r="O91" s="63">
        <v>15499.85</v>
      </c>
      <c r="Q91" s="22"/>
    </row>
    <row r="92" spans="1:17" ht="11.25" customHeight="1" x14ac:dyDescent="0.25">
      <c r="A92" s="46" t="s">
        <v>111</v>
      </c>
      <c r="B92" s="16" t="s">
        <v>15</v>
      </c>
      <c r="C92" s="15" t="s">
        <v>97</v>
      </c>
      <c r="D92" s="15" t="s">
        <v>426</v>
      </c>
      <c r="E92" s="17" t="s">
        <v>25</v>
      </c>
      <c r="F92" s="18">
        <v>44409</v>
      </c>
      <c r="G92" s="63">
        <v>16500</v>
      </c>
      <c r="H92" s="63">
        <v>0</v>
      </c>
      <c r="I92" s="63">
        <v>16500</v>
      </c>
      <c r="J92" s="63">
        <v>473.55</v>
      </c>
      <c r="K92" s="63">
        <v>0</v>
      </c>
      <c r="L92" s="63">
        <v>501.6</v>
      </c>
      <c r="M92" s="63">
        <v>25</v>
      </c>
      <c r="N92" s="63">
        <v>1000.15</v>
      </c>
      <c r="O92" s="63">
        <v>15499.85</v>
      </c>
      <c r="Q92" s="22"/>
    </row>
    <row r="93" spans="1:17" ht="11.25" customHeight="1" x14ac:dyDescent="0.25">
      <c r="A93" s="46" t="s">
        <v>112</v>
      </c>
      <c r="B93" s="16" t="s">
        <v>15</v>
      </c>
      <c r="C93" s="15" t="s">
        <v>421</v>
      </c>
      <c r="D93" s="15" t="s">
        <v>426</v>
      </c>
      <c r="E93" s="17" t="s">
        <v>34</v>
      </c>
      <c r="F93" s="18">
        <v>39448</v>
      </c>
      <c r="G93" s="63">
        <v>26500</v>
      </c>
      <c r="H93" s="63">
        <v>0</v>
      </c>
      <c r="I93" s="63">
        <v>26500</v>
      </c>
      <c r="J93" s="63">
        <v>760.55</v>
      </c>
      <c r="K93" s="63">
        <v>0</v>
      </c>
      <c r="L93" s="63">
        <v>805.6</v>
      </c>
      <c r="M93" s="63">
        <v>7632.17</v>
      </c>
      <c r="N93" s="63">
        <v>9198.32</v>
      </c>
      <c r="O93" s="63">
        <v>17301.68</v>
      </c>
      <c r="Q93" s="22"/>
    </row>
    <row r="94" spans="1:17" ht="11.25" customHeight="1" x14ac:dyDescent="0.25">
      <c r="A94" s="46" t="s">
        <v>113</v>
      </c>
      <c r="B94" s="16" t="s">
        <v>23</v>
      </c>
      <c r="C94" s="15" t="s">
        <v>421</v>
      </c>
      <c r="D94" s="15" t="s">
        <v>426</v>
      </c>
      <c r="E94" s="17" t="s">
        <v>34</v>
      </c>
      <c r="F94" s="18">
        <v>39448</v>
      </c>
      <c r="G94" s="63">
        <v>35000</v>
      </c>
      <c r="H94" s="64">
        <v>0</v>
      </c>
      <c r="I94" s="63">
        <v>35000</v>
      </c>
      <c r="J94" s="63">
        <v>1004.5</v>
      </c>
      <c r="K94" s="63">
        <v>0</v>
      </c>
      <c r="L94" s="63">
        <v>1064</v>
      </c>
      <c r="M94" s="69">
        <v>475</v>
      </c>
      <c r="N94" s="63">
        <f t="shared" si="14"/>
        <v>2543.5</v>
      </c>
      <c r="O94" s="63">
        <f t="shared" ref="O94:O152" si="15">I94-N94</f>
        <v>32456.5</v>
      </c>
      <c r="Q94" s="22"/>
    </row>
    <row r="95" spans="1:17" ht="11.25" customHeight="1" x14ac:dyDescent="0.25">
      <c r="A95" s="46" t="s">
        <v>114</v>
      </c>
      <c r="B95" s="16" t="s">
        <v>15</v>
      </c>
      <c r="C95" s="15" t="s">
        <v>421</v>
      </c>
      <c r="D95" s="15" t="s">
        <v>426</v>
      </c>
      <c r="E95" s="17" t="s">
        <v>34</v>
      </c>
      <c r="F95" s="18">
        <v>39448</v>
      </c>
      <c r="G95" s="63">
        <v>35000</v>
      </c>
      <c r="H95" s="64">
        <v>0</v>
      </c>
      <c r="I95" s="63">
        <v>35000</v>
      </c>
      <c r="J95" s="63">
        <v>1004.5</v>
      </c>
      <c r="K95" s="63">
        <v>0</v>
      </c>
      <c r="L95" s="63">
        <v>1064</v>
      </c>
      <c r="M95" s="69">
        <v>9301.44</v>
      </c>
      <c r="N95" s="63">
        <f t="shared" si="14"/>
        <v>11369.94</v>
      </c>
      <c r="O95" s="63">
        <f t="shared" si="15"/>
        <v>23630.059999999998</v>
      </c>
      <c r="Q95" s="22"/>
    </row>
    <row r="96" spans="1:17" ht="11.25" customHeight="1" x14ac:dyDescent="0.25">
      <c r="A96" s="46" t="s">
        <v>115</v>
      </c>
      <c r="B96" s="16" t="s">
        <v>15</v>
      </c>
      <c r="C96" s="15" t="s">
        <v>421</v>
      </c>
      <c r="D96" s="15" t="s">
        <v>426</v>
      </c>
      <c r="E96" s="17" t="s">
        <v>34</v>
      </c>
      <c r="F96" s="18">
        <v>39448</v>
      </c>
      <c r="G96" s="63">
        <v>35000</v>
      </c>
      <c r="H96" s="64">
        <v>0</v>
      </c>
      <c r="I96" s="63">
        <v>35000</v>
      </c>
      <c r="J96" s="63">
        <v>1004.5</v>
      </c>
      <c r="K96" s="63">
        <v>0</v>
      </c>
      <c r="L96" s="63">
        <v>1064</v>
      </c>
      <c r="M96" s="63">
        <v>17304.740000000002</v>
      </c>
      <c r="N96" s="63">
        <f t="shared" si="14"/>
        <v>19373.240000000002</v>
      </c>
      <c r="O96" s="63">
        <f t="shared" si="15"/>
        <v>15626.759999999998</v>
      </c>
      <c r="Q96" s="22"/>
    </row>
    <row r="97" spans="1:17" ht="11.25" customHeight="1" x14ac:dyDescent="0.25">
      <c r="A97" s="46" t="s">
        <v>116</v>
      </c>
      <c r="B97" s="16" t="s">
        <v>15</v>
      </c>
      <c r="C97" s="15" t="s">
        <v>422</v>
      </c>
      <c r="D97" s="15" t="s">
        <v>426</v>
      </c>
      <c r="E97" s="17" t="s">
        <v>34</v>
      </c>
      <c r="F97" s="18">
        <v>39448</v>
      </c>
      <c r="G97" s="63">
        <v>35000</v>
      </c>
      <c r="H97" s="64">
        <v>0</v>
      </c>
      <c r="I97" s="63">
        <v>35000</v>
      </c>
      <c r="J97" s="63">
        <v>1004.5</v>
      </c>
      <c r="K97" s="63">
        <v>0</v>
      </c>
      <c r="L97" s="63">
        <v>1064</v>
      </c>
      <c r="M97" s="69">
        <v>2175</v>
      </c>
      <c r="N97" s="63">
        <f t="shared" si="14"/>
        <v>4243.5</v>
      </c>
      <c r="O97" s="63">
        <f t="shared" si="15"/>
        <v>30756.5</v>
      </c>
      <c r="Q97" s="22"/>
    </row>
    <row r="98" spans="1:17" ht="11.25" customHeight="1" x14ac:dyDescent="0.25">
      <c r="A98" s="46" t="s">
        <v>321</v>
      </c>
      <c r="B98" s="16" t="s">
        <v>15</v>
      </c>
      <c r="C98" s="15" t="s">
        <v>97</v>
      </c>
      <c r="D98" s="15" t="s">
        <v>426</v>
      </c>
      <c r="E98" s="17" t="s">
        <v>25</v>
      </c>
      <c r="F98" s="18">
        <v>39448</v>
      </c>
      <c r="G98" s="63">
        <v>16500</v>
      </c>
      <c r="H98" s="63">
        <v>0</v>
      </c>
      <c r="I98" s="63">
        <v>16500</v>
      </c>
      <c r="J98" s="63">
        <v>473.55</v>
      </c>
      <c r="K98" s="63">
        <v>0</v>
      </c>
      <c r="L98" s="63">
        <v>501.6</v>
      </c>
      <c r="M98" s="63">
        <v>125</v>
      </c>
      <c r="N98" s="63">
        <v>1100.1500000000001</v>
      </c>
      <c r="O98" s="63">
        <v>15399.85</v>
      </c>
      <c r="Q98" s="22"/>
    </row>
    <row r="99" spans="1:17" ht="11.25" customHeight="1" x14ac:dyDescent="0.25">
      <c r="A99" s="46" t="s">
        <v>482</v>
      </c>
      <c r="B99" s="16" t="s">
        <v>15</v>
      </c>
      <c r="C99" s="15" t="s">
        <v>97</v>
      </c>
      <c r="D99" s="15" t="s">
        <v>426</v>
      </c>
      <c r="E99" s="17" t="s">
        <v>25</v>
      </c>
      <c r="F99" s="18">
        <v>45474</v>
      </c>
      <c r="G99" s="63">
        <v>16500</v>
      </c>
      <c r="H99" s="63">
        <v>0</v>
      </c>
      <c r="I99" s="63">
        <v>16500</v>
      </c>
      <c r="J99" s="63">
        <v>473.55</v>
      </c>
      <c r="K99" s="63">
        <v>0</v>
      </c>
      <c r="L99" s="63">
        <v>501.6</v>
      </c>
      <c r="M99" s="63">
        <v>125</v>
      </c>
      <c r="N99" s="63">
        <v>1100.1500000000001</v>
      </c>
      <c r="O99" s="63">
        <v>15399.85</v>
      </c>
      <c r="Q99" s="22"/>
    </row>
    <row r="100" spans="1:17" ht="11.25" customHeight="1" x14ac:dyDescent="0.25">
      <c r="A100" s="46" t="s">
        <v>100</v>
      </c>
      <c r="B100" s="16" t="s">
        <v>15</v>
      </c>
      <c r="C100" s="15" t="s">
        <v>421</v>
      </c>
      <c r="D100" s="15" t="s">
        <v>426</v>
      </c>
      <c r="E100" s="17" t="s">
        <v>34</v>
      </c>
      <c r="F100" s="18">
        <v>39448</v>
      </c>
      <c r="G100" s="63">
        <v>26500</v>
      </c>
      <c r="H100" s="63">
        <v>0</v>
      </c>
      <c r="I100" s="63">
        <v>26500</v>
      </c>
      <c r="J100" s="63">
        <v>760.55</v>
      </c>
      <c r="K100" s="63">
        <v>0</v>
      </c>
      <c r="L100" s="63">
        <v>805.6</v>
      </c>
      <c r="M100" s="63">
        <v>1840.46</v>
      </c>
      <c r="N100" s="63">
        <v>3406.61</v>
      </c>
      <c r="O100" s="63">
        <v>23093.39</v>
      </c>
    </row>
    <row r="101" spans="1:17" ht="11.25" customHeight="1" x14ac:dyDescent="0.25">
      <c r="A101" s="46" t="s">
        <v>117</v>
      </c>
      <c r="B101" s="16" t="s">
        <v>23</v>
      </c>
      <c r="C101" s="15" t="s">
        <v>47</v>
      </c>
      <c r="D101" s="15" t="s">
        <v>438</v>
      </c>
      <c r="E101" s="17" t="s">
        <v>34</v>
      </c>
      <c r="F101" s="18">
        <v>40087</v>
      </c>
      <c r="G101" s="63">
        <v>44000</v>
      </c>
      <c r="H101" s="63">
        <v>0</v>
      </c>
      <c r="I101" s="63">
        <v>44000</v>
      </c>
      <c r="J101" s="63">
        <v>1262.8</v>
      </c>
      <c r="K101" s="63">
        <v>1007.19</v>
      </c>
      <c r="L101" s="63">
        <v>1337.6</v>
      </c>
      <c r="M101" s="63">
        <v>9360.2000000000007</v>
      </c>
      <c r="N101" s="63">
        <v>12967.79</v>
      </c>
      <c r="O101" s="63">
        <v>31032.21</v>
      </c>
      <c r="Q101" s="22"/>
    </row>
    <row r="102" spans="1:17" ht="11.25" customHeight="1" x14ac:dyDescent="0.25">
      <c r="A102" s="46" t="s">
        <v>118</v>
      </c>
      <c r="B102" s="16" t="s">
        <v>15</v>
      </c>
      <c r="C102" s="15" t="s">
        <v>421</v>
      </c>
      <c r="D102" s="15" t="s">
        <v>438</v>
      </c>
      <c r="E102" s="17" t="s">
        <v>34</v>
      </c>
      <c r="F102" s="18">
        <v>39448</v>
      </c>
      <c r="G102" s="63">
        <v>26500</v>
      </c>
      <c r="H102" s="63">
        <v>0</v>
      </c>
      <c r="I102" s="63">
        <v>26500</v>
      </c>
      <c r="J102" s="63">
        <v>760.55</v>
      </c>
      <c r="K102" s="63">
        <v>0</v>
      </c>
      <c r="L102" s="63">
        <v>805.6</v>
      </c>
      <c r="M102" s="63">
        <v>1850</v>
      </c>
      <c r="N102" s="63">
        <v>3416.15</v>
      </c>
      <c r="O102" s="63">
        <v>23083.85</v>
      </c>
      <c r="Q102" s="22"/>
    </row>
    <row r="103" spans="1:17" ht="11.25" customHeight="1" x14ac:dyDescent="0.25">
      <c r="A103" s="46" t="s">
        <v>119</v>
      </c>
      <c r="B103" s="16" t="s">
        <v>15</v>
      </c>
      <c r="C103" s="15" t="s">
        <v>421</v>
      </c>
      <c r="D103" s="15" t="s">
        <v>438</v>
      </c>
      <c r="E103" s="17" t="s">
        <v>25</v>
      </c>
      <c r="F103" s="18">
        <v>44409</v>
      </c>
      <c r="G103" s="63">
        <v>26500</v>
      </c>
      <c r="H103" s="63">
        <v>0</v>
      </c>
      <c r="I103" s="63">
        <v>26500</v>
      </c>
      <c r="J103" s="63">
        <v>760.55</v>
      </c>
      <c r="K103" s="63">
        <v>0</v>
      </c>
      <c r="L103" s="63">
        <v>805.6</v>
      </c>
      <c r="M103" s="63">
        <v>25</v>
      </c>
      <c r="N103" s="63">
        <v>1591.15</v>
      </c>
      <c r="O103" s="63">
        <v>24908.85</v>
      </c>
      <c r="Q103" s="22"/>
    </row>
    <row r="104" spans="1:17" ht="11.25" customHeight="1" x14ac:dyDescent="0.25">
      <c r="A104" s="46" t="s">
        <v>120</v>
      </c>
      <c r="B104" s="16" t="s">
        <v>15</v>
      </c>
      <c r="C104" s="15" t="s">
        <v>421</v>
      </c>
      <c r="D104" s="15" t="s">
        <v>438</v>
      </c>
      <c r="E104" s="17" t="s">
        <v>25</v>
      </c>
      <c r="F104" s="18">
        <v>39448</v>
      </c>
      <c r="G104" s="63">
        <v>26500</v>
      </c>
      <c r="H104" s="63">
        <v>0</v>
      </c>
      <c r="I104" s="63">
        <v>26500</v>
      </c>
      <c r="J104" s="63">
        <v>760.55</v>
      </c>
      <c r="K104" s="63">
        <v>0</v>
      </c>
      <c r="L104" s="63">
        <v>805.6</v>
      </c>
      <c r="M104" s="63">
        <v>225</v>
      </c>
      <c r="N104" s="63">
        <v>1791.15</v>
      </c>
      <c r="O104" s="63">
        <v>24708.85</v>
      </c>
      <c r="Q104" s="22"/>
    </row>
    <row r="105" spans="1:17" ht="11.25" customHeight="1" x14ac:dyDescent="0.25">
      <c r="A105" s="46" t="s">
        <v>121</v>
      </c>
      <c r="B105" s="16" t="s">
        <v>23</v>
      </c>
      <c r="C105" s="15" t="s">
        <v>28</v>
      </c>
      <c r="D105" s="15" t="s">
        <v>438</v>
      </c>
      <c r="E105" s="17" t="s">
        <v>34</v>
      </c>
      <c r="F105" s="18">
        <v>39448</v>
      </c>
      <c r="G105" s="63">
        <v>25000</v>
      </c>
      <c r="H105" s="63">
        <v>0</v>
      </c>
      <c r="I105" s="63">
        <v>25000</v>
      </c>
      <c r="J105" s="63">
        <v>717.5</v>
      </c>
      <c r="K105" s="63">
        <v>0</v>
      </c>
      <c r="L105" s="63">
        <v>760</v>
      </c>
      <c r="M105" s="63">
        <v>1355</v>
      </c>
      <c r="N105" s="63">
        <v>2832.5</v>
      </c>
      <c r="O105" s="63">
        <v>22167.5</v>
      </c>
      <c r="Q105" s="22"/>
    </row>
    <row r="106" spans="1:17" ht="11.25" customHeight="1" x14ac:dyDescent="0.25">
      <c r="A106" s="46" t="s">
        <v>122</v>
      </c>
      <c r="B106" s="16" t="s">
        <v>23</v>
      </c>
      <c r="C106" s="15" t="s">
        <v>28</v>
      </c>
      <c r="D106" s="15" t="s">
        <v>438</v>
      </c>
      <c r="E106" s="17" t="s">
        <v>34</v>
      </c>
      <c r="F106" s="18">
        <v>39448</v>
      </c>
      <c r="G106" s="63">
        <v>25000</v>
      </c>
      <c r="H106" s="63">
        <v>0</v>
      </c>
      <c r="I106" s="63">
        <v>25000</v>
      </c>
      <c r="J106" s="63">
        <v>717.5</v>
      </c>
      <c r="K106" s="63">
        <v>0</v>
      </c>
      <c r="L106" s="63">
        <v>760</v>
      </c>
      <c r="M106" s="63">
        <v>4302.95</v>
      </c>
      <c r="N106" s="63">
        <v>5780.45</v>
      </c>
      <c r="O106" s="63">
        <v>19219.55</v>
      </c>
      <c r="Q106" s="22"/>
    </row>
    <row r="107" spans="1:17" ht="11.25" customHeight="1" x14ac:dyDescent="0.25">
      <c r="A107" s="46" t="s">
        <v>123</v>
      </c>
      <c r="B107" s="16" t="s">
        <v>15</v>
      </c>
      <c r="C107" s="15" t="s">
        <v>97</v>
      </c>
      <c r="D107" s="15" t="s">
        <v>438</v>
      </c>
      <c r="E107" s="17" t="s">
        <v>25</v>
      </c>
      <c r="F107" s="18">
        <v>39569</v>
      </c>
      <c r="G107" s="63">
        <v>16500</v>
      </c>
      <c r="H107" s="63">
        <v>0</v>
      </c>
      <c r="I107" s="63">
        <v>16500</v>
      </c>
      <c r="J107" s="63">
        <v>473.55</v>
      </c>
      <c r="K107" s="63">
        <v>0</v>
      </c>
      <c r="L107" s="63">
        <v>501.6</v>
      </c>
      <c r="M107" s="63">
        <v>125</v>
      </c>
      <c r="N107" s="63">
        <v>1100.1500000000001</v>
      </c>
      <c r="O107" s="63">
        <v>15399.85</v>
      </c>
      <c r="Q107" s="22"/>
    </row>
    <row r="108" spans="1:17" ht="11.25" customHeight="1" x14ac:dyDescent="0.25">
      <c r="A108" s="46" t="s">
        <v>124</v>
      </c>
      <c r="B108" s="16" t="s">
        <v>15</v>
      </c>
      <c r="C108" s="15" t="s">
        <v>97</v>
      </c>
      <c r="D108" s="15" t="s">
        <v>438</v>
      </c>
      <c r="E108" s="17" t="s">
        <v>34</v>
      </c>
      <c r="F108" s="18">
        <v>39448</v>
      </c>
      <c r="G108" s="63">
        <v>16500</v>
      </c>
      <c r="H108" s="63">
        <v>0</v>
      </c>
      <c r="I108" s="63">
        <v>16500</v>
      </c>
      <c r="J108" s="63">
        <v>473.55</v>
      </c>
      <c r="K108" s="63">
        <v>0</v>
      </c>
      <c r="L108" s="63">
        <v>501.6</v>
      </c>
      <c r="M108" s="63">
        <v>125</v>
      </c>
      <c r="N108" s="63">
        <v>1100.1500000000001</v>
      </c>
      <c r="O108" s="63">
        <v>15399.85</v>
      </c>
      <c r="Q108" s="22"/>
    </row>
    <row r="109" spans="1:17" ht="11.25" customHeight="1" x14ac:dyDescent="0.25">
      <c r="A109" s="46" t="s">
        <v>125</v>
      </c>
      <c r="B109" s="16" t="s">
        <v>15</v>
      </c>
      <c r="C109" s="15" t="s">
        <v>421</v>
      </c>
      <c r="D109" s="15" t="s">
        <v>438</v>
      </c>
      <c r="E109" s="17" t="s">
        <v>34</v>
      </c>
      <c r="F109" s="18">
        <v>39448</v>
      </c>
      <c r="G109" s="63">
        <v>26500</v>
      </c>
      <c r="H109" s="63">
        <v>0</v>
      </c>
      <c r="I109" s="63">
        <v>26500</v>
      </c>
      <c r="J109" s="63">
        <v>760.55</v>
      </c>
      <c r="K109" s="63">
        <v>0</v>
      </c>
      <c r="L109" s="63">
        <v>805.6</v>
      </c>
      <c r="M109" s="63">
        <v>13884</v>
      </c>
      <c r="N109" s="63">
        <v>15450.15</v>
      </c>
      <c r="O109" s="63">
        <v>11049.85</v>
      </c>
      <c r="Q109" s="22"/>
    </row>
    <row r="110" spans="1:17" ht="11.25" customHeight="1" x14ac:dyDescent="0.25">
      <c r="A110" s="46" t="s">
        <v>126</v>
      </c>
      <c r="B110" s="16" t="s">
        <v>15</v>
      </c>
      <c r="C110" s="15" t="s">
        <v>97</v>
      </c>
      <c r="D110" s="15" t="s">
        <v>438</v>
      </c>
      <c r="E110" s="17" t="s">
        <v>34</v>
      </c>
      <c r="F110" s="18">
        <v>39448</v>
      </c>
      <c r="G110" s="63">
        <v>16500</v>
      </c>
      <c r="H110" s="63">
        <v>0</v>
      </c>
      <c r="I110" s="63">
        <v>16500</v>
      </c>
      <c r="J110" s="63">
        <v>473.55</v>
      </c>
      <c r="K110" s="63">
        <v>0</v>
      </c>
      <c r="L110" s="63">
        <v>501.6</v>
      </c>
      <c r="M110" s="63">
        <v>225</v>
      </c>
      <c r="N110" s="63">
        <v>1200.1500000000001</v>
      </c>
      <c r="O110" s="63">
        <v>15299.85</v>
      </c>
      <c r="Q110" s="22"/>
    </row>
    <row r="111" spans="1:17" ht="11.25" customHeight="1" x14ac:dyDescent="0.25">
      <c r="A111" s="46" t="s">
        <v>127</v>
      </c>
      <c r="B111" s="16" t="s">
        <v>15</v>
      </c>
      <c r="C111" s="15" t="s">
        <v>97</v>
      </c>
      <c r="D111" s="15" t="s">
        <v>438</v>
      </c>
      <c r="E111" s="17" t="s">
        <v>34</v>
      </c>
      <c r="F111" s="18">
        <v>40087</v>
      </c>
      <c r="G111" s="63">
        <v>16500</v>
      </c>
      <c r="H111" s="63">
        <v>0</v>
      </c>
      <c r="I111" s="63">
        <v>16500</v>
      </c>
      <c r="J111" s="63">
        <v>473.55</v>
      </c>
      <c r="K111" s="63">
        <v>0</v>
      </c>
      <c r="L111" s="63">
        <v>501.6</v>
      </c>
      <c r="M111" s="63">
        <v>345</v>
      </c>
      <c r="N111" s="63">
        <v>1320.15</v>
      </c>
      <c r="O111" s="63">
        <v>15179.85</v>
      </c>
      <c r="Q111" s="22"/>
    </row>
    <row r="112" spans="1:17" ht="11.25" customHeight="1" x14ac:dyDescent="0.25">
      <c r="A112" s="46" t="s">
        <v>128</v>
      </c>
      <c r="B112" s="16" t="s">
        <v>15</v>
      </c>
      <c r="C112" s="15" t="s">
        <v>97</v>
      </c>
      <c r="D112" s="15" t="s">
        <v>438</v>
      </c>
      <c r="E112" s="17" t="s">
        <v>34</v>
      </c>
      <c r="F112" s="18">
        <v>40087</v>
      </c>
      <c r="G112" s="63">
        <v>16500</v>
      </c>
      <c r="H112" s="63">
        <v>0</v>
      </c>
      <c r="I112" s="63">
        <v>16500</v>
      </c>
      <c r="J112" s="63">
        <v>473.55</v>
      </c>
      <c r="K112" s="63">
        <v>0</v>
      </c>
      <c r="L112" s="63">
        <v>501.6</v>
      </c>
      <c r="M112" s="63">
        <v>1940.46</v>
      </c>
      <c r="N112" s="63">
        <v>2915.61</v>
      </c>
      <c r="O112" s="63">
        <v>13584.39</v>
      </c>
      <c r="Q112" s="22"/>
    </row>
    <row r="113" spans="1:17" ht="11.25" customHeight="1" x14ac:dyDescent="0.25">
      <c r="A113" s="46" t="s">
        <v>129</v>
      </c>
      <c r="B113" s="16" t="s">
        <v>15</v>
      </c>
      <c r="C113" s="15" t="s">
        <v>97</v>
      </c>
      <c r="D113" s="15" t="s">
        <v>438</v>
      </c>
      <c r="E113" s="17" t="s">
        <v>25</v>
      </c>
      <c r="F113" s="18">
        <v>39448</v>
      </c>
      <c r="G113" s="63">
        <v>16500</v>
      </c>
      <c r="H113" s="63">
        <v>0</v>
      </c>
      <c r="I113" s="63">
        <v>16500</v>
      </c>
      <c r="J113" s="63">
        <v>473.55</v>
      </c>
      <c r="K113" s="63">
        <v>0</v>
      </c>
      <c r="L113" s="63">
        <v>501.6</v>
      </c>
      <c r="M113" s="63">
        <v>1940.46</v>
      </c>
      <c r="N113" s="63">
        <v>2915.61</v>
      </c>
      <c r="O113" s="63">
        <v>13584.39</v>
      </c>
      <c r="Q113" s="22"/>
    </row>
    <row r="114" spans="1:17" ht="11.25" customHeight="1" x14ac:dyDescent="0.25">
      <c r="A114" s="46" t="s">
        <v>130</v>
      </c>
      <c r="B114" s="16" t="s">
        <v>15</v>
      </c>
      <c r="C114" s="15" t="s">
        <v>97</v>
      </c>
      <c r="D114" s="15" t="s">
        <v>438</v>
      </c>
      <c r="E114" s="17" t="s">
        <v>25</v>
      </c>
      <c r="F114" s="18">
        <v>39448</v>
      </c>
      <c r="G114" s="63">
        <v>16500</v>
      </c>
      <c r="H114" s="63">
        <v>0</v>
      </c>
      <c r="I114" s="63">
        <v>16500</v>
      </c>
      <c r="J114" s="63">
        <v>473.55</v>
      </c>
      <c r="K114" s="63">
        <v>0</v>
      </c>
      <c r="L114" s="63">
        <v>501.6</v>
      </c>
      <c r="M114" s="63">
        <v>5727.8</v>
      </c>
      <c r="N114" s="63">
        <v>6702.95</v>
      </c>
      <c r="O114" s="63">
        <v>9797.0499999999993</v>
      </c>
      <c r="Q114" s="22"/>
    </row>
    <row r="115" spans="1:17" ht="11.25" customHeight="1" x14ac:dyDescent="0.25">
      <c r="A115" s="46" t="s">
        <v>131</v>
      </c>
      <c r="B115" s="16" t="s">
        <v>15</v>
      </c>
      <c r="C115" s="15" t="s">
        <v>97</v>
      </c>
      <c r="D115" s="15" t="s">
        <v>438</v>
      </c>
      <c r="E115" s="17" t="s">
        <v>25</v>
      </c>
      <c r="F115" s="18">
        <v>44621</v>
      </c>
      <c r="G115" s="63">
        <v>16500</v>
      </c>
      <c r="H115" s="63">
        <v>0</v>
      </c>
      <c r="I115" s="63">
        <v>16500</v>
      </c>
      <c r="J115" s="63">
        <v>473.55</v>
      </c>
      <c r="K115" s="63">
        <v>0</v>
      </c>
      <c r="L115" s="63">
        <v>501.6</v>
      </c>
      <c r="M115" s="63">
        <v>25</v>
      </c>
      <c r="N115" s="63">
        <v>1000.15</v>
      </c>
      <c r="O115" s="63">
        <v>15499.85</v>
      </c>
      <c r="Q115" s="22"/>
    </row>
    <row r="116" spans="1:17" ht="11.25" customHeight="1" x14ac:dyDescent="0.25">
      <c r="A116" s="46" t="s">
        <v>132</v>
      </c>
      <c r="B116" s="16" t="s">
        <v>15</v>
      </c>
      <c r="C116" s="15" t="s">
        <v>97</v>
      </c>
      <c r="D116" s="15" t="s">
        <v>438</v>
      </c>
      <c r="E116" s="17" t="s">
        <v>34</v>
      </c>
      <c r="F116" s="18">
        <v>39448</v>
      </c>
      <c r="G116" s="63">
        <v>16500</v>
      </c>
      <c r="H116" s="63">
        <v>0</v>
      </c>
      <c r="I116" s="63">
        <v>16500</v>
      </c>
      <c r="J116" s="63">
        <v>473.55</v>
      </c>
      <c r="K116" s="63">
        <v>0</v>
      </c>
      <c r="L116" s="63">
        <v>501.6</v>
      </c>
      <c r="M116" s="63">
        <v>125</v>
      </c>
      <c r="N116" s="63">
        <v>1100.1500000000001</v>
      </c>
      <c r="O116" s="63">
        <v>15399.85</v>
      </c>
      <c r="Q116" s="22"/>
    </row>
    <row r="117" spans="1:17" ht="11.25" customHeight="1" x14ac:dyDescent="0.25">
      <c r="A117" s="46" t="s">
        <v>185</v>
      </c>
      <c r="B117" s="16" t="s">
        <v>15</v>
      </c>
      <c r="C117" s="15" t="s">
        <v>93</v>
      </c>
      <c r="D117" s="15" t="s">
        <v>438</v>
      </c>
      <c r="E117" s="17" t="s">
        <v>25</v>
      </c>
      <c r="F117" s="18">
        <v>44866</v>
      </c>
      <c r="G117" s="63">
        <v>15000</v>
      </c>
      <c r="H117" s="64">
        <v>0</v>
      </c>
      <c r="I117" s="63">
        <v>15000</v>
      </c>
      <c r="J117" s="63">
        <v>430.5</v>
      </c>
      <c r="K117" s="63">
        <v>0</v>
      </c>
      <c r="L117" s="63">
        <v>456</v>
      </c>
      <c r="M117" s="69">
        <v>25</v>
      </c>
      <c r="N117" s="63">
        <f t="shared" si="14"/>
        <v>911.5</v>
      </c>
      <c r="O117" s="63">
        <f t="shared" si="15"/>
        <v>14088.5</v>
      </c>
      <c r="Q117" s="22"/>
    </row>
    <row r="118" spans="1:17" ht="11.25" customHeight="1" x14ac:dyDescent="0.25">
      <c r="A118" s="46" t="s">
        <v>133</v>
      </c>
      <c r="B118" s="16" t="s">
        <v>15</v>
      </c>
      <c r="C118" s="15" t="s">
        <v>93</v>
      </c>
      <c r="D118" s="15" t="s">
        <v>438</v>
      </c>
      <c r="E118" s="17" t="s">
        <v>25</v>
      </c>
      <c r="F118" s="18">
        <v>39448</v>
      </c>
      <c r="G118" s="63">
        <v>15000</v>
      </c>
      <c r="H118" s="64">
        <v>0</v>
      </c>
      <c r="I118" s="63">
        <v>15000</v>
      </c>
      <c r="J118" s="63">
        <v>430.5</v>
      </c>
      <c r="K118" s="63">
        <v>0</v>
      </c>
      <c r="L118" s="63">
        <v>456</v>
      </c>
      <c r="M118" s="69">
        <v>12451.38</v>
      </c>
      <c r="N118" s="63">
        <f t="shared" si="14"/>
        <v>13337.88</v>
      </c>
      <c r="O118" s="63">
        <f t="shared" si="15"/>
        <v>1662.1200000000008</v>
      </c>
      <c r="Q118" s="22"/>
    </row>
    <row r="119" spans="1:17" ht="11.25" customHeight="1" x14ac:dyDescent="0.25">
      <c r="A119" s="46" t="s">
        <v>386</v>
      </c>
      <c r="B119" s="53" t="s">
        <v>15</v>
      </c>
      <c r="C119" s="51" t="s">
        <v>387</v>
      </c>
      <c r="D119" s="15" t="s">
        <v>438</v>
      </c>
      <c r="E119" s="17" t="s">
        <v>25</v>
      </c>
      <c r="F119" s="18">
        <v>45383</v>
      </c>
      <c r="G119" s="63">
        <v>16500</v>
      </c>
      <c r="H119" s="63">
        <v>0</v>
      </c>
      <c r="I119" s="63">
        <v>16500</v>
      </c>
      <c r="J119" s="63">
        <v>473.55</v>
      </c>
      <c r="K119" s="63">
        <v>0</v>
      </c>
      <c r="L119" s="63">
        <v>501.6</v>
      </c>
      <c r="M119" s="63">
        <v>25</v>
      </c>
      <c r="N119" s="63">
        <v>1000.15</v>
      </c>
      <c r="O119" s="63">
        <v>15499.85</v>
      </c>
    </row>
    <row r="120" spans="1:17" ht="11.25" customHeight="1" x14ac:dyDescent="0.25">
      <c r="A120" s="46" t="s">
        <v>407</v>
      </c>
      <c r="B120" s="53" t="s">
        <v>15</v>
      </c>
      <c r="C120" s="51" t="s">
        <v>97</v>
      </c>
      <c r="D120" s="15" t="s">
        <v>438</v>
      </c>
      <c r="E120" s="47" t="s">
        <v>25</v>
      </c>
      <c r="F120" s="18">
        <v>45444</v>
      </c>
      <c r="G120" s="63">
        <v>16500</v>
      </c>
      <c r="H120" s="63">
        <v>0</v>
      </c>
      <c r="I120" s="63">
        <v>16500</v>
      </c>
      <c r="J120" s="63">
        <v>473.55</v>
      </c>
      <c r="K120" s="63">
        <v>0</v>
      </c>
      <c r="L120" s="63">
        <v>501.6</v>
      </c>
      <c r="M120" s="63">
        <v>25</v>
      </c>
      <c r="N120" s="63">
        <v>1000.15</v>
      </c>
      <c r="O120" s="63">
        <v>15499.85</v>
      </c>
    </row>
    <row r="121" spans="1:17" ht="11.25" customHeight="1" x14ac:dyDescent="0.25">
      <c r="A121" s="46" t="s">
        <v>389</v>
      </c>
      <c r="B121" s="53" t="s">
        <v>15</v>
      </c>
      <c r="C121" s="51" t="s">
        <v>387</v>
      </c>
      <c r="D121" s="15" t="s">
        <v>438</v>
      </c>
      <c r="E121" s="17" t="s">
        <v>25</v>
      </c>
      <c r="F121" s="18">
        <v>45383</v>
      </c>
      <c r="G121" s="63">
        <v>16500</v>
      </c>
      <c r="H121" s="63">
        <v>0</v>
      </c>
      <c r="I121" s="63">
        <v>16500</v>
      </c>
      <c r="J121" s="63">
        <v>473.55</v>
      </c>
      <c r="K121" s="63">
        <v>0</v>
      </c>
      <c r="L121" s="63">
        <v>501.6</v>
      </c>
      <c r="M121" s="63">
        <v>25</v>
      </c>
      <c r="N121" s="63">
        <v>1000.15</v>
      </c>
      <c r="O121" s="63">
        <v>15499.85</v>
      </c>
    </row>
    <row r="122" spans="1:17" ht="11.25" customHeight="1" x14ac:dyDescent="0.25">
      <c r="A122" s="46" t="s">
        <v>502</v>
      </c>
      <c r="B122" s="71" t="s">
        <v>15</v>
      </c>
      <c r="C122" s="15" t="s">
        <v>97</v>
      </c>
      <c r="D122" s="15" t="s">
        <v>503</v>
      </c>
      <c r="E122" s="47" t="s">
        <v>25</v>
      </c>
      <c r="F122" s="18">
        <v>45597</v>
      </c>
      <c r="G122" s="63">
        <v>15000</v>
      </c>
      <c r="H122" s="64">
        <v>0</v>
      </c>
      <c r="I122" s="63">
        <v>15000</v>
      </c>
      <c r="J122" s="63">
        <v>430.5</v>
      </c>
      <c r="K122" s="63">
        <v>0</v>
      </c>
      <c r="L122" s="63">
        <v>456</v>
      </c>
      <c r="M122" s="69">
        <v>25</v>
      </c>
      <c r="N122" s="63">
        <v>911.5</v>
      </c>
      <c r="O122" s="63">
        <v>14088.5</v>
      </c>
    </row>
    <row r="123" spans="1:17" x14ac:dyDescent="0.25">
      <c r="A123" s="46" t="s">
        <v>525</v>
      </c>
      <c r="B123" s="71" t="s">
        <v>15</v>
      </c>
      <c r="C123" s="51" t="s">
        <v>378</v>
      </c>
      <c r="D123" s="15" t="s">
        <v>503</v>
      </c>
      <c r="E123" s="47" t="s">
        <v>25</v>
      </c>
      <c r="F123" s="18">
        <v>45627</v>
      </c>
      <c r="G123" s="63">
        <v>25000</v>
      </c>
      <c r="H123" s="63">
        <v>0</v>
      </c>
      <c r="I123" s="63">
        <v>25000</v>
      </c>
      <c r="J123" s="63">
        <v>717.5</v>
      </c>
      <c r="K123" s="63">
        <v>0</v>
      </c>
      <c r="L123" s="63">
        <v>760</v>
      </c>
      <c r="M123" s="63">
        <v>25</v>
      </c>
      <c r="N123" s="63">
        <v>1502.5</v>
      </c>
      <c r="O123" s="63">
        <v>23497.5</v>
      </c>
    </row>
    <row r="124" spans="1:17" ht="11.25" customHeight="1" x14ac:dyDescent="0.25">
      <c r="A124" s="46" t="s">
        <v>134</v>
      </c>
      <c r="B124" s="16" t="s">
        <v>15</v>
      </c>
      <c r="C124" s="15" t="s">
        <v>421</v>
      </c>
      <c r="D124" s="15" t="s">
        <v>439</v>
      </c>
      <c r="E124" s="17" t="s">
        <v>25</v>
      </c>
      <c r="F124" s="18">
        <v>44409</v>
      </c>
      <c r="G124" s="63">
        <v>26500</v>
      </c>
      <c r="H124" s="63">
        <v>0</v>
      </c>
      <c r="I124" s="63">
        <v>26500</v>
      </c>
      <c r="J124" s="63">
        <v>760.55</v>
      </c>
      <c r="K124" s="63">
        <v>0</v>
      </c>
      <c r="L124" s="63">
        <v>805.6</v>
      </c>
      <c r="M124" s="63">
        <v>25</v>
      </c>
      <c r="N124" s="63">
        <v>1591.15</v>
      </c>
      <c r="O124" s="63">
        <v>24908.85</v>
      </c>
      <c r="Q124" s="22"/>
    </row>
    <row r="125" spans="1:17" ht="11.25" customHeight="1" x14ac:dyDescent="0.25">
      <c r="A125" s="46" t="s">
        <v>135</v>
      </c>
      <c r="B125" s="16" t="s">
        <v>15</v>
      </c>
      <c r="C125" s="15" t="s">
        <v>97</v>
      </c>
      <c r="D125" s="15" t="s">
        <v>439</v>
      </c>
      <c r="E125" s="17" t="s">
        <v>34</v>
      </c>
      <c r="F125" s="18">
        <v>44166</v>
      </c>
      <c r="G125" s="63">
        <v>16500</v>
      </c>
      <c r="H125" s="63">
        <v>0</v>
      </c>
      <c r="I125" s="63">
        <v>16500</v>
      </c>
      <c r="J125" s="63">
        <v>473.55</v>
      </c>
      <c r="K125" s="63">
        <v>0</v>
      </c>
      <c r="L125" s="63">
        <v>501.6</v>
      </c>
      <c r="M125" s="63">
        <v>1840.46</v>
      </c>
      <c r="N125" s="63">
        <v>2815.61</v>
      </c>
      <c r="O125" s="63">
        <v>13684.39</v>
      </c>
      <c r="Q125" s="22"/>
    </row>
    <row r="126" spans="1:17" ht="11.25" customHeight="1" x14ac:dyDescent="0.25">
      <c r="A126" s="46" t="s">
        <v>136</v>
      </c>
      <c r="B126" s="16" t="s">
        <v>23</v>
      </c>
      <c r="C126" s="15" t="s">
        <v>97</v>
      </c>
      <c r="D126" s="15" t="s">
        <v>439</v>
      </c>
      <c r="E126" s="17" t="s">
        <v>25</v>
      </c>
      <c r="F126" s="18">
        <v>44501</v>
      </c>
      <c r="G126" s="63">
        <v>16500</v>
      </c>
      <c r="H126" s="63">
        <v>0</v>
      </c>
      <c r="I126" s="63">
        <v>16500</v>
      </c>
      <c r="J126" s="63">
        <v>473.55</v>
      </c>
      <c r="K126" s="63">
        <v>0</v>
      </c>
      <c r="L126" s="63">
        <v>501.6</v>
      </c>
      <c r="M126" s="63">
        <v>25</v>
      </c>
      <c r="N126" s="63">
        <v>1000.15</v>
      </c>
      <c r="O126" s="63">
        <v>15499.85</v>
      </c>
      <c r="Q126" s="22"/>
    </row>
    <row r="127" spans="1:17" ht="11.25" customHeight="1" x14ac:dyDescent="0.25">
      <c r="A127" s="46" t="s">
        <v>137</v>
      </c>
      <c r="B127" s="16" t="s">
        <v>15</v>
      </c>
      <c r="C127" s="15" t="s">
        <v>97</v>
      </c>
      <c r="D127" s="15" t="s">
        <v>439</v>
      </c>
      <c r="E127" s="17" t="s">
        <v>25</v>
      </c>
      <c r="F127" s="18">
        <v>44501</v>
      </c>
      <c r="G127" s="63">
        <v>16500</v>
      </c>
      <c r="H127" s="63">
        <v>0</v>
      </c>
      <c r="I127" s="63">
        <v>16500</v>
      </c>
      <c r="J127" s="63">
        <v>473.55</v>
      </c>
      <c r="K127" s="63">
        <v>0</v>
      </c>
      <c r="L127" s="63">
        <v>501.6</v>
      </c>
      <c r="M127" s="63">
        <v>25</v>
      </c>
      <c r="N127" s="63">
        <v>1000.15</v>
      </c>
      <c r="O127" s="63">
        <v>15499.85</v>
      </c>
      <c r="Q127" s="22"/>
    </row>
    <row r="128" spans="1:17" ht="11.25" customHeight="1" x14ac:dyDescent="0.25">
      <c r="A128" s="46" t="s">
        <v>138</v>
      </c>
      <c r="B128" s="16" t="s">
        <v>15</v>
      </c>
      <c r="C128" s="15" t="s">
        <v>97</v>
      </c>
      <c r="D128" s="15" t="s">
        <v>439</v>
      </c>
      <c r="E128" s="17" t="s">
        <v>25</v>
      </c>
      <c r="F128" s="18">
        <v>44531</v>
      </c>
      <c r="G128" s="63">
        <v>16500</v>
      </c>
      <c r="H128" s="63">
        <v>0</v>
      </c>
      <c r="I128" s="63">
        <v>16500</v>
      </c>
      <c r="J128" s="63">
        <v>473.55</v>
      </c>
      <c r="K128" s="63">
        <v>0</v>
      </c>
      <c r="L128" s="63">
        <v>501.6</v>
      </c>
      <c r="M128" s="63">
        <v>25</v>
      </c>
      <c r="N128" s="63">
        <v>1000.15</v>
      </c>
      <c r="O128" s="63">
        <v>15499.85</v>
      </c>
      <c r="Q128" s="22"/>
    </row>
    <row r="129" spans="1:17" ht="11.25" customHeight="1" x14ac:dyDescent="0.25">
      <c r="A129" s="46" t="s">
        <v>399</v>
      </c>
      <c r="B129" s="53" t="s">
        <v>15</v>
      </c>
      <c r="C129" s="51" t="s">
        <v>387</v>
      </c>
      <c r="D129" s="15" t="s">
        <v>449</v>
      </c>
      <c r="E129" s="47" t="s">
        <v>25</v>
      </c>
      <c r="F129" s="18">
        <v>45413</v>
      </c>
      <c r="G129" s="63">
        <v>16500</v>
      </c>
      <c r="H129" s="63">
        <v>0</v>
      </c>
      <c r="I129" s="63">
        <v>16500</v>
      </c>
      <c r="J129" s="63">
        <v>473.55</v>
      </c>
      <c r="K129" s="63">
        <v>0</v>
      </c>
      <c r="L129" s="63">
        <v>501.6</v>
      </c>
      <c r="M129" s="63">
        <v>25</v>
      </c>
      <c r="N129" s="63">
        <v>1000.15</v>
      </c>
      <c r="O129" s="63">
        <v>15499.85</v>
      </c>
    </row>
    <row r="130" spans="1:17" ht="11.25" customHeight="1" x14ac:dyDescent="0.25">
      <c r="A130" s="46" t="s">
        <v>139</v>
      </c>
      <c r="B130" s="16" t="s">
        <v>15</v>
      </c>
      <c r="C130" s="15" t="s">
        <v>422</v>
      </c>
      <c r="D130" s="15" t="s">
        <v>440</v>
      </c>
      <c r="E130" s="17" t="s">
        <v>25</v>
      </c>
      <c r="F130" s="18">
        <v>39448</v>
      </c>
      <c r="G130" s="63">
        <v>35000</v>
      </c>
      <c r="H130" s="63">
        <v>0</v>
      </c>
      <c r="I130" s="63">
        <v>35000</v>
      </c>
      <c r="J130" s="63">
        <v>1004.5</v>
      </c>
      <c r="K130" s="63">
        <v>0</v>
      </c>
      <c r="L130" s="63">
        <v>1064</v>
      </c>
      <c r="M130" s="63">
        <v>16981.240000000002</v>
      </c>
      <c r="N130" s="63">
        <v>19049.740000000002</v>
      </c>
      <c r="O130" s="63">
        <v>15950.26</v>
      </c>
      <c r="Q130" s="22"/>
    </row>
    <row r="131" spans="1:17" ht="11.25" customHeight="1" x14ac:dyDescent="0.25">
      <c r="A131" s="46" t="s">
        <v>140</v>
      </c>
      <c r="B131" s="16" t="s">
        <v>15</v>
      </c>
      <c r="C131" s="15" t="s">
        <v>97</v>
      </c>
      <c r="D131" s="15" t="s">
        <v>440</v>
      </c>
      <c r="E131" s="17" t="s">
        <v>34</v>
      </c>
      <c r="F131" s="18">
        <v>39448</v>
      </c>
      <c r="G131" s="63">
        <v>16500</v>
      </c>
      <c r="H131" s="63">
        <v>0</v>
      </c>
      <c r="I131" s="63">
        <v>16500</v>
      </c>
      <c r="J131" s="63">
        <v>473.55</v>
      </c>
      <c r="K131" s="63">
        <v>0</v>
      </c>
      <c r="L131" s="63">
        <v>501.6</v>
      </c>
      <c r="M131" s="63">
        <v>1740.46</v>
      </c>
      <c r="N131" s="63">
        <v>2715.61</v>
      </c>
      <c r="O131" s="63">
        <v>13784.39</v>
      </c>
      <c r="Q131" s="22"/>
    </row>
    <row r="132" spans="1:17" ht="11.25" customHeight="1" x14ac:dyDescent="0.25">
      <c r="A132" s="46" t="s">
        <v>350</v>
      </c>
      <c r="B132" s="16" t="s">
        <v>23</v>
      </c>
      <c r="C132" s="15" t="s">
        <v>28</v>
      </c>
      <c r="D132" s="15" t="s">
        <v>440</v>
      </c>
      <c r="E132" s="17" t="s">
        <v>25</v>
      </c>
      <c r="F132" s="18">
        <v>45444</v>
      </c>
      <c r="G132" s="63">
        <v>25000</v>
      </c>
      <c r="H132" s="63">
        <v>0</v>
      </c>
      <c r="I132" s="63">
        <v>25000</v>
      </c>
      <c r="J132" s="63">
        <v>717.5</v>
      </c>
      <c r="K132" s="63">
        <v>0</v>
      </c>
      <c r="L132" s="63">
        <v>760</v>
      </c>
      <c r="M132" s="63">
        <v>25</v>
      </c>
      <c r="N132" s="63">
        <v>1502.5</v>
      </c>
      <c r="O132" s="63">
        <v>23497.5</v>
      </c>
      <c r="Q132" s="22"/>
    </row>
    <row r="133" spans="1:17" ht="11.25" customHeight="1" x14ac:dyDescent="0.25">
      <c r="A133" s="46" t="s">
        <v>404</v>
      </c>
      <c r="B133" s="53" t="s">
        <v>15</v>
      </c>
      <c r="C133" s="51" t="s">
        <v>387</v>
      </c>
      <c r="D133" s="15" t="s">
        <v>440</v>
      </c>
      <c r="E133" s="47" t="s">
        <v>25</v>
      </c>
      <c r="F133" s="18">
        <v>45444</v>
      </c>
      <c r="G133" s="63">
        <v>16500</v>
      </c>
      <c r="H133" s="63">
        <v>0</v>
      </c>
      <c r="I133" s="63">
        <v>16500</v>
      </c>
      <c r="J133" s="63">
        <v>473.55</v>
      </c>
      <c r="K133" s="63">
        <v>0</v>
      </c>
      <c r="L133" s="63">
        <v>501.6</v>
      </c>
      <c r="M133" s="63">
        <v>25</v>
      </c>
      <c r="N133" s="63">
        <v>1000.15</v>
      </c>
      <c r="O133" s="63">
        <v>15499.85</v>
      </c>
    </row>
    <row r="134" spans="1:17" ht="11.25" customHeight="1" x14ac:dyDescent="0.25">
      <c r="A134" s="46" t="s">
        <v>405</v>
      </c>
      <c r="B134" s="53" t="s">
        <v>15</v>
      </c>
      <c r="C134" s="51" t="s">
        <v>97</v>
      </c>
      <c r="D134" s="15" t="s">
        <v>440</v>
      </c>
      <c r="E134" s="47" t="s">
        <v>25</v>
      </c>
      <c r="F134" s="18">
        <v>45444</v>
      </c>
      <c r="G134" s="63">
        <v>16500</v>
      </c>
      <c r="H134" s="63">
        <v>0</v>
      </c>
      <c r="I134" s="63">
        <v>16500</v>
      </c>
      <c r="J134" s="63">
        <v>473.55</v>
      </c>
      <c r="K134" s="63">
        <v>0</v>
      </c>
      <c r="L134" s="63">
        <v>501.6</v>
      </c>
      <c r="M134" s="63">
        <v>25</v>
      </c>
      <c r="N134" s="63">
        <v>1000.15</v>
      </c>
      <c r="O134" s="63">
        <v>15499.85</v>
      </c>
    </row>
    <row r="135" spans="1:17" ht="11.25" customHeight="1" x14ac:dyDescent="0.25">
      <c r="A135" s="46" t="s">
        <v>406</v>
      </c>
      <c r="B135" s="53" t="s">
        <v>15</v>
      </c>
      <c r="C135" s="51" t="s">
        <v>387</v>
      </c>
      <c r="D135" s="15" t="s">
        <v>440</v>
      </c>
      <c r="E135" s="47" t="s">
        <v>25</v>
      </c>
      <c r="F135" s="18">
        <v>45444</v>
      </c>
      <c r="G135" s="63">
        <v>16500</v>
      </c>
      <c r="H135" s="63">
        <v>0</v>
      </c>
      <c r="I135" s="63">
        <v>16500</v>
      </c>
      <c r="J135" s="63">
        <v>473.55</v>
      </c>
      <c r="K135" s="63">
        <v>0</v>
      </c>
      <c r="L135" s="63">
        <v>501.6</v>
      </c>
      <c r="M135" s="63">
        <v>25</v>
      </c>
      <c r="N135" s="63">
        <v>1000.15</v>
      </c>
      <c r="O135" s="63">
        <v>15499.85</v>
      </c>
    </row>
    <row r="136" spans="1:17" ht="11.25" customHeight="1" x14ac:dyDescent="0.25">
      <c r="A136" s="46" t="s">
        <v>411</v>
      </c>
      <c r="B136" s="53" t="s">
        <v>15</v>
      </c>
      <c r="C136" s="51" t="s">
        <v>387</v>
      </c>
      <c r="D136" s="15" t="s">
        <v>440</v>
      </c>
      <c r="E136" s="47" t="s">
        <v>25</v>
      </c>
      <c r="F136" s="18">
        <v>45444</v>
      </c>
      <c r="G136" s="63">
        <v>16500</v>
      </c>
      <c r="H136" s="63">
        <v>0</v>
      </c>
      <c r="I136" s="63">
        <v>16500</v>
      </c>
      <c r="J136" s="63">
        <v>473.55</v>
      </c>
      <c r="K136" s="63">
        <v>0</v>
      </c>
      <c r="L136" s="63">
        <v>501.6</v>
      </c>
      <c r="M136" s="63">
        <v>25</v>
      </c>
      <c r="N136" s="63">
        <v>1000.15</v>
      </c>
      <c r="O136" s="63">
        <v>15499.85</v>
      </c>
      <c r="Q136" s="22"/>
    </row>
    <row r="137" spans="1:17" ht="11.25" customHeight="1" x14ac:dyDescent="0.25">
      <c r="A137" s="46" t="s">
        <v>413</v>
      </c>
      <c r="B137" s="53" t="s">
        <v>15</v>
      </c>
      <c r="C137" s="51" t="s">
        <v>97</v>
      </c>
      <c r="D137" s="15" t="s">
        <v>440</v>
      </c>
      <c r="E137" s="47" t="s">
        <v>25</v>
      </c>
      <c r="F137" s="18">
        <v>45444</v>
      </c>
      <c r="G137" s="63">
        <v>16500</v>
      </c>
      <c r="H137" s="63">
        <v>0</v>
      </c>
      <c r="I137" s="63">
        <v>16500</v>
      </c>
      <c r="J137" s="63">
        <v>473.55</v>
      </c>
      <c r="K137" s="63">
        <v>0</v>
      </c>
      <c r="L137" s="63">
        <v>501.6</v>
      </c>
      <c r="M137" s="63">
        <v>25</v>
      </c>
      <c r="N137" s="63">
        <v>1000.15</v>
      </c>
      <c r="O137" s="63">
        <v>15499.85</v>
      </c>
      <c r="Q137" s="22"/>
    </row>
    <row r="138" spans="1:17" ht="11.25" customHeight="1" x14ac:dyDescent="0.25">
      <c r="A138" s="46" t="s">
        <v>141</v>
      </c>
      <c r="B138" s="16" t="s">
        <v>15</v>
      </c>
      <c r="C138" s="15" t="s">
        <v>421</v>
      </c>
      <c r="D138" s="15" t="s">
        <v>441</v>
      </c>
      <c r="E138" s="17" t="s">
        <v>25</v>
      </c>
      <c r="F138" s="18">
        <v>44531</v>
      </c>
      <c r="G138" s="63">
        <v>26500</v>
      </c>
      <c r="H138" s="63">
        <v>0</v>
      </c>
      <c r="I138" s="63">
        <v>26500</v>
      </c>
      <c r="J138" s="63">
        <v>760.55</v>
      </c>
      <c r="K138" s="63">
        <v>0</v>
      </c>
      <c r="L138" s="63">
        <v>805.6</v>
      </c>
      <c r="M138" s="63">
        <v>25</v>
      </c>
      <c r="N138" s="63">
        <v>1591.15</v>
      </c>
      <c r="O138" s="63">
        <v>24908.85</v>
      </c>
      <c r="Q138" s="22"/>
    </row>
    <row r="139" spans="1:17" ht="11.25" customHeight="1" x14ac:dyDescent="0.25">
      <c r="A139" s="46" t="s">
        <v>142</v>
      </c>
      <c r="B139" s="16" t="s">
        <v>15</v>
      </c>
      <c r="C139" s="15" t="s">
        <v>97</v>
      </c>
      <c r="D139" s="15" t="s">
        <v>441</v>
      </c>
      <c r="E139" s="17" t="s">
        <v>34</v>
      </c>
      <c r="F139" s="18">
        <v>39448</v>
      </c>
      <c r="G139" s="63">
        <v>16500</v>
      </c>
      <c r="H139" s="63">
        <v>0</v>
      </c>
      <c r="I139" s="63">
        <v>16500</v>
      </c>
      <c r="J139" s="63">
        <v>473.55</v>
      </c>
      <c r="K139" s="63">
        <v>0</v>
      </c>
      <c r="L139" s="63">
        <v>501.6</v>
      </c>
      <c r="M139" s="63">
        <v>25</v>
      </c>
      <c r="N139" s="63">
        <v>1000.15</v>
      </c>
      <c r="O139" s="63">
        <v>15499.85</v>
      </c>
      <c r="Q139" s="22"/>
    </row>
    <row r="140" spans="1:17" ht="11.25" customHeight="1" x14ac:dyDescent="0.25">
      <c r="A140" s="46" t="s">
        <v>143</v>
      </c>
      <c r="B140" s="16" t="s">
        <v>15</v>
      </c>
      <c r="C140" s="15" t="s">
        <v>97</v>
      </c>
      <c r="D140" s="15" t="s">
        <v>441</v>
      </c>
      <c r="E140" s="17" t="s">
        <v>25</v>
      </c>
      <c r="F140" s="18">
        <v>39448</v>
      </c>
      <c r="G140" s="63">
        <v>16500</v>
      </c>
      <c r="H140" s="63">
        <v>0</v>
      </c>
      <c r="I140" s="63">
        <v>16500</v>
      </c>
      <c r="J140" s="63">
        <v>473.55</v>
      </c>
      <c r="K140" s="63">
        <v>0</v>
      </c>
      <c r="L140" s="63">
        <v>501.6</v>
      </c>
      <c r="M140" s="63">
        <v>25</v>
      </c>
      <c r="N140" s="63">
        <v>1000.15</v>
      </c>
      <c r="O140" s="63">
        <v>15499.85</v>
      </c>
      <c r="Q140" s="22"/>
    </row>
    <row r="141" spans="1:17" ht="11.25" customHeight="1" x14ac:dyDescent="0.25">
      <c r="A141" s="46" t="s">
        <v>144</v>
      </c>
      <c r="B141" s="16" t="s">
        <v>15</v>
      </c>
      <c r="C141" s="15" t="s">
        <v>97</v>
      </c>
      <c r="D141" s="15" t="s">
        <v>441</v>
      </c>
      <c r="E141" s="17" t="s">
        <v>25</v>
      </c>
      <c r="F141" s="18">
        <v>44682</v>
      </c>
      <c r="G141" s="63">
        <v>16500</v>
      </c>
      <c r="H141" s="63">
        <v>0</v>
      </c>
      <c r="I141" s="63">
        <v>16500</v>
      </c>
      <c r="J141" s="63">
        <v>473.55</v>
      </c>
      <c r="K141" s="63">
        <v>0</v>
      </c>
      <c r="L141" s="63">
        <v>501.6</v>
      </c>
      <c r="M141" s="63">
        <v>25</v>
      </c>
      <c r="N141" s="63">
        <v>1000.15</v>
      </c>
      <c r="O141" s="63">
        <v>15499.85</v>
      </c>
      <c r="Q141" s="22"/>
    </row>
    <row r="142" spans="1:17" ht="11.25" customHeight="1" x14ac:dyDescent="0.25">
      <c r="A142" s="46" t="s">
        <v>410</v>
      </c>
      <c r="B142" s="53" t="s">
        <v>23</v>
      </c>
      <c r="C142" s="51" t="s">
        <v>374</v>
      </c>
      <c r="D142" s="15" t="s">
        <v>441</v>
      </c>
      <c r="E142" s="17" t="s">
        <v>25</v>
      </c>
      <c r="F142" s="18">
        <v>45444</v>
      </c>
      <c r="G142" s="70">
        <v>25000</v>
      </c>
      <c r="H142" s="64">
        <v>0</v>
      </c>
      <c r="I142" s="70">
        <v>25000</v>
      </c>
      <c r="J142" s="63">
        <v>717.5</v>
      </c>
      <c r="K142" s="63">
        <v>0</v>
      </c>
      <c r="L142" s="63">
        <v>760</v>
      </c>
      <c r="M142" s="69">
        <v>25</v>
      </c>
      <c r="N142" s="63">
        <v>1502.5</v>
      </c>
      <c r="O142" s="63">
        <v>23497.5</v>
      </c>
    </row>
    <row r="143" spans="1:17" ht="11.25" customHeight="1" x14ac:dyDescent="0.25">
      <c r="A143" s="46" t="s">
        <v>145</v>
      </c>
      <c r="B143" s="16" t="s">
        <v>23</v>
      </c>
      <c r="C143" s="15" t="s">
        <v>421</v>
      </c>
      <c r="D143" s="15" t="s">
        <v>442</v>
      </c>
      <c r="E143" s="17" t="s">
        <v>34</v>
      </c>
      <c r="F143" s="18">
        <v>39448</v>
      </c>
      <c r="G143" s="63">
        <v>31106.25</v>
      </c>
      <c r="H143" s="64">
        <v>0</v>
      </c>
      <c r="I143" s="63">
        <v>31106.25</v>
      </c>
      <c r="J143" s="63">
        <v>892.75</v>
      </c>
      <c r="K143" s="63">
        <v>0</v>
      </c>
      <c r="L143" s="63">
        <v>945.63</v>
      </c>
      <c r="M143" s="69">
        <v>1740.46</v>
      </c>
      <c r="N143" s="63">
        <f t="shared" si="14"/>
        <v>3578.84</v>
      </c>
      <c r="O143" s="63">
        <f t="shared" si="15"/>
        <v>27527.41</v>
      </c>
      <c r="Q143" s="22"/>
    </row>
    <row r="144" spans="1:17" ht="11.25" customHeight="1" x14ac:dyDescent="0.25">
      <c r="A144" s="46" t="s">
        <v>146</v>
      </c>
      <c r="B144" s="16" t="s">
        <v>15</v>
      </c>
      <c r="C144" s="15" t="s">
        <v>421</v>
      </c>
      <c r="D144" s="15" t="s">
        <v>442</v>
      </c>
      <c r="E144" s="17" t="s">
        <v>34</v>
      </c>
      <c r="F144" s="18">
        <v>39448</v>
      </c>
      <c r="G144" s="63">
        <v>35000</v>
      </c>
      <c r="H144" s="63">
        <v>0</v>
      </c>
      <c r="I144" s="63">
        <v>35000</v>
      </c>
      <c r="J144" s="63">
        <v>1004.5</v>
      </c>
      <c r="K144" s="63">
        <v>0</v>
      </c>
      <c r="L144" s="63">
        <v>1064</v>
      </c>
      <c r="M144" s="63">
        <v>19642.939999999999</v>
      </c>
      <c r="N144" s="63">
        <v>21711.439999999999</v>
      </c>
      <c r="O144" s="63">
        <v>13288.56</v>
      </c>
    </row>
    <row r="145" spans="1:24" ht="11.25" customHeight="1" x14ac:dyDescent="0.25">
      <c r="A145" s="46" t="s">
        <v>147</v>
      </c>
      <c r="B145" s="16" t="s">
        <v>15</v>
      </c>
      <c r="C145" s="15" t="s">
        <v>421</v>
      </c>
      <c r="D145" s="15" t="s">
        <v>442</v>
      </c>
      <c r="E145" s="17" t="s">
        <v>25</v>
      </c>
      <c r="F145" s="18">
        <v>44105</v>
      </c>
      <c r="G145" s="63">
        <v>26500</v>
      </c>
      <c r="H145" s="63">
        <v>0</v>
      </c>
      <c r="I145" s="63">
        <v>26500</v>
      </c>
      <c r="J145" s="63">
        <v>760.55</v>
      </c>
      <c r="K145" s="63">
        <v>0</v>
      </c>
      <c r="L145" s="63">
        <v>805.6</v>
      </c>
      <c r="M145" s="63">
        <v>25</v>
      </c>
      <c r="N145" s="63">
        <v>1591.15</v>
      </c>
      <c r="O145" s="63">
        <v>24908.85</v>
      </c>
    </row>
    <row r="146" spans="1:24" ht="11.25" customHeight="1" x14ac:dyDescent="0.25">
      <c r="A146" s="46" t="s">
        <v>148</v>
      </c>
      <c r="B146" s="16" t="s">
        <v>15</v>
      </c>
      <c r="C146" s="15" t="s">
        <v>421</v>
      </c>
      <c r="D146" s="15" t="s">
        <v>442</v>
      </c>
      <c r="E146" s="17" t="s">
        <v>25</v>
      </c>
      <c r="F146" s="18">
        <v>44409</v>
      </c>
      <c r="G146" s="63">
        <v>26500</v>
      </c>
      <c r="H146" s="63">
        <v>0</v>
      </c>
      <c r="I146" s="63">
        <v>26500</v>
      </c>
      <c r="J146" s="63">
        <v>760.55</v>
      </c>
      <c r="K146" s="63">
        <v>0</v>
      </c>
      <c r="L146" s="63">
        <v>805.6</v>
      </c>
      <c r="M146" s="63">
        <v>25</v>
      </c>
      <c r="N146" s="63">
        <v>1591.15</v>
      </c>
      <c r="O146" s="63">
        <v>24908.85</v>
      </c>
    </row>
    <row r="147" spans="1:24" ht="11.25" customHeight="1" x14ac:dyDescent="0.25">
      <c r="A147" s="46" t="s">
        <v>149</v>
      </c>
      <c r="B147" s="16" t="s">
        <v>15</v>
      </c>
      <c r="C147" s="15" t="s">
        <v>97</v>
      </c>
      <c r="D147" s="15" t="s">
        <v>442</v>
      </c>
      <c r="E147" s="17" t="s">
        <v>34</v>
      </c>
      <c r="F147" s="18">
        <v>39448</v>
      </c>
      <c r="G147" s="63">
        <v>16500</v>
      </c>
      <c r="H147" s="63">
        <v>0</v>
      </c>
      <c r="I147" s="63">
        <v>16500</v>
      </c>
      <c r="J147" s="63">
        <v>473.55</v>
      </c>
      <c r="K147" s="63">
        <v>0</v>
      </c>
      <c r="L147" s="63">
        <v>501.6</v>
      </c>
      <c r="M147" s="63">
        <v>25</v>
      </c>
      <c r="N147" s="63">
        <v>1000.15</v>
      </c>
      <c r="O147" s="63">
        <v>15499.85</v>
      </c>
    </row>
    <row r="148" spans="1:24" ht="11.25" customHeight="1" x14ac:dyDescent="0.25">
      <c r="A148" s="46" t="s">
        <v>150</v>
      </c>
      <c r="B148" s="16" t="s">
        <v>23</v>
      </c>
      <c r="C148" s="15" t="s">
        <v>97</v>
      </c>
      <c r="D148" s="15" t="s">
        <v>442</v>
      </c>
      <c r="E148" s="17" t="s">
        <v>34</v>
      </c>
      <c r="F148" s="18">
        <v>39448</v>
      </c>
      <c r="G148" s="63">
        <v>16500</v>
      </c>
      <c r="H148" s="63">
        <v>0</v>
      </c>
      <c r="I148" s="63">
        <v>16500</v>
      </c>
      <c r="J148" s="63">
        <v>473.55</v>
      </c>
      <c r="K148" s="63">
        <v>0</v>
      </c>
      <c r="L148" s="63">
        <v>501.6</v>
      </c>
      <c r="M148" s="63">
        <v>25</v>
      </c>
      <c r="N148" s="63">
        <v>1000.15</v>
      </c>
      <c r="O148" s="63">
        <v>15499.85</v>
      </c>
    </row>
    <row r="149" spans="1:24" ht="11.25" customHeight="1" x14ac:dyDescent="0.25">
      <c r="A149" s="46" t="s">
        <v>151</v>
      </c>
      <c r="B149" s="16" t="s">
        <v>15</v>
      </c>
      <c r="C149" s="15" t="s">
        <v>97</v>
      </c>
      <c r="D149" s="15" t="s">
        <v>442</v>
      </c>
      <c r="E149" s="17" t="s">
        <v>34</v>
      </c>
      <c r="F149" s="18">
        <v>39448</v>
      </c>
      <c r="G149" s="63">
        <v>16500</v>
      </c>
      <c r="H149" s="63">
        <v>0</v>
      </c>
      <c r="I149" s="63">
        <v>16500</v>
      </c>
      <c r="J149" s="63">
        <v>473.55</v>
      </c>
      <c r="K149" s="63">
        <v>0</v>
      </c>
      <c r="L149" s="63">
        <v>501.6</v>
      </c>
      <c r="M149" s="63">
        <v>25</v>
      </c>
      <c r="N149" s="63">
        <v>1000.15</v>
      </c>
      <c r="O149" s="63">
        <v>15499.85</v>
      </c>
    </row>
    <row r="150" spans="1:24" ht="11.25" customHeight="1" x14ac:dyDescent="0.25">
      <c r="A150" s="46" t="s">
        <v>152</v>
      </c>
      <c r="B150" s="16" t="s">
        <v>15</v>
      </c>
      <c r="C150" s="15" t="s">
        <v>97</v>
      </c>
      <c r="D150" s="15" t="s">
        <v>442</v>
      </c>
      <c r="E150" s="17" t="s">
        <v>34</v>
      </c>
      <c r="F150" s="18">
        <v>39448</v>
      </c>
      <c r="G150" s="63">
        <v>16500</v>
      </c>
      <c r="H150" s="63">
        <v>0</v>
      </c>
      <c r="I150" s="63">
        <v>16500</v>
      </c>
      <c r="J150" s="63">
        <v>473.55</v>
      </c>
      <c r="K150" s="63">
        <v>0</v>
      </c>
      <c r="L150" s="63">
        <v>501.6</v>
      </c>
      <c r="M150" s="63">
        <v>25</v>
      </c>
      <c r="N150" s="63">
        <v>1000.15</v>
      </c>
      <c r="O150" s="63">
        <v>15499.85</v>
      </c>
    </row>
    <row r="151" spans="1:24" ht="11.25" customHeight="1" x14ac:dyDescent="0.25">
      <c r="A151" s="46" t="s">
        <v>153</v>
      </c>
      <c r="B151" s="16" t="s">
        <v>15</v>
      </c>
      <c r="C151" s="15" t="s">
        <v>421</v>
      </c>
      <c r="D151" s="15" t="s">
        <v>442</v>
      </c>
      <c r="E151" s="17" t="s">
        <v>34</v>
      </c>
      <c r="F151" s="18">
        <v>39448</v>
      </c>
      <c r="G151" s="63">
        <v>35000</v>
      </c>
      <c r="H151" s="64">
        <v>0</v>
      </c>
      <c r="I151" s="63">
        <v>35000</v>
      </c>
      <c r="J151" s="63">
        <v>1004.5</v>
      </c>
      <c r="K151" s="63">
        <v>0</v>
      </c>
      <c r="L151" s="63">
        <v>1064</v>
      </c>
      <c r="M151" s="69">
        <v>1740.46</v>
      </c>
      <c r="N151" s="63">
        <f t="shared" ref="N151:N194" si="16">J151+K151+L151+M151</f>
        <v>3808.96</v>
      </c>
      <c r="O151" s="63">
        <f t="shared" si="15"/>
        <v>31191.040000000001</v>
      </c>
    </row>
    <row r="152" spans="1:24" ht="11.25" customHeight="1" x14ac:dyDescent="0.25">
      <c r="A152" s="46" t="s">
        <v>154</v>
      </c>
      <c r="B152" s="16" t="s">
        <v>15</v>
      </c>
      <c r="C152" s="15" t="s">
        <v>97</v>
      </c>
      <c r="D152" s="15" t="s">
        <v>442</v>
      </c>
      <c r="E152" s="17" t="s">
        <v>34</v>
      </c>
      <c r="F152" s="18">
        <v>39600</v>
      </c>
      <c r="G152" s="63">
        <v>35000</v>
      </c>
      <c r="H152" s="64">
        <v>0</v>
      </c>
      <c r="I152" s="63">
        <v>35000</v>
      </c>
      <c r="J152" s="63">
        <v>1004.5</v>
      </c>
      <c r="K152" s="63">
        <v>0</v>
      </c>
      <c r="L152" s="63">
        <v>1064</v>
      </c>
      <c r="M152" s="69">
        <v>25</v>
      </c>
      <c r="N152" s="63">
        <f t="shared" si="16"/>
        <v>2093.5</v>
      </c>
      <c r="O152" s="63">
        <f t="shared" si="15"/>
        <v>32906.5</v>
      </c>
    </row>
    <row r="153" spans="1:24" ht="11.25" customHeight="1" x14ac:dyDescent="0.25">
      <c r="A153" s="46" t="s">
        <v>155</v>
      </c>
      <c r="B153" s="16" t="s">
        <v>15</v>
      </c>
      <c r="C153" s="15" t="s">
        <v>97</v>
      </c>
      <c r="D153" s="15" t="s">
        <v>442</v>
      </c>
      <c r="E153" s="17" t="s">
        <v>25</v>
      </c>
      <c r="F153" s="18">
        <v>44105</v>
      </c>
      <c r="G153" s="63">
        <v>16500</v>
      </c>
      <c r="H153" s="63">
        <v>0</v>
      </c>
      <c r="I153" s="63">
        <v>16500</v>
      </c>
      <c r="J153" s="63">
        <v>473.55</v>
      </c>
      <c r="K153" s="63">
        <v>0</v>
      </c>
      <c r="L153" s="63">
        <v>501.6</v>
      </c>
      <c r="M153" s="63">
        <v>3455.92</v>
      </c>
      <c r="N153" s="63">
        <v>4431.07</v>
      </c>
      <c r="O153" s="63">
        <v>12068.93</v>
      </c>
    </row>
    <row r="154" spans="1:24" ht="11.25" customHeight="1" x14ac:dyDescent="0.25">
      <c r="A154" s="46" t="s">
        <v>156</v>
      </c>
      <c r="B154" s="16" t="s">
        <v>15</v>
      </c>
      <c r="C154" s="15" t="s">
        <v>97</v>
      </c>
      <c r="D154" s="15" t="s">
        <v>442</v>
      </c>
      <c r="E154" s="17" t="s">
        <v>25</v>
      </c>
      <c r="F154" s="18">
        <v>43497</v>
      </c>
      <c r="G154" s="63">
        <v>16500</v>
      </c>
      <c r="H154" s="63">
        <v>0</v>
      </c>
      <c r="I154" s="63">
        <v>16500</v>
      </c>
      <c r="J154" s="63">
        <v>473.55</v>
      </c>
      <c r="K154" s="63">
        <v>0</v>
      </c>
      <c r="L154" s="63">
        <v>501.6</v>
      </c>
      <c r="M154" s="63">
        <v>25</v>
      </c>
      <c r="N154" s="63">
        <v>1000.15</v>
      </c>
      <c r="O154" s="63">
        <v>15499.85</v>
      </c>
    </row>
    <row r="155" spans="1:24" ht="11.25" customHeight="1" x14ac:dyDescent="0.25">
      <c r="A155" s="46" t="s">
        <v>157</v>
      </c>
      <c r="B155" s="16" t="s">
        <v>15</v>
      </c>
      <c r="C155" s="15" t="s">
        <v>97</v>
      </c>
      <c r="D155" s="15" t="s">
        <v>442</v>
      </c>
      <c r="E155" s="17" t="s">
        <v>25</v>
      </c>
      <c r="F155" s="18">
        <v>44105</v>
      </c>
      <c r="G155" s="63">
        <v>16500</v>
      </c>
      <c r="H155" s="63">
        <v>0</v>
      </c>
      <c r="I155" s="63">
        <v>16500</v>
      </c>
      <c r="J155" s="63">
        <v>473.55</v>
      </c>
      <c r="K155" s="63">
        <v>0</v>
      </c>
      <c r="L155" s="63">
        <v>501.6</v>
      </c>
      <c r="M155" s="63">
        <v>25</v>
      </c>
      <c r="N155" s="63">
        <v>1000.15</v>
      </c>
      <c r="O155" s="63">
        <v>15499.85</v>
      </c>
    </row>
    <row r="156" spans="1:24" ht="11.25" customHeight="1" x14ac:dyDescent="0.25">
      <c r="A156" s="46" t="s">
        <v>158</v>
      </c>
      <c r="B156" s="16" t="s">
        <v>15</v>
      </c>
      <c r="C156" s="15" t="s">
        <v>97</v>
      </c>
      <c r="D156" s="15" t="s">
        <v>442</v>
      </c>
      <c r="E156" s="17" t="s">
        <v>25</v>
      </c>
      <c r="F156" s="18">
        <v>44409</v>
      </c>
      <c r="G156" s="63">
        <v>16500</v>
      </c>
      <c r="H156" s="63">
        <v>0</v>
      </c>
      <c r="I156" s="63">
        <v>16500</v>
      </c>
      <c r="J156" s="63">
        <v>473.55</v>
      </c>
      <c r="K156" s="63">
        <v>0</v>
      </c>
      <c r="L156" s="63">
        <v>501.6</v>
      </c>
      <c r="M156" s="63">
        <v>25</v>
      </c>
      <c r="N156" s="63">
        <v>1000.15</v>
      </c>
      <c r="O156" s="63">
        <v>15499.85</v>
      </c>
    </row>
    <row r="157" spans="1:24" ht="11.25" customHeight="1" x14ac:dyDescent="0.25">
      <c r="A157" s="46" t="s">
        <v>159</v>
      </c>
      <c r="B157" s="16" t="s">
        <v>15</v>
      </c>
      <c r="C157" s="15" t="s">
        <v>97</v>
      </c>
      <c r="D157" s="15" t="s">
        <v>442</v>
      </c>
      <c r="E157" s="17" t="s">
        <v>25</v>
      </c>
      <c r="F157" s="18">
        <v>44197</v>
      </c>
      <c r="G157" s="63">
        <v>16500</v>
      </c>
      <c r="H157" s="63">
        <v>0</v>
      </c>
      <c r="I157" s="63">
        <v>16500</v>
      </c>
      <c r="J157" s="63">
        <v>473.55</v>
      </c>
      <c r="K157" s="63">
        <v>0</v>
      </c>
      <c r="L157" s="63">
        <v>501.6</v>
      </c>
      <c r="M157" s="63">
        <v>25</v>
      </c>
      <c r="N157" s="63">
        <v>1000.15</v>
      </c>
      <c r="O157" s="63">
        <v>15499.85</v>
      </c>
    </row>
    <row r="158" spans="1:24" ht="11.25" customHeight="1" x14ac:dyDescent="0.25">
      <c r="A158" s="46" t="s">
        <v>524</v>
      </c>
      <c r="B158" s="16" t="s">
        <v>23</v>
      </c>
      <c r="C158" s="15" t="s">
        <v>507</v>
      </c>
      <c r="D158" s="15" t="s">
        <v>442</v>
      </c>
      <c r="E158" s="17" t="s">
        <v>25</v>
      </c>
      <c r="F158" s="18">
        <v>44743</v>
      </c>
      <c r="G158" s="63">
        <v>25000</v>
      </c>
      <c r="H158" s="64">
        <v>0</v>
      </c>
      <c r="I158" s="63">
        <v>25000</v>
      </c>
      <c r="J158" s="63">
        <v>717.5</v>
      </c>
      <c r="K158" s="63">
        <v>0</v>
      </c>
      <c r="L158" s="63">
        <v>760</v>
      </c>
      <c r="M158" s="69">
        <v>25</v>
      </c>
      <c r="N158" s="63">
        <f t="shared" si="16"/>
        <v>1502.5</v>
      </c>
      <c r="O158" s="63">
        <f t="shared" ref="O158:O194" si="17">I158-N158</f>
        <v>23497.5</v>
      </c>
      <c r="P158" s="10"/>
      <c r="R158" s="10"/>
      <c r="W158" s="10"/>
      <c r="X158" s="10"/>
    </row>
    <row r="159" spans="1:24" ht="11.25" customHeight="1" x14ac:dyDescent="0.25">
      <c r="A159" s="46" t="s">
        <v>500</v>
      </c>
      <c r="B159" s="71" t="s">
        <v>15</v>
      </c>
      <c r="C159" s="51" t="s">
        <v>97</v>
      </c>
      <c r="D159" s="15" t="s">
        <v>501</v>
      </c>
      <c r="E159" s="47" t="s">
        <v>25</v>
      </c>
      <c r="F159" s="18">
        <v>45597</v>
      </c>
      <c r="G159" s="63">
        <v>15000</v>
      </c>
      <c r="H159" s="64">
        <v>0</v>
      </c>
      <c r="I159" s="63">
        <v>15000</v>
      </c>
      <c r="J159" s="63">
        <v>430.5</v>
      </c>
      <c r="K159" s="63">
        <v>0</v>
      </c>
      <c r="L159" s="63">
        <v>456</v>
      </c>
      <c r="M159" s="69">
        <v>25</v>
      </c>
      <c r="N159" s="63">
        <v>911.5</v>
      </c>
      <c r="O159" s="63">
        <v>14088.5</v>
      </c>
    </row>
    <row r="160" spans="1:24" ht="11.25" customHeight="1" x14ac:dyDescent="0.25">
      <c r="A160" s="46" t="s">
        <v>160</v>
      </c>
      <c r="B160" s="16" t="s">
        <v>15</v>
      </c>
      <c r="C160" s="15" t="s">
        <v>421</v>
      </c>
      <c r="D160" s="15" t="s">
        <v>443</v>
      </c>
      <c r="E160" s="17" t="s">
        <v>25</v>
      </c>
      <c r="F160" s="18">
        <v>44075</v>
      </c>
      <c r="G160" s="63">
        <v>26500</v>
      </c>
      <c r="H160" s="63">
        <v>0</v>
      </c>
      <c r="I160" s="63">
        <v>26500</v>
      </c>
      <c r="J160" s="63">
        <v>760.55</v>
      </c>
      <c r="K160" s="63">
        <v>0</v>
      </c>
      <c r="L160" s="63">
        <v>805.6</v>
      </c>
      <c r="M160" s="63">
        <v>25</v>
      </c>
      <c r="N160" s="63">
        <v>1591.15</v>
      </c>
      <c r="O160" s="63">
        <v>24908.85</v>
      </c>
    </row>
    <row r="161" spans="1:15" ht="11.25" customHeight="1" x14ac:dyDescent="0.25">
      <c r="A161" s="46" t="s">
        <v>161</v>
      </c>
      <c r="B161" s="16" t="s">
        <v>15</v>
      </c>
      <c r="C161" s="15" t="s">
        <v>421</v>
      </c>
      <c r="D161" s="15" t="s">
        <v>443</v>
      </c>
      <c r="E161" s="17" t="s">
        <v>25</v>
      </c>
      <c r="F161" s="18">
        <v>44105</v>
      </c>
      <c r="G161" s="63">
        <v>26500</v>
      </c>
      <c r="H161" s="63">
        <v>0</v>
      </c>
      <c r="I161" s="63">
        <v>26500</v>
      </c>
      <c r="J161" s="63">
        <v>760.55</v>
      </c>
      <c r="K161" s="63">
        <v>0</v>
      </c>
      <c r="L161" s="63">
        <v>805.6</v>
      </c>
      <c r="M161" s="63">
        <v>25</v>
      </c>
      <c r="N161" s="63">
        <v>1591.15</v>
      </c>
      <c r="O161" s="63">
        <v>24908.85</v>
      </c>
    </row>
    <row r="162" spans="1:15" ht="11.25" customHeight="1" x14ac:dyDescent="0.25">
      <c r="A162" s="46" t="s">
        <v>162</v>
      </c>
      <c r="B162" s="16" t="s">
        <v>23</v>
      </c>
      <c r="C162" s="15" t="s">
        <v>28</v>
      </c>
      <c r="D162" s="15" t="s">
        <v>443</v>
      </c>
      <c r="E162" s="17" t="s">
        <v>25</v>
      </c>
      <c r="F162" s="18">
        <v>44470</v>
      </c>
      <c r="G162" s="63">
        <v>25000</v>
      </c>
      <c r="H162" s="63">
        <v>0</v>
      </c>
      <c r="I162" s="63">
        <v>25000</v>
      </c>
      <c r="J162" s="63">
        <v>717.5</v>
      </c>
      <c r="K162" s="63">
        <v>0</v>
      </c>
      <c r="L162" s="63">
        <v>760</v>
      </c>
      <c r="M162" s="63">
        <v>25</v>
      </c>
      <c r="N162" s="63">
        <v>1502.5</v>
      </c>
      <c r="O162" s="63">
        <v>23497.5</v>
      </c>
    </row>
    <row r="163" spans="1:15" ht="11.25" customHeight="1" x14ac:dyDescent="0.25">
      <c r="A163" s="46" t="s">
        <v>163</v>
      </c>
      <c r="B163" s="16" t="s">
        <v>15</v>
      </c>
      <c r="C163" s="15" t="s">
        <v>97</v>
      </c>
      <c r="D163" s="15" t="s">
        <v>443</v>
      </c>
      <c r="E163" s="17" t="s">
        <v>25</v>
      </c>
      <c r="F163" s="18">
        <v>39479</v>
      </c>
      <c r="G163" s="63">
        <v>16500</v>
      </c>
      <c r="H163" s="63">
        <v>0</v>
      </c>
      <c r="I163" s="63">
        <v>16500</v>
      </c>
      <c r="J163" s="63">
        <v>473.55</v>
      </c>
      <c r="K163" s="63">
        <v>0</v>
      </c>
      <c r="L163" s="63">
        <v>501.6</v>
      </c>
      <c r="M163" s="63">
        <v>25</v>
      </c>
      <c r="N163" s="63">
        <v>1000.15</v>
      </c>
      <c r="O163" s="63">
        <v>15499.85</v>
      </c>
    </row>
    <row r="164" spans="1:15" ht="11.25" customHeight="1" x14ac:dyDescent="0.25">
      <c r="A164" s="46" t="s">
        <v>164</v>
      </c>
      <c r="B164" s="16" t="s">
        <v>15</v>
      </c>
      <c r="C164" s="15" t="s">
        <v>97</v>
      </c>
      <c r="D164" s="15" t="s">
        <v>443</v>
      </c>
      <c r="E164" s="17" t="s">
        <v>34</v>
      </c>
      <c r="F164" s="18">
        <v>44197</v>
      </c>
      <c r="G164" s="63">
        <v>16500</v>
      </c>
      <c r="H164" s="63">
        <v>0</v>
      </c>
      <c r="I164" s="63">
        <v>16500</v>
      </c>
      <c r="J164" s="63">
        <v>473.55</v>
      </c>
      <c r="K164" s="63">
        <v>0</v>
      </c>
      <c r="L164" s="63">
        <v>501.6</v>
      </c>
      <c r="M164" s="63">
        <v>25</v>
      </c>
      <c r="N164" s="63">
        <v>1000.15</v>
      </c>
      <c r="O164" s="63">
        <v>15499.85</v>
      </c>
    </row>
    <row r="165" spans="1:15" ht="11.25" customHeight="1" x14ac:dyDescent="0.25">
      <c r="A165" s="46" t="s">
        <v>165</v>
      </c>
      <c r="B165" s="16" t="s">
        <v>15</v>
      </c>
      <c r="C165" s="15" t="s">
        <v>421</v>
      </c>
      <c r="D165" s="15" t="s">
        <v>443</v>
      </c>
      <c r="E165" s="17" t="s">
        <v>25</v>
      </c>
      <c r="F165" s="18">
        <v>44197</v>
      </c>
      <c r="G165" s="63">
        <v>26500</v>
      </c>
      <c r="H165" s="63">
        <v>0</v>
      </c>
      <c r="I165" s="63">
        <v>26500</v>
      </c>
      <c r="J165" s="63">
        <v>760.55</v>
      </c>
      <c r="K165" s="63">
        <v>0</v>
      </c>
      <c r="L165" s="63">
        <v>805.6</v>
      </c>
      <c r="M165" s="63">
        <v>25</v>
      </c>
      <c r="N165" s="63">
        <v>1591.15</v>
      </c>
      <c r="O165" s="63">
        <v>24908.85</v>
      </c>
    </row>
    <row r="166" spans="1:15" ht="11.25" customHeight="1" x14ac:dyDescent="0.25">
      <c r="A166" s="46" t="s">
        <v>511</v>
      </c>
      <c r="B166" s="71" t="s">
        <v>23</v>
      </c>
      <c r="C166" s="51" t="s">
        <v>82</v>
      </c>
      <c r="D166" s="15" t="s">
        <v>505</v>
      </c>
      <c r="E166" s="47" t="s">
        <v>25</v>
      </c>
      <c r="F166" s="18">
        <v>45597</v>
      </c>
      <c r="G166" s="63">
        <v>15000</v>
      </c>
      <c r="H166" s="64">
        <v>0</v>
      </c>
      <c r="I166" s="63">
        <v>15000</v>
      </c>
      <c r="J166" s="63">
        <v>430.5</v>
      </c>
      <c r="K166" s="63">
        <v>0</v>
      </c>
      <c r="L166" s="63">
        <v>456</v>
      </c>
      <c r="M166" s="69">
        <v>25</v>
      </c>
      <c r="N166" s="63">
        <v>911.5</v>
      </c>
      <c r="O166" s="63">
        <v>14088.5</v>
      </c>
    </row>
    <row r="167" spans="1:15" ht="11.25" customHeight="1" x14ac:dyDescent="0.25">
      <c r="A167" s="46" t="s">
        <v>504</v>
      </c>
      <c r="B167" s="71" t="s">
        <v>15</v>
      </c>
      <c r="C167" s="15" t="s">
        <v>97</v>
      </c>
      <c r="D167" s="15" t="s">
        <v>505</v>
      </c>
      <c r="E167" s="47" t="s">
        <v>25</v>
      </c>
      <c r="F167" s="18">
        <v>45597</v>
      </c>
      <c r="G167" s="63">
        <v>15000</v>
      </c>
      <c r="H167" s="64">
        <v>0</v>
      </c>
      <c r="I167" s="63">
        <v>15000</v>
      </c>
      <c r="J167" s="63">
        <v>430.5</v>
      </c>
      <c r="K167" s="63">
        <v>0</v>
      </c>
      <c r="L167" s="63">
        <v>456</v>
      </c>
      <c r="M167" s="69">
        <v>25</v>
      </c>
      <c r="N167" s="63">
        <v>911.5</v>
      </c>
      <c r="O167" s="63">
        <v>14088.5</v>
      </c>
    </row>
    <row r="168" spans="1:15" ht="11.25" customHeight="1" x14ac:dyDescent="0.25">
      <c r="A168" s="46" t="s">
        <v>166</v>
      </c>
      <c r="B168" s="16" t="s">
        <v>15</v>
      </c>
      <c r="C168" s="15" t="s">
        <v>421</v>
      </c>
      <c r="D168" s="15" t="s">
        <v>444</v>
      </c>
      <c r="E168" s="17" t="s">
        <v>25</v>
      </c>
      <c r="F168" s="18">
        <v>39448</v>
      </c>
      <c r="G168" s="63">
        <v>26500</v>
      </c>
      <c r="H168" s="63">
        <v>0</v>
      </c>
      <c r="I168" s="63">
        <v>26500</v>
      </c>
      <c r="J168" s="63">
        <v>760.55</v>
      </c>
      <c r="K168" s="63">
        <v>0</v>
      </c>
      <c r="L168" s="63">
        <v>805.6</v>
      </c>
      <c r="M168" s="63">
        <v>25</v>
      </c>
      <c r="N168" s="63">
        <v>1591.15</v>
      </c>
      <c r="O168" s="63">
        <v>24908.85</v>
      </c>
    </row>
    <row r="169" spans="1:15" ht="11.25" customHeight="1" x14ac:dyDescent="0.25">
      <c r="A169" s="46" t="s">
        <v>167</v>
      </c>
      <c r="B169" s="16" t="s">
        <v>15</v>
      </c>
      <c r="C169" s="15" t="s">
        <v>97</v>
      </c>
      <c r="D169" s="15" t="s">
        <v>444</v>
      </c>
      <c r="E169" s="17" t="s">
        <v>25</v>
      </c>
      <c r="F169" s="18">
        <v>41640</v>
      </c>
      <c r="G169" s="63">
        <v>16500</v>
      </c>
      <c r="H169" s="63">
        <v>0</v>
      </c>
      <c r="I169" s="63">
        <v>16500</v>
      </c>
      <c r="J169" s="63">
        <v>473.55</v>
      </c>
      <c r="K169" s="63">
        <v>0</v>
      </c>
      <c r="L169" s="63">
        <v>501.6</v>
      </c>
      <c r="M169" s="63">
        <v>25</v>
      </c>
      <c r="N169" s="63">
        <v>1000.15</v>
      </c>
      <c r="O169" s="63">
        <v>15499.85</v>
      </c>
    </row>
    <row r="170" spans="1:15" ht="11.25" customHeight="1" x14ac:dyDescent="0.25">
      <c r="A170" s="46" t="s">
        <v>168</v>
      </c>
      <c r="B170" s="16" t="s">
        <v>15</v>
      </c>
      <c r="C170" s="15" t="s">
        <v>97</v>
      </c>
      <c r="D170" s="15" t="s">
        <v>444</v>
      </c>
      <c r="E170" s="17" t="s">
        <v>25</v>
      </c>
      <c r="F170" s="18">
        <v>44531</v>
      </c>
      <c r="G170" s="63">
        <v>16500</v>
      </c>
      <c r="H170" s="63">
        <v>0</v>
      </c>
      <c r="I170" s="63">
        <v>16500</v>
      </c>
      <c r="J170" s="63">
        <v>473.55</v>
      </c>
      <c r="K170" s="63">
        <v>0</v>
      </c>
      <c r="L170" s="63">
        <v>501.6</v>
      </c>
      <c r="M170" s="63">
        <v>25</v>
      </c>
      <c r="N170" s="63">
        <v>1000.15</v>
      </c>
      <c r="O170" s="63">
        <v>15499.85</v>
      </c>
    </row>
    <row r="171" spans="1:15" ht="11.25" customHeight="1" x14ac:dyDescent="0.25">
      <c r="A171" s="46" t="s">
        <v>363</v>
      </c>
      <c r="B171" s="16" t="s">
        <v>23</v>
      </c>
      <c r="C171" s="15" t="s">
        <v>28</v>
      </c>
      <c r="D171" s="15" t="s">
        <v>444</v>
      </c>
      <c r="E171" s="17" t="s">
        <v>25</v>
      </c>
      <c r="F171" s="18">
        <v>45170</v>
      </c>
      <c r="G171" s="63">
        <v>25000</v>
      </c>
      <c r="H171" s="63">
        <v>0</v>
      </c>
      <c r="I171" s="63">
        <v>25000</v>
      </c>
      <c r="J171" s="63">
        <v>717.5</v>
      </c>
      <c r="K171" s="63">
        <v>0</v>
      </c>
      <c r="L171" s="63">
        <v>760</v>
      </c>
      <c r="M171" s="63">
        <v>25</v>
      </c>
      <c r="N171" s="63">
        <v>1502.5</v>
      </c>
      <c r="O171" s="63">
        <v>23497.5</v>
      </c>
    </row>
    <row r="172" spans="1:15" ht="11.25" customHeight="1" x14ac:dyDescent="0.25">
      <c r="A172" s="46" t="s">
        <v>479</v>
      </c>
      <c r="B172" s="16" t="s">
        <v>15</v>
      </c>
      <c r="C172" s="15" t="s">
        <v>421</v>
      </c>
      <c r="D172" s="15" t="s">
        <v>444</v>
      </c>
      <c r="E172" s="17" t="s">
        <v>25</v>
      </c>
      <c r="F172" s="18">
        <v>45474</v>
      </c>
      <c r="G172" s="63">
        <v>26500</v>
      </c>
      <c r="H172" s="63">
        <v>0</v>
      </c>
      <c r="I172" s="63">
        <v>26500</v>
      </c>
      <c r="J172" s="63">
        <v>760.55</v>
      </c>
      <c r="K172" s="63">
        <v>0</v>
      </c>
      <c r="L172" s="63">
        <v>805.6</v>
      </c>
      <c r="M172" s="63">
        <v>25</v>
      </c>
      <c r="N172" s="63">
        <v>1591.15</v>
      </c>
      <c r="O172" s="63">
        <v>24908.85</v>
      </c>
    </row>
    <row r="173" spans="1:15" ht="11.25" customHeight="1" x14ac:dyDescent="0.25">
      <c r="A173" s="46" t="s">
        <v>480</v>
      </c>
      <c r="B173" s="16" t="s">
        <v>15</v>
      </c>
      <c r="C173" s="15" t="s">
        <v>97</v>
      </c>
      <c r="D173" s="15" t="s">
        <v>444</v>
      </c>
      <c r="E173" s="17" t="s">
        <v>25</v>
      </c>
      <c r="F173" s="18">
        <v>45474</v>
      </c>
      <c r="G173" s="63">
        <v>16500</v>
      </c>
      <c r="H173" s="63">
        <v>0</v>
      </c>
      <c r="I173" s="63">
        <v>16500</v>
      </c>
      <c r="J173" s="63">
        <v>473.55</v>
      </c>
      <c r="K173" s="63">
        <v>0</v>
      </c>
      <c r="L173" s="63">
        <v>501.6</v>
      </c>
      <c r="M173" s="63">
        <v>25</v>
      </c>
      <c r="N173" s="63">
        <v>1000.15</v>
      </c>
      <c r="O173" s="63">
        <v>15499.85</v>
      </c>
    </row>
    <row r="174" spans="1:15" ht="11.25" customHeight="1" x14ac:dyDescent="0.25">
      <c r="A174" s="46" t="s">
        <v>481</v>
      </c>
      <c r="B174" s="16" t="s">
        <v>15</v>
      </c>
      <c r="C174" s="15" t="s">
        <v>97</v>
      </c>
      <c r="D174" s="15" t="s">
        <v>444</v>
      </c>
      <c r="E174" s="17" t="s">
        <v>25</v>
      </c>
      <c r="F174" s="18">
        <v>45474</v>
      </c>
      <c r="G174" s="63">
        <v>16500</v>
      </c>
      <c r="H174" s="63">
        <v>0</v>
      </c>
      <c r="I174" s="63">
        <v>16500</v>
      </c>
      <c r="J174" s="63">
        <v>473.55</v>
      </c>
      <c r="K174" s="63">
        <v>0</v>
      </c>
      <c r="L174" s="63">
        <v>501.6</v>
      </c>
      <c r="M174" s="63">
        <v>25</v>
      </c>
      <c r="N174" s="63">
        <v>1000.15</v>
      </c>
      <c r="O174" s="63">
        <v>15499.85</v>
      </c>
    </row>
    <row r="175" spans="1:15" ht="11.25" customHeight="1" x14ac:dyDescent="0.25">
      <c r="A175" s="46" t="s">
        <v>392</v>
      </c>
      <c r="B175" s="53" t="s">
        <v>15</v>
      </c>
      <c r="C175" s="51" t="s">
        <v>387</v>
      </c>
      <c r="D175" s="15" t="s">
        <v>444</v>
      </c>
      <c r="E175" s="47" t="s">
        <v>25</v>
      </c>
      <c r="F175" s="18">
        <v>45413</v>
      </c>
      <c r="G175" s="63">
        <v>16500</v>
      </c>
      <c r="H175" s="63">
        <v>0</v>
      </c>
      <c r="I175" s="63">
        <v>16500</v>
      </c>
      <c r="J175" s="63">
        <v>473.55</v>
      </c>
      <c r="K175" s="63">
        <v>0</v>
      </c>
      <c r="L175" s="63">
        <v>501.6</v>
      </c>
      <c r="M175" s="63">
        <v>25</v>
      </c>
      <c r="N175" s="63">
        <v>1000.15</v>
      </c>
      <c r="O175" s="63">
        <v>15499.85</v>
      </c>
    </row>
    <row r="176" spans="1:15" ht="11.25" customHeight="1" x14ac:dyDescent="0.25">
      <c r="A176" s="46" t="s">
        <v>396</v>
      </c>
      <c r="B176" s="53" t="s">
        <v>15</v>
      </c>
      <c r="C176" s="51" t="s">
        <v>387</v>
      </c>
      <c r="D176" s="15" t="s">
        <v>444</v>
      </c>
      <c r="E176" s="47" t="s">
        <v>25</v>
      </c>
      <c r="F176" s="18">
        <v>45413</v>
      </c>
      <c r="G176" s="63">
        <v>16500</v>
      </c>
      <c r="H176" s="63">
        <v>0</v>
      </c>
      <c r="I176" s="63">
        <v>16500</v>
      </c>
      <c r="J176" s="63">
        <v>473.55</v>
      </c>
      <c r="K176" s="63">
        <v>0</v>
      </c>
      <c r="L176" s="63">
        <v>501.6</v>
      </c>
      <c r="M176" s="63">
        <v>25</v>
      </c>
      <c r="N176" s="63">
        <v>1000.15</v>
      </c>
      <c r="O176" s="63">
        <v>15499.85</v>
      </c>
    </row>
    <row r="177" spans="1:24" ht="11.25" customHeight="1" x14ac:dyDescent="0.25">
      <c r="A177" s="46" t="s">
        <v>408</v>
      </c>
      <c r="B177" s="53" t="s">
        <v>15</v>
      </c>
      <c r="C177" s="51" t="s">
        <v>97</v>
      </c>
      <c r="D177" s="15" t="s">
        <v>444</v>
      </c>
      <c r="E177" s="17" t="s">
        <v>25</v>
      </c>
      <c r="F177" s="18">
        <v>45413</v>
      </c>
      <c r="G177" s="63">
        <v>16500</v>
      </c>
      <c r="H177" s="63">
        <v>0</v>
      </c>
      <c r="I177" s="63">
        <v>16500</v>
      </c>
      <c r="J177" s="63">
        <v>473.55</v>
      </c>
      <c r="K177" s="63">
        <v>0</v>
      </c>
      <c r="L177" s="63">
        <v>501.6</v>
      </c>
      <c r="M177" s="63">
        <v>25</v>
      </c>
      <c r="N177" s="63">
        <v>1000.15</v>
      </c>
      <c r="O177" s="63">
        <v>15499.85</v>
      </c>
    </row>
    <row r="178" spans="1:24" ht="11.25" customHeight="1" x14ac:dyDescent="0.25">
      <c r="A178" s="46" t="s">
        <v>409</v>
      </c>
      <c r="B178" s="53" t="s">
        <v>15</v>
      </c>
      <c r="C178" s="51" t="s">
        <v>387</v>
      </c>
      <c r="D178" s="15" t="s">
        <v>444</v>
      </c>
      <c r="E178" s="17" t="s">
        <v>25</v>
      </c>
      <c r="F178" s="18">
        <v>45413</v>
      </c>
      <c r="G178" s="63">
        <v>16500</v>
      </c>
      <c r="H178" s="63">
        <v>0</v>
      </c>
      <c r="I178" s="63">
        <v>16500</v>
      </c>
      <c r="J178" s="63">
        <v>473.55</v>
      </c>
      <c r="K178" s="63">
        <v>0</v>
      </c>
      <c r="L178" s="63">
        <v>501.6</v>
      </c>
      <c r="M178" s="63">
        <v>25</v>
      </c>
      <c r="N178" s="63">
        <v>1000.15</v>
      </c>
      <c r="O178" s="63">
        <v>15499.85</v>
      </c>
    </row>
    <row r="179" spans="1:24" ht="11.25" customHeight="1" x14ac:dyDescent="0.25">
      <c r="A179" s="46" t="s">
        <v>488</v>
      </c>
      <c r="B179" s="71" t="s">
        <v>23</v>
      </c>
      <c r="C179" s="51" t="s">
        <v>97</v>
      </c>
      <c r="D179" s="15" t="s">
        <v>490</v>
      </c>
      <c r="E179" s="47" t="s">
        <v>25</v>
      </c>
      <c r="F179" s="18">
        <v>45536</v>
      </c>
      <c r="G179" s="63">
        <v>16500</v>
      </c>
      <c r="H179" s="63">
        <v>0</v>
      </c>
      <c r="I179" s="63">
        <v>16500</v>
      </c>
      <c r="J179" s="63">
        <v>473.55</v>
      </c>
      <c r="K179" s="63">
        <v>0</v>
      </c>
      <c r="L179" s="63">
        <v>501.6</v>
      </c>
      <c r="M179" s="63">
        <v>25</v>
      </c>
      <c r="N179" s="63">
        <v>1000.15</v>
      </c>
      <c r="O179" s="63">
        <v>15499.85</v>
      </c>
    </row>
    <row r="180" spans="1:24" ht="11.25" customHeight="1" x14ac:dyDescent="0.25">
      <c r="A180" s="46" t="s">
        <v>169</v>
      </c>
      <c r="B180" s="16" t="s">
        <v>23</v>
      </c>
      <c r="C180" s="15" t="s">
        <v>28</v>
      </c>
      <c r="D180" s="15" t="s">
        <v>445</v>
      </c>
      <c r="E180" s="17" t="s">
        <v>34</v>
      </c>
      <c r="F180" s="18">
        <v>39448</v>
      </c>
      <c r="G180" s="63">
        <v>25000</v>
      </c>
      <c r="H180" s="63">
        <v>0</v>
      </c>
      <c r="I180" s="63">
        <v>25000</v>
      </c>
      <c r="J180" s="63">
        <v>717.5</v>
      </c>
      <c r="K180" s="63">
        <v>0</v>
      </c>
      <c r="L180" s="63">
        <v>760</v>
      </c>
      <c r="M180" s="63">
        <v>125</v>
      </c>
      <c r="N180" s="63">
        <v>1602.5</v>
      </c>
      <c r="O180" s="63">
        <v>23397.5</v>
      </c>
    </row>
    <row r="181" spans="1:24" ht="11.25" customHeight="1" x14ac:dyDescent="0.25">
      <c r="A181" s="46" t="s">
        <v>170</v>
      </c>
      <c r="B181" s="16" t="s">
        <v>15</v>
      </c>
      <c r="C181" s="15" t="s">
        <v>97</v>
      </c>
      <c r="D181" s="15" t="s">
        <v>445</v>
      </c>
      <c r="E181" s="17" t="s">
        <v>34</v>
      </c>
      <c r="F181" s="18">
        <v>39448</v>
      </c>
      <c r="G181" s="63">
        <v>16500</v>
      </c>
      <c r="H181" s="63">
        <v>0</v>
      </c>
      <c r="I181" s="63">
        <v>16500</v>
      </c>
      <c r="J181" s="63">
        <v>473.55</v>
      </c>
      <c r="K181" s="63">
        <v>0</v>
      </c>
      <c r="L181" s="63">
        <v>501.6</v>
      </c>
      <c r="M181" s="63">
        <v>125</v>
      </c>
      <c r="N181" s="63">
        <v>1100.1500000000001</v>
      </c>
      <c r="O181" s="63">
        <v>15399.85</v>
      </c>
    </row>
    <row r="182" spans="1:24" ht="11.25" customHeight="1" x14ac:dyDescent="0.25">
      <c r="A182" s="46" t="s">
        <v>171</v>
      </c>
      <c r="B182" s="16" t="s">
        <v>23</v>
      </c>
      <c r="C182" s="15" t="s">
        <v>97</v>
      </c>
      <c r="D182" s="15" t="s">
        <v>445</v>
      </c>
      <c r="E182" s="17" t="s">
        <v>34</v>
      </c>
      <c r="F182" s="18">
        <v>39448</v>
      </c>
      <c r="G182" s="63">
        <v>16500</v>
      </c>
      <c r="H182" s="63">
        <v>0</v>
      </c>
      <c r="I182" s="63">
        <v>16500</v>
      </c>
      <c r="J182" s="63">
        <v>473.55</v>
      </c>
      <c r="K182" s="63">
        <v>0</v>
      </c>
      <c r="L182" s="63">
        <v>501.6</v>
      </c>
      <c r="M182" s="63">
        <v>125</v>
      </c>
      <c r="N182" s="63">
        <v>1100.1500000000001</v>
      </c>
      <c r="O182" s="63">
        <v>15399.85</v>
      </c>
    </row>
    <row r="183" spans="1:24" ht="11.25" customHeight="1" x14ac:dyDescent="0.25">
      <c r="A183" s="46" t="s">
        <v>172</v>
      </c>
      <c r="B183" s="16" t="s">
        <v>15</v>
      </c>
      <c r="C183" s="15" t="s">
        <v>97</v>
      </c>
      <c r="D183" s="15" t="s">
        <v>445</v>
      </c>
      <c r="E183" s="17" t="s">
        <v>34</v>
      </c>
      <c r="F183" s="18">
        <v>39448</v>
      </c>
      <c r="G183" s="63">
        <v>16500</v>
      </c>
      <c r="H183" s="63">
        <v>0</v>
      </c>
      <c r="I183" s="63">
        <v>16500</v>
      </c>
      <c r="J183" s="63">
        <v>473.55</v>
      </c>
      <c r="K183" s="63">
        <v>0</v>
      </c>
      <c r="L183" s="63">
        <v>501.6</v>
      </c>
      <c r="M183" s="63">
        <v>125</v>
      </c>
      <c r="N183" s="63">
        <v>1100.1500000000001</v>
      </c>
      <c r="O183" s="63">
        <v>15399.85</v>
      </c>
    </row>
    <row r="184" spans="1:24" ht="11.25" customHeight="1" x14ac:dyDescent="0.25">
      <c r="A184" s="46" t="s">
        <v>173</v>
      </c>
      <c r="B184" s="16" t="s">
        <v>15</v>
      </c>
      <c r="C184" s="15" t="s">
        <v>421</v>
      </c>
      <c r="D184" s="15" t="s">
        <v>445</v>
      </c>
      <c r="E184" s="17" t="s">
        <v>25</v>
      </c>
      <c r="F184" s="18">
        <v>41640</v>
      </c>
      <c r="G184" s="63">
        <v>26500</v>
      </c>
      <c r="H184" s="63">
        <v>0</v>
      </c>
      <c r="I184" s="63">
        <v>26500</v>
      </c>
      <c r="J184" s="63">
        <v>760.55</v>
      </c>
      <c r="K184" s="63">
        <v>0</v>
      </c>
      <c r="L184" s="63">
        <v>805.6</v>
      </c>
      <c r="M184" s="63">
        <v>1740.46</v>
      </c>
      <c r="N184" s="63">
        <v>3306.61</v>
      </c>
      <c r="O184" s="63">
        <v>23193.39</v>
      </c>
      <c r="P184" s="10"/>
      <c r="R184" s="10"/>
      <c r="V184" s="10"/>
      <c r="W184" s="10"/>
      <c r="X184" s="10"/>
    </row>
    <row r="185" spans="1:24" ht="11.25" customHeight="1" x14ac:dyDescent="0.25">
      <c r="A185" s="46" t="s">
        <v>174</v>
      </c>
      <c r="B185" s="16" t="s">
        <v>15</v>
      </c>
      <c r="C185" s="15" t="s">
        <v>97</v>
      </c>
      <c r="D185" s="15" t="s">
        <v>445</v>
      </c>
      <c r="E185" s="17" t="s">
        <v>25</v>
      </c>
      <c r="F185" s="18">
        <v>44197</v>
      </c>
      <c r="G185" s="63">
        <v>16500</v>
      </c>
      <c r="H185" s="63">
        <v>0</v>
      </c>
      <c r="I185" s="63">
        <v>16500</v>
      </c>
      <c r="J185" s="63">
        <v>473.55</v>
      </c>
      <c r="K185" s="63">
        <v>0</v>
      </c>
      <c r="L185" s="63">
        <v>501.6</v>
      </c>
      <c r="M185" s="63">
        <v>25</v>
      </c>
      <c r="N185" s="63">
        <v>1000.15</v>
      </c>
      <c r="O185" s="63">
        <v>15499.85</v>
      </c>
    </row>
    <row r="186" spans="1:24" ht="11.25" customHeight="1" x14ac:dyDescent="0.25">
      <c r="A186" s="46" t="s">
        <v>388</v>
      </c>
      <c r="B186" s="53" t="s">
        <v>15</v>
      </c>
      <c r="C186" s="15" t="s">
        <v>421</v>
      </c>
      <c r="D186" s="15" t="s">
        <v>445</v>
      </c>
      <c r="E186" s="17" t="s">
        <v>25</v>
      </c>
      <c r="F186" s="18">
        <v>45383</v>
      </c>
      <c r="G186" s="63">
        <v>26500</v>
      </c>
      <c r="H186" s="63">
        <v>0</v>
      </c>
      <c r="I186" s="63">
        <v>26500</v>
      </c>
      <c r="J186" s="63">
        <v>760.55</v>
      </c>
      <c r="K186" s="63">
        <v>0</v>
      </c>
      <c r="L186" s="63">
        <v>805.6</v>
      </c>
      <c r="M186" s="63">
        <v>25</v>
      </c>
      <c r="N186" s="63">
        <v>1591.15</v>
      </c>
      <c r="O186" s="63">
        <v>24908.85</v>
      </c>
    </row>
    <row r="187" spans="1:24" ht="11.25" customHeight="1" x14ac:dyDescent="0.25">
      <c r="A187" s="46" t="s">
        <v>509</v>
      </c>
      <c r="B187" s="71" t="s">
        <v>15</v>
      </c>
      <c r="C187" s="15" t="s">
        <v>97</v>
      </c>
      <c r="D187" s="15" t="s">
        <v>510</v>
      </c>
      <c r="E187" s="47" t="s">
        <v>25</v>
      </c>
      <c r="F187" s="18">
        <v>45597</v>
      </c>
      <c r="G187" s="63">
        <v>15000</v>
      </c>
      <c r="H187" s="64">
        <v>0</v>
      </c>
      <c r="I187" s="63">
        <v>15000</v>
      </c>
      <c r="J187" s="63">
        <v>430.5</v>
      </c>
      <c r="K187" s="63">
        <v>0</v>
      </c>
      <c r="L187" s="63">
        <v>456</v>
      </c>
      <c r="M187" s="69">
        <v>25</v>
      </c>
      <c r="N187" s="63">
        <v>911.5</v>
      </c>
      <c r="O187" s="63">
        <v>14088.5</v>
      </c>
    </row>
    <row r="188" spans="1:24" ht="11.25" customHeight="1" x14ac:dyDescent="0.25">
      <c r="A188" s="46" t="s">
        <v>175</v>
      </c>
      <c r="B188" s="16" t="s">
        <v>15</v>
      </c>
      <c r="C188" s="15" t="s">
        <v>422</v>
      </c>
      <c r="D188" s="15" t="s">
        <v>446</v>
      </c>
      <c r="E188" s="17" t="s">
        <v>34</v>
      </c>
      <c r="F188" s="18">
        <v>39448</v>
      </c>
      <c r="G188" s="63">
        <v>35000</v>
      </c>
      <c r="H188" s="64">
        <v>0</v>
      </c>
      <c r="I188" s="63">
        <v>35000</v>
      </c>
      <c r="J188" s="63">
        <v>1004.5</v>
      </c>
      <c r="K188" s="63">
        <v>0</v>
      </c>
      <c r="L188" s="63">
        <v>1064</v>
      </c>
      <c r="M188" s="69">
        <v>29909.71</v>
      </c>
      <c r="N188" s="63">
        <f t="shared" si="16"/>
        <v>31978.21</v>
      </c>
      <c r="O188" s="63">
        <f t="shared" si="17"/>
        <v>3021.7900000000009</v>
      </c>
    </row>
    <row r="189" spans="1:24" ht="11.25" customHeight="1" x14ac:dyDescent="0.25">
      <c r="A189" s="46" t="s">
        <v>176</v>
      </c>
      <c r="B189" s="16" t="s">
        <v>23</v>
      </c>
      <c r="C189" s="15" t="s">
        <v>427</v>
      </c>
      <c r="D189" s="15" t="s">
        <v>446</v>
      </c>
      <c r="E189" s="17" t="s">
        <v>34</v>
      </c>
      <c r="F189" s="18">
        <v>40940</v>
      </c>
      <c r="G189" s="63">
        <v>40000</v>
      </c>
      <c r="H189" s="63">
        <v>0</v>
      </c>
      <c r="I189" s="63">
        <v>40000</v>
      </c>
      <c r="J189" s="63">
        <v>1148</v>
      </c>
      <c r="K189" s="63">
        <v>0</v>
      </c>
      <c r="L189" s="63">
        <v>1216</v>
      </c>
      <c r="M189" s="63">
        <v>3455.92</v>
      </c>
      <c r="N189" s="63">
        <v>5819.92</v>
      </c>
      <c r="O189" s="63">
        <v>34180.080000000002</v>
      </c>
    </row>
    <row r="190" spans="1:24" ht="11.25" customHeight="1" x14ac:dyDescent="0.25">
      <c r="A190" s="46" t="s">
        <v>177</v>
      </c>
      <c r="B190" s="16" t="s">
        <v>15</v>
      </c>
      <c r="C190" s="15" t="s">
        <v>421</v>
      </c>
      <c r="D190" s="15" t="s">
        <v>446</v>
      </c>
      <c r="E190" s="17" t="s">
        <v>34</v>
      </c>
      <c r="F190" s="18">
        <v>39448</v>
      </c>
      <c r="G190" s="63">
        <v>26500</v>
      </c>
      <c r="H190" s="63">
        <v>0</v>
      </c>
      <c r="I190" s="63">
        <v>26500</v>
      </c>
      <c r="J190" s="63">
        <v>760.55</v>
      </c>
      <c r="K190" s="63">
        <v>0</v>
      </c>
      <c r="L190" s="63">
        <v>805.6</v>
      </c>
      <c r="M190" s="63">
        <v>1740.46</v>
      </c>
      <c r="N190" s="63">
        <v>3306.61</v>
      </c>
      <c r="O190" s="63">
        <v>23193.39</v>
      </c>
    </row>
    <row r="191" spans="1:24" ht="11.25" customHeight="1" x14ac:dyDescent="0.25">
      <c r="A191" s="46" t="s">
        <v>178</v>
      </c>
      <c r="B191" s="16" t="s">
        <v>23</v>
      </c>
      <c r="C191" s="15" t="s">
        <v>97</v>
      </c>
      <c r="D191" s="15" t="s">
        <v>446</v>
      </c>
      <c r="E191" s="17" t="s">
        <v>25</v>
      </c>
      <c r="F191" s="18">
        <v>39448</v>
      </c>
      <c r="G191" s="63">
        <v>16500</v>
      </c>
      <c r="H191" s="63">
        <v>0</v>
      </c>
      <c r="I191" s="63">
        <v>16500</v>
      </c>
      <c r="J191" s="63">
        <v>473.55</v>
      </c>
      <c r="K191" s="63">
        <v>0</v>
      </c>
      <c r="L191" s="63">
        <v>501.6</v>
      </c>
      <c r="M191" s="63">
        <v>25</v>
      </c>
      <c r="N191" s="63">
        <v>1000.15</v>
      </c>
      <c r="O191" s="63">
        <v>15499.85</v>
      </c>
    </row>
    <row r="192" spans="1:24" ht="11.25" customHeight="1" x14ac:dyDescent="0.25">
      <c r="A192" s="46" t="s">
        <v>179</v>
      </c>
      <c r="B192" s="16" t="s">
        <v>15</v>
      </c>
      <c r="C192" s="15" t="s">
        <v>97</v>
      </c>
      <c r="D192" s="15" t="s">
        <v>446</v>
      </c>
      <c r="E192" s="17" t="s">
        <v>25</v>
      </c>
      <c r="F192" s="18">
        <v>44409</v>
      </c>
      <c r="G192" s="63">
        <v>16500</v>
      </c>
      <c r="H192" s="63">
        <v>0</v>
      </c>
      <c r="I192" s="63">
        <v>16500</v>
      </c>
      <c r="J192" s="63">
        <v>473.55</v>
      </c>
      <c r="K192" s="63">
        <v>0</v>
      </c>
      <c r="L192" s="63">
        <v>501.6</v>
      </c>
      <c r="M192" s="63">
        <v>25</v>
      </c>
      <c r="N192" s="63">
        <v>1000.15</v>
      </c>
      <c r="O192" s="63">
        <v>15499.85</v>
      </c>
    </row>
    <row r="193" spans="1:15" ht="11.25" customHeight="1" x14ac:dyDescent="0.25">
      <c r="A193" s="49" t="s">
        <v>346</v>
      </c>
      <c r="B193" s="16" t="s">
        <v>15</v>
      </c>
      <c r="C193" s="15" t="s">
        <v>97</v>
      </c>
      <c r="D193" s="15" t="s">
        <v>446</v>
      </c>
      <c r="E193" s="17" t="s">
        <v>25</v>
      </c>
      <c r="F193" s="18">
        <v>39630</v>
      </c>
      <c r="G193" s="63">
        <v>16500</v>
      </c>
      <c r="H193" s="63">
        <v>0</v>
      </c>
      <c r="I193" s="63">
        <v>16500</v>
      </c>
      <c r="J193" s="63">
        <v>473.55</v>
      </c>
      <c r="K193" s="63">
        <v>0</v>
      </c>
      <c r="L193" s="63">
        <v>501.6</v>
      </c>
      <c r="M193" s="63">
        <v>4176.54</v>
      </c>
      <c r="N193" s="63">
        <v>5151.6899999999996</v>
      </c>
      <c r="O193" s="63">
        <v>11348.31</v>
      </c>
    </row>
    <row r="194" spans="1:15" ht="11.25" customHeight="1" x14ac:dyDescent="0.25">
      <c r="A194" s="46" t="s">
        <v>180</v>
      </c>
      <c r="B194" s="16" t="s">
        <v>23</v>
      </c>
      <c r="C194" s="15" t="s">
        <v>82</v>
      </c>
      <c r="D194" s="15" t="s">
        <v>446</v>
      </c>
      <c r="E194" s="17" t="s">
        <v>25</v>
      </c>
      <c r="F194" s="18">
        <v>44743</v>
      </c>
      <c r="G194" s="63">
        <v>15000</v>
      </c>
      <c r="H194" s="64">
        <v>0</v>
      </c>
      <c r="I194" s="63">
        <v>15000</v>
      </c>
      <c r="J194" s="63">
        <v>430.5</v>
      </c>
      <c r="K194" s="63">
        <v>0</v>
      </c>
      <c r="L194" s="63">
        <v>456</v>
      </c>
      <c r="M194" s="69">
        <v>25</v>
      </c>
      <c r="N194" s="63">
        <f t="shared" si="16"/>
        <v>911.5</v>
      </c>
      <c r="O194" s="63">
        <f t="shared" si="17"/>
        <v>14088.5</v>
      </c>
    </row>
    <row r="195" spans="1:15" ht="11.25" customHeight="1" x14ac:dyDescent="0.25">
      <c r="A195" s="46" t="s">
        <v>400</v>
      </c>
      <c r="B195" s="16" t="s">
        <v>23</v>
      </c>
      <c r="C195" s="15" t="s">
        <v>28</v>
      </c>
      <c r="D195" s="15" t="s">
        <v>446</v>
      </c>
      <c r="E195" s="47" t="s">
        <v>25</v>
      </c>
      <c r="F195" s="18">
        <v>45078</v>
      </c>
      <c r="G195" s="63">
        <v>25000</v>
      </c>
      <c r="H195" s="63">
        <v>0</v>
      </c>
      <c r="I195" s="63">
        <v>25000</v>
      </c>
      <c r="J195" s="63">
        <v>717.5</v>
      </c>
      <c r="K195" s="63">
        <v>0</v>
      </c>
      <c r="L195" s="63">
        <v>760</v>
      </c>
      <c r="M195" s="63">
        <v>1275</v>
      </c>
      <c r="N195" s="63">
        <v>2752.5</v>
      </c>
      <c r="O195" s="63">
        <v>22247.5</v>
      </c>
    </row>
    <row r="196" spans="1:15" ht="11.25" customHeight="1" x14ac:dyDescent="0.25">
      <c r="A196" s="46" t="s">
        <v>397</v>
      </c>
      <c r="B196" s="53" t="s">
        <v>15</v>
      </c>
      <c r="C196" s="51" t="s">
        <v>387</v>
      </c>
      <c r="D196" s="15" t="s">
        <v>446</v>
      </c>
      <c r="E196" s="47" t="s">
        <v>25</v>
      </c>
      <c r="F196" s="18">
        <v>45413</v>
      </c>
      <c r="G196" s="63">
        <v>16500</v>
      </c>
      <c r="H196" s="63">
        <v>0</v>
      </c>
      <c r="I196" s="63">
        <v>16500</v>
      </c>
      <c r="J196" s="63">
        <v>473.55</v>
      </c>
      <c r="K196" s="63">
        <v>0</v>
      </c>
      <c r="L196" s="63">
        <v>501.6</v>
      </c>
      <c r="M196" s="63">
        <v>25</v>
      </c>
      <c r="N196" s="63">
        <v>1000.15</v>
      </c>
      <c r="O196" s="63">
        <v>15499.85</v>
      </c>
    </row>
    <row r="197" spans="1:15" ht="11.25" customHeight="1" x14ac:dyDescent="0.25">
      <c r="A197" s="46" t="s">
        <v>398</v>
      </c>
      <c r="B197" s="53" t="s">
        <v>15</v>
      </c>
      <c r="C197" s="15" t="s">
        <v>421</v>
      </c>
      <c r="D197" s="15" t="s">
        <v>446</v>
      </c>
      <c r="E197" s="47" t="s">
        <v>25</v>
      </c>
      <c r="F197" s="18">
        <v>45413</v>
      </c>
      <c r="G197" s="63">
        <v>26500</v>
      </c>
      <c r="H197" s="63">
        <v>0</v>
      </c>
      <c r="I197" s="63">
        <v>26500</v>
      </c>
      <c r="J197" s="63">
        <v>760.55</v>
      </c>
      <c r="K197" s="63">
        <v>0</v>
      </c>
      <c r="L197" s="63">
        <v>805.6</v>
      </c>
      <c r="M197" s="63">
        <v>25</v>
      </c>
      <c r="N197" s="63">
        <v>1591.15</v>
      </c>
      <c r="O197" s="63">
        <v>24908.85</v>
      </c>
    </row>
    <row r="198" spans="1:15" ht="11.25" customHeight="1" x14ac:dyDescent="0.25">
      <c r="A198" s="46" t="s">
        <v>489</v>
      </c>
      <c r="B198" s="71" t="s">
        <v>15</v>
      </c>
      <c r="C198" s="51" t="s">
        <v>378</v>
      </c>
      <c r="D198" s="15" t="s">
        <v>446</v>
      </c>
      <c r="E198" s="47" t="s">
        <v>25</v>
      </c>
      <c r="F198" s="18">
        <v>45536</v>
      </c>
      <c r="G198" s="63">
        <v>26500</v>
      </c>
      <c r="H198" s="63">
        <v>0</v>
      </c>
      <c r="I198" s="63">
        <v>26500</v>
      </c>
      <c r="J198" s="63">
        <v>760.55</v>
      </c>
      <c r="K198" s="63">
        <v>0</v>
      </c>
      <c r="L198" s="63">
        <v>805.6</v>
      </c>
      <c r="M198" s="63">
        <v>25</v>
      </c>
      <c r="N198" s="63">
        <v>1591.15</v>
      </c>
      <c r="O198" s="63">
        <v>24908.85</v>
      </c>
    </row>
    <row r="199" spans="1:15" ht="11.25" customHeight="1" x14ac:dyDescent="0.25">
      <c r="A199" s="46" t="s">
        <v>181</v>
      </c>
      <c r="B199" s="16" t="s">
        <v>15</v>
      </c>
      <c r="C199" s="49" t="s">
        <v>378</v>
      </c>
      <c r="D199" s="15" t="s">
        <v>447</v>
      </c>
      <c r="E199" s="17" t="s">
        <v>34</v>
      </c>
      <c r="F199" s="18">
        <v>39448</v>
      </c>
      <c r="G199" s="63">
        <v>26500</v>
      </c>
      <c r="H199" s="63">
        <v>0</v>
      </c>
      <c r="I199" s="63">
        <v>26500</v>
      </c>
      <c r="J199" s="63">
        <v>760.55</v>
      </c>
      <c r="K199" s="63">
        <v>0</v>
      </c>
      <c r="L199" s="63">
        <v>805.6</v>
      </c>
      <c r="M199" s="63">
        <v>125</v>
      </c>
      <c r="N199" s="63">
        <v>1691.15</v>
      </c>
      <c r="O199" s="63">
        <v>24808.85</v>
      </c>
    </row>
    <row r="200" spans="1:15" ht="11.25" customHeight="1" x14ac:dyDescent="0.25">
      <c r="A200" s="46" t="s">
        <v>182</v>
      </c>
      <c r="B200" s="16" t="s">
        <v>23</v>
      </c>
      <c r="C200" s="15" t="s">
        <v>97</v>
      </c>
      <c r="D200" s="15" t="s">
        <v>447</v>
      </c>
      <c r="E200" s="17" t="s">
        <v>34</v>
      </c>
      <c r="F200" s="18">
        <v>39448</v>
      </c>
      <c r="G200" s="63">
        <v>16500</v>
      </c>
      <c r="H200" s="63">
        <v>0</v>
      </c>
      <c r="I200" s="63">
        <v>16500</v>
      </c>
      <c r="J200" s="63">
        <v>473.55</v>
      </c>
      <c r="K200" s="63">
        <v>0</v>
      </c>
      <c r="L200" s="63">
        <v>501.6</v>
      </c>
      <c r="M200" s="63">
        <v>1525</v>
      </c>
      <c r="N200" s="63">
        <v>2500.15</v>
      </c>
      <c r="O200" s="63">
        <v>13999.85</v>
      </c>
    </row>
    <row r="201" spans="1:15" ht="11.25" customHeight="1" x14ac:dyDescent="0.25">
      <c r="A201" s="46" t="s">
        <v>183</v>
      </c>
      <c r="B201" s="16" t="s">
        <v>15</v>
      </c>
      <c r="C201" s="15" t="s">
        <v>97</v>
      </c>
      <c r="D201" s="15" t="s">
        <v>447</v>
      </c>
      <c r="E201" s="17" t="s">
        <v>25</v>
      </c>
      <c r="F201" s="18">
        <v>44470</v>
      </c>
      <c r="G201" s="63">
        <v>16500</v>
      </c>
      <c r="H201" s="63">
        <v>0</v>
      </c>
      <c r="I201" s="63">
        <v>16500</v>
      </c>
      <c r="J201" s="63">
        <v>473.55</v>
      </c>
      <c r="K201" s="63">
        <v>0</v>
      </c>
      <c r="L201" s="63">
        <v>501.6</v>
      </c>
      <c r="M201" s="63">
        <v>25</v>
      </c>
      <c r="N201" s="63">
        <v>1000.15</v>
      </c>
      <c r="O201" s="63">
        <v>15499.85</v>
      </c>
    </row>
    <row r="202" spans="1:15" ht="11.25" customHeight="1" x14ac:dyDescent="0.25">
      <c r="A202" s="46" t="s">
        <v>184</v>
      </c>
      <c r="B202" s="16" t="s">
        <v>15</v>
      </c>
      <c r="C202" s="15" t="s">
        <v>97</v>
      </c>
      <c r="D202" s="15" t="s">
        <v>447</v>
      </c>
      <c r="E202" s="17" t="s">
        <v>25</v>
      </c>
      <c r="F202" s="18">
        <v>44774</v>
      </c>
      <c r="G202" s="63">
        <v>16500</v>
      </c>
      <c r="H202" s="63">
        <v>0</v>
      </c>
      <c r="I202" s="63">
        <v>16500</v>
      </c>
      <c r="J202" s="63">
        <v>473.55</v>
      </c>
      <c r="K202" s="63">
        <v>0</v>
      </c>
      <c r="L202" s="63">
        <v>501.6</v>
      </c>
      <c r="M202" s="63">
        <v>25</v>
      </c>
      <c r="N202" s="63">
        <v>1000.15</v>
      </c>
      <c r="O202" s="63">
        <v>15499.85</v>
      </c>
    </row>
    <row r="203" spans="1:15" ht="11.25" customHeight="1" x14ac:dyDescent="0.25">
      <c r="A203" s="46" t="s">
        <v>362</v>
      </c>
      <c r="B203" s="16" t="s">
        <v>15</v>
      </c>
      <c r="C203" s="15" t="s">
        <v>471</v>
      </c>
      <c r="D203" s="15" t="s">
        <v>447</v>
      </c>
      <c r="E203" s="17" t="s">
        <v>25</v>
      </c>
      <c r="F203" s="18">
        <v>45170</v>
      </c>
      <c r="G203" s="63">
        <v>30000</v>
      </c>
      <c r="H203" s="63">
        <v>0</v>
      </c>
      <c r="I203" s="63">
        <v>30000</v>
      </c>
      <c r="J203" s="63">
        <v>861</v>
      </c>
      <c r="K203" s="63">
        <v>0</v>
      </c>
      <c r="L203" s="63">
        <v>912</v>
      </c>
      <c r="M203" s="63">
        <v>25</v>
      </c>
      <c r="N203" s="63">
        <v>1798</v>
      </c>
      <c r="O203" s="63">
        <v>28202</v>
      </c>
    </row>
    <row r="204" spans="1:15" ht="11.25" customHeight="1" x14ac:dyDescent="0.25">
      <c r="A204" s="46" t="s">
        <v>383</v>
      </c>
      <c r="B204" s="16" t="s">
        <v>15</v>
      </c>
      <c r="C204" s="15" t="s">
        <v>421</v>
      </c>
      <c r="D204" s="15" t="s">
        <v>447</v>
      </c>
      <c r="E204" s="47" t="s">
        <v>25</v>
      </c>
      <c r="F204" s="18">
        <v>45352</v>
      </c>
      <c r="G204" s="63">
        <v>26500</v>
      </c>
      <c r="H204" s="63">
        <v>0</v>
      </c>
      <c r="I204" s="63">
        <v>26500</v>
      </c>
      <c r="J204" s="63">
        <v>760.55</v>
      </c>
      <c r="K204" s="63">
        <v>0</v>
      </c>
      <c r="L204" s="63">
        <v>805.6</v>
      </c>
      <c r="M204" s="63">
        <v>25</v>
      </c>
      <c r="N204" s="63">
        <v>1591.15</v>
      </c>
      <c r="O204" s="63">
        <v>24908.85</v>
      </c>
    </row>
    <row r="205" spans="1:15" ht="11.25" customHeight="1" x14ac:dyDescent="0.25">
      <c r="A205" s="46" t="s">
        <v>395</v>
      </c>
      <c r="B205" s="53" t="s">
        <v>15</v>
      </c>
      <c r="C205" s="51" t="s">
        <v>387</v>
      </c>
      <c r="D205" s="15" t="s">
        <v>447</v>
      </c>
      <c r="E205" s="47" t="s">
        <v>25</v>
      </c>
      <c r="F205" s="18">
        <v>45413</v>
      </c>
      <c r="G205" s="63">
        <v>16500</v>
      </c>
      <c r="H205" s="63">
        <v>0</v>
      </c>
      <c r="I205" s="63">
        <v>16500</v>
      </c>
      <c r="J205" s="63">
        <v>473.55</v>
      </c>
      <c r="K205" s="63">
        <v>0</v>
      </c>
      <c r="L205" s="63">
        <v>501.6</v>
      </c>
      <c r="M205" s="63">
        <v>25</v>
      </c>
      <c r="N205" s="63">
        <v>1000.15</v>
      </c>
      <c r="O205" s="63">
        <v>15499.85</v>
      </c>
    </row>
    <row r="206" spans="1:15" ht="11.25" customHeight="1" x14ac:dyDescent="0.25">
      <c r="A206" s="46" t="s">
        <v>367</v>
      </c>
      <c r="B206" s="16" t="s">
        <v>15</v>
      </c>
      <c r="C206" s="15" t="s">
        <v>97</v>
      </c>
      <c r="D206" s="15" t="s">
        <v>448</v>
      </c>
      <c r="E206" s="47" t="s">
        <v>25</v>
      </c>
      <c r="F206" s="18">
        <v>45200</v>
      </c>
      <c r="G206" s="63">
        <v>16500</v>
      </c>
      <c r="H206" s="63">
        <v>0</v>
      </c>
      <c r="I206" s="63">
        <v>16500</v>
      </c>
      <c r="J206" s="63">
        <v>473.55</v>
      </c>
      <c r="K206" s="63">
        <v>0</v>
      </c>
      <c r="L206" s="63">
        <v>501.6</v>
      </c>
      <c r="M206" s="63">
        <v>25</v>
      </c>
      <c r="N206" s="63">
        <v>1000.15</v>
      </c>
      <c r="O206" s="63">
        <v>15499.85</v>
      </c>
    </row>
    <row r="207" spans="1:15" ht="11.25" customHeight="1" x14ac:dyDescent="0.25">
      <c r="A207" s="46" t="s">
        <v>414</v>
      </c>
      <c r="B207" s="53" t="s">
        <v>15</v>
      </c>
      <c r="C207" s="51" t="s">
        <v>97</v>
      </c>
      <c r="D207" s="15" t="s">
        <v>448</v>
      </c>
      <c r="E207" s="47" t="s">
        <v>25</v>
      </c>
      <c r="F207" s="18">
        <v>45444</v>
      </c>
      <c r="G207" s="63">
        <v>16500</v>
      </c>
      <c r="H207" s="63">
        <v>0</v>
      </c>
      <c r="I207" s="63">
        <v>16500</v>
      </c>
      <c r="J207" s="63">
        <v>473.55</v>
      </c>
      <c r="K207" s="63">
        <v>0</v>
      </c>
      <c r="L207" s="63">
        <v>501.6</v>
      </c>
      <c r="M207" s="63">
        <v>125</v>
      </c>
      <c r="N207" s="63">
        <v>1100.1500000000001</v>
      </c>
      <c r="O207" s="63">
        <v>15399.85</v>
      </c>
    </row>
    <row r="208" spans="1:15" ht="11.25" customHeight="1" x14ac:dyDescent="0.25">
      <c r="A208" s="46" t="s">
        <v>401</v>
      </c>
      <c r="B208" s="53" t="s">
        <v>15</v>
      </c>
      <c r="C208" s="51" t="s">
        <v>387</v>
      </c>
      <c r="D208" s="15" t="s">
        <v>450</v>
      </c>
      <c r="E208" s="17" t="s">
        <v>25</v>
      </c>
      <c r="F208" s="18">
        <v>45444</v>
      </c>
      <c r="G208" s="63">
        <v>16500</v>
      </c>
      <c r="H208" s="63">
        <v>0</v>
      </c>
      <c r="I208" s="63">
        <v>16500</v>
      </c>
      <c r="J208" s="63">
        <v>473.55</v>
      </c>
      <c r="K208" s="63">
        <v>0</v>
      </c>
      <c r="L208" s="63">
        <v>501.6</v>
      </c>
      <c r="M208" s="63">
        <v>25</v>
      </c>
      <c r="N208" s="63">
        <v>1000.15</v>
      </c>
      <c r="O208" s="63">
        <v>15499.85</v>
      </c>
    </row>
    <row r="209" spans="1:15" ht="12.75" customHeight="1" x14ac:dyDescent="0.25">
      <c r="A209" s="19" t="s">
        <v>186</v>
      </c>
      <c r="B209" s="20">
        <v>204</v>
      </c>
      <c r="C209" s="15"/>
      <c r="D209" s="15"/>
      <c r="E209" s="47"/>
      <c r="F209" s="15"/>
      <c r="G209" s="76">
        <f>SUM(G5:G208)</f>
        <v>5885606.25</v>
      </c>
      <c r="H209" s="77">
        <v>0</v>
      </c>
      <c r="I209" s="76">
        <f>SUM(I5:I208)</f>
        <v>5885606.25</v>
      </c>
      <c r="J209" s="76">
        <f>SUM(J5:J208)</f>
        <v>168916.89999999962</v>
      </c>
      <c r="K209" s="76">
        <f>SUM(K5:K208)</f>
        <v>196205.66999999998</v>
      </c>
      <c r="L209" s="76">
        <f>SUM(L5:L208)</f>
        <v>177509.59000000058</v>
      </c>
      <c r="M209" s="76">
        <f>SUM(M5:M208)</f>
        <v>276056.17</v>
      </c>
      <c r="N209" s="76">
        <f>SUM(N5:N208)</f>
        <v>818688.33000000182</v>
      </c>
      <c r="O209" s="76">
        <f>SUM(O5:O208)</f>
        <v>5066917.9199999925</v>
      </c>
    </row>
    <row r="210" spans="1:15" x14ac:dyDescent="0.25">
      <c r="A210" s="11"/>
      <c r="B210" s="9"/>
      <c r="C210" s="4"/>
      <c r="D210" s="4"/>
      <c r="E210" s="54"/>
      <c r="F210" s="4"/>
      <c r="G210" s="12"/>
      <c r="H210" s="13"/>
      <c r="I210" s="12"/>
      <c r="J210" s="12"/>
      <c r="K210" s="12"/>
      <c r="L210" s="12"/>
      <c r="M210" s="12"/>
      <c r="N210" s="12"/>
      <c r="O210" s="12"/>
    </row>
    <row r="211" spans="1:15" x14ac:dyDescent="0.25">
      <c r="A211" s="11"/>
      <c r="B211" s="9"/>
      <c r="C211" s="4"/>
      <c r="D211" s="4" t="s">
        <v>365</v>
      </c>
      <c r="E211" s="5"/>
      <c r="F211" s="4"/>
      <c r="G211" s="12"/>
      <c r="H211" s="13"/>
      <c r="I211" s="12"/>
      <c r="J211" s="12"/>
      <c r="K211" s="12"/>
      <c r="L211" s="12"/>
      <c r="M211" s="12"/>
      <c r="N211" s="12"/>
      <c r="O211" s="12"/>
    </row>
    <row r="212" spans="1:15" x14ac:dyDescent="0.25">
      <c r="A212" s="3"/>
      <c r="B212" s="3"/>
      <c r="C212" s="3"/>
      <c r="D212" s="12"/>
      <c r="E212" s="6"/>
      <c r="F212" s="3"/>
      <c r="G212" s="3"/>
      <c r="H212" s="7"/>
      <c r="I212" s="3"/>
      <c r="J212" s="3"/>
      <c r="K212" s="3"/>
      <c r="L212" s="3"/>
      <c r="M212" s="3"/>
      <c r="N212" s="3"/>
      <c r="O212" s="3"/>
    </row>
    <row r="213" spans="1:15" s="74" customFormat="1" ht="15.75" x14ac:dyDescent="0.25">
      <c r="A213" s="72" t="s">
        <v>187</v>
      </c>
      <c r="B213" s="73"/>
      <c r="C213" s="73"/>
      <c r="E213" s="75"/>
      <c r="G213" s="123" t="s">
        <v>188</v>
      </c>
      <c r="H213" s="123"/>
      <c r="I213" s="123"/>
      <c r="J213" s="73"/>
      <c r="K213" s="73"/>
    </row>
    <row r="214" spans="1:15" x14ac:dyDescent="0.25">
      <c r="A214" s="57"/>
      <c r="B214" s="57"/>
      <c r="C214" s="57"/>
      <c r="F214" s="57"/>
      <c r="G214" s="57"/>
      <c r="H214" s="55"/>
      <c r="I214" s="57"/>
      <c r="J214" s="57"/>
      <c r="K214" s="57"/>
      <c r="L214" s="3"/>
    </row>
    <row r="215" spans="1:15" x14ac:dyDescent="0.25">
      <c r="A215" s="3"/>
      <c r="C215" s="3"/>
      <c r="D215" s="122"/>
      <c r="E215" s="122"/>
      <c r="G215" s="3"/>
      <c r="H215" s="3"/>
      <c r="M215" s="10"/>
    </row>
    <row r="216" spans="1:15" x14ac:dyDescent="0.25">
      <c r="L216" t="s">
        <v>491</v>
      </c>
      <c r="N216" t="s">
        <v>492</v>
      </c>
    </row>
    <row r="217" spans="1:15" x14ac:dyDescent="0.25">
      <c r="F217" t="s">
        <v>365</v>
      </c>
    </row>
    <row r="218" spans="1:15" x14ac:dyDescent="0.25">
      <c r="M218" s="10"/>
    </row>
    <row r="219" spans="1:15" x14ac:dyDescent="0.25">
      <c r="M219" s="10"/>
    </row>
    <row r="220" spans="1:15" x14ac:dyDescent="0.25">
      <c r="M220" s="10"/>
    </row>
  </sheetData>
  <mergeCells count="2">
    <mergeCell ref="D215:E215"/>
    <mergeCell ref="G213:I213"/>
  </mergeCells>
  <conditionalFormatting sqref="A210:A212">
    <cfRule type="duplicateValues" dxfId="17" priority="2"/>
  </conditionalFormatting>
  <conditionalFormatting sqref="A213">
    <cfRule type="duplicateValues" dxfId="16" priority="1"/>
  </conditionalFormatting>
  <conditionalFormatting sqref="A214:A1048576 A77:A97 A206 A100:A118 A124:A128 A130:A132 A138:A141 A143:A158 A160:A165 A168:A174 A180:A185 A188:A195 A199:A203 A2:A16 A19:A28 A30:A37 A39:A72 A209">
    <cfRule type="duplicateValues" dxfId="15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5"/>
  <sheetViews>
    <sheetView topLeftCell="D98" zoomScale="145" zoomScaleNormal="145" zoomScalePageLayoutView="115" workbookViewId="0">
      <selection sqref="A1:Q114"/>
    </sheetView>
  </sheetViews>
  <sheetFormatPr baseColWidth="10" defaultColWidth="11.42578125" defaultRowHeight="15" x14ac:dyDescent="0.25"/>
  <cols>
    <col min="1" max="1" width="31.140625" customWidth="1"/>
    <col min="2" max="2" width="6.7109375" customWidth="1"/>
    <col min="3" max="3" width="25.42578125" customWidth="1"/>
    <col min="4" max="4" width="43" customWidth="1"/>
    <col min="5" max="5" width="6" style="1" customWidth="1"/>
    <col min="6" max="6" width="9.5703125" bestFit="1" customWidth="1"/>
    <col min="7" max="7" width="10.85546875" bestFit="1" customWidth="1"/>
    <col min="8" max="8" width="8.7109375" style="2" customWidth="1"/>
    <col min="9" max="9" width="10.85546875" bestFit="1" customWidth="1"/>
    <col min="10" max="10" width="8.7109375" bestFit="1" customWidth="1"/>
    <col min="11" max="11" width="4.85546875" bestFit="1" customWidth="1"/>
    <col min="12" max="12" width="8.7109375" bestFit="1" customWidth="1"/>
    <col min="13" max="13" width="9" bestFit="1" customWidth="1"/>
    <col min="14" max="14" width="10" bestFit="1" customWidth="1"/>
    <col min="15" max="15" width="10.85546875" bestFit="1" customWidth="1"/>
    <col min="17" max="17" width="11.42578125" customWidth="1"/>
  </cols>
  <sheetData>
    <row r="1" spans="1:17" x14ac:dyDescent="0.25">
      <c r="E1"/>
      <c r="H1"/>
    </row>
    <row r="2" spans="1:17" x14ac:dyDescent="0.25">
      <c r="E2"/>
      <c r="H2"/>
    </row>
    <row r="3" spans="1:17" x14ac:dyDescent="0.25">
      <c r="A3" s="23" t="s">
        <v>531</v>
      </c>
      <c r="B3" s="21"/>
      <c r="C3" s="21"/>
      <c r="D3" s="21"/>
      <c r="E3" s="22"/>
      <c r="F3" s="21"/>
      <c r="G3" s="21"/>
      <c r="H3" s="24"/>
      <c r="I3" s="21"/>
      <c r="J3" s="21"/>
      <c r="K3" s="21"/>
      <c r="L3" s="21"/>
      <c r="M3" s="21"/>
      <c r="N3" s="21"/>
      <c r="O3" s="21"/>
    </row>
    <row r="4" spans="1:17" ht="22.5" customHeight="1" x14ac:dyDescent="0.25">
      <c r="A4" s="25" t="s">
        <v>0</v>
      </c>
      <c r="B4" s="25" t="s">
        <v>1</v>
      </c>
      <c r="C4" s="25" t="s">
        <v>2</v>
      </c>
      <c r="D4" s="25" t="s">
        <v>3</v>
      </c>
      <c r="E4" s="25" t="s">
        <v>527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Q4" s="21"/>
    </row>
    <row r="5" spans="1:17" ht="11.25" customHeight="1" x14ac:dyDescent="0.25">
      <c r="A5" s="46" t="s">
        <v>189</v>
      </c>
      <c r="B5" s="26" t="s">
        <v>15</v>
      </c>
      <c r="C5" s="15" t="s">
        <v>421</v>
      </c>
      <c r="D5" s="15" t="s">
        <v>451</v>
      </c>
      <c r="E5" s="16" t="s">
        <v>359</v>
      </c>
      <c r="F5" s="18">
        <v>44228</v>
      </c>
      <c r="G5" s="63">
        <v>26500</v>
      </c>
      <c r="H5" s="64">
        <v>0</v>
      </c>
      <c r="I5" s="63">
        <f t="shared" ref="I5:I54" si="0">G5+H5</f>
        <v>26500</v>
      </c>
      <c r="J5" s="63">
        <v>760.55</v>
      </c>
      <c r="K5" s="63">
        <v>0</v>
      </c>
      <c r="L5" s="63">
        <v>805.6</v>
      </c>
      <c r="M5" s="63">
        <v>25</v>
      </c>
      <c r="N5" s="63">
        <v>1591.15</v>
      </c>
      <c r="O5" s="63">
        <f>G5-N5</f>
        <v>24908.85</v>
      </c>
      <c r="P5" s="10"/>
      <c r="Q5" s="21"/>
    </row>
    <row r="6" spans="1:17" ht="11.25" customHeight="1" x14ac:dyDescent="0.25">
      <c r="A6" s="46" t="s">
        <v>190</v>
      </c>
      <c r="B6" s="26" t="s">
        <v>15</v>
      </c>
      <c r="C6" s="15" t="s">
        <v>421</v>
      </c>
      <c r="D6" s="15" t="s">
        <v>451</v>
      </c>
      <c r="E6" s="16" t="s">
        <v>359</v>
      </c>
      <c r="F6" s="18">
        <v>44378</v>
      </c>
      <c r="G6" s="63">
        <v>26500</v>
      </c>
      <c r="H6" s="64">
        <v>0</v>
      </c>
      <c r="I6" s="63">
        <f t="shared" si="0"/>
        <v>26500</v>
      </c>
      <c r="J6" s="63">
        <v>760.55</v>
      </c>
      <c r="K6" s="63">
        <v>0</v>
      </c>
      <c r="L6" s="63">
        <v>805.6</v>
      </c>
      <c r="M6" s="63">
        <v>25</v>
      </c>
      <c r="N6" s="63">
        <v>1591.15</v>
      </c>
      <c r="O6" s="63">
        <f t="shared" ref="O6:O61" si="1">G6-N6</f>
        <v>24908.85</v>
      </c>
      <c r="Q6" s="21"/>
    </row>
    <row r="7" spans="1:17" ht="11.25" customHeight="1" x14ac:dyDescent="0.25">
      <c r="A7" s="46" t="s">
        <v>191</v>
      </c>
      <c r="B7" s="26" t="s">
        <v>15</v>
      </c>
      <c r="C7" s="15" t="s">
        <v>421</v>
      </c>
      <c r="D7" s="15" t="s">
        <v>451</v>
      </c>
      <c r="E7" s="16" t="s">
        <v>359</v>
      </c>
      <c r="F7" s="18">
        <v>44228</v>
      </c>
      <c r="G7" s="63">
        <v>26500</v>
      </c>
      <c r="H7" s="64">
        <v>0</v>
      </c>
      <c r="I7" s="63">
        <f t="shared" si="0"/>
        <v>26500</v>
      </c>
      <c r="J7" s="63">
        <v>760.55</v>
      </c>
      <c r="K7" s="63">
        <v>0</v>
      </c>
      <c r="L7" s="63">
        <v>805.6</v>
      </c>
      <c r="M7" s="63">
        <v>25</v>
      </c>
      <c r="N7" s="63">
        <v>1591.15</v>
      </c>
      <c r="O7" s="63">
        <f t="shared" si="1"/>
        <v>24908.85</v>
      </c>
      <c r="Q7" s="21"/>
    </row>
    <row r="8" spans="1:17" ht="11.25" customHeight="1" x14ac:dyDescent="0.25">
      <c r="A8" s="46" t="s">
        <v>192</v>
      </c>
      <c r="B8" s="26" t="s">
        <v>15</v>
      </c>
      <c r="C8" s="15" t="s">
        <v>421</v>
      </c>
      <c r="D8" s="15" t="s">
        <v>451</v>
      </c>
      <c r="E8" s="16" t="s">
        <v>359</v>
      </c>
      <c r="F8" s="18">
        <v>44197</v>
      </c>
      <c r="G8" s="63">
        <v>26500</v>
      </c>
      <c r="H8" s="64">
        <v>0</v>
      </c>
      <c r="I8" s="63">
        <f t="shared" si="0"/>
        <v>26500</v>
      </c>
      <c r="J8" s="63">
        <v>760.55</v>
      </c>
      <c r="K8" s="63">
        <v>0</v>
      </c>
      <c r="L8" s="63">
        <v>805.6</v>
      </c>
      <c r="M8" s="63">
        <v>25</v>
      </c>
      <c r="N8" s="63">
        <v>1591.15</v>
      </c>
      <c r="O8" s="63">
        <f t="shared" si="1"/>
        <v>24908.85</v>
      </c>
      <c r="Q8" s="21"/>
    </row>
    <row r="9" spans="1:17" ht="11.25" customHeight="1" x14ac:dyDescent="0.25">
      <c r="A9" s="46" t="s">
        <v>193</v>
      </c>
      <c r="B9" s="26" t="s">
        <v>23</v>
      </c>
      <c r="C9" s="15" t="s">
        <v>421</v>
      </c>
      <c r="D9" s="15" t="s">
        <v>451</v>
      </c>
      <c r="E9" s="16" t="s">
        <v>359</v>
      </c>
      <c r="F9" s="18">
        <v>44197</v>
      </c>
      <c r="G9" s="63">
        <v>26500</v>
      </c>
      <c r="H9" s="64">
        <v>0</v>
      </c>
      <c r="I9" s="63">
        <f t="shared" si="0"/>
        <v>26500</v>
      </c>
      <c r="J9" s="63">
        <v>760.55</v>
      </c>
      <c r="K9" s="63">
        <v>0</v>
      </c>
      <c r="L9" s="63">
        <v>805.6</v>
      </c>
      <c r="M9" s="63">
        <v>25</v>
      </c>
      <c r="N9" s="63">
        <v>1591.15</v>
      </c>
      <c r="O9" s="63">
        <f t="shared" si="1"/>
        <v>24908.85</v>
      </c>
      <c r="Q9" s="21"/>
    </row>
    <row r="10" spans="1:17" ht="12.75" customHeight="1" x14ac:dyDescent="0.25">
      <c r="A10" s="46" t="s">
        <v>194</v>
      </c>
      <c r="B10" s="26" t="s">
        <v>15</v>
      </c>
      <c r="C10" s="15" t="s">
        <v>421</v>
      </c>
      <c r="D10" s="15" t="s">
        <v>451</v>
      </c>
      <c r="E10" s="16" t="s">
        <v>359</v>
      </c>
      <c r="F10" s="18">
        <v>44348</v>
      </c>
      <c r="G10" s="63">
        <v>26500</v>
      </c>
      <c r="H10" s="64">
        <v>0</v>
      </c>
      <c r="I10" s="63">
        <f t="shared" si="0"/>
        <v>26500</v>
      </c>
      <c r="J10" s="63">
        <v>760.55</v>
      </c>
      <c r="K10" s="63">
        <v>0</v>
      </c>
      <c r="L10" s="63">
        <v>805.6</v>
      </c>
      <c r="M10" s="63">
        <v>25</v>
      </c>
      <c r="N10" s="63">
        <v>1591.15</v>
      </c>
      <c r="O10" s="63">
        <f t="shared" si="1"/>
        <v>24908.85</v>
      </c>
      <c r="Q10" s="21"/>
    </row>
    <row r="11" spans="1:17" ht="11.25" customHeight="1" x14ac:dyDescent="0.25">
      <c r="A11" s="46" t="s">
        <v>195</v>
      </c>
      <c r="B11" s="26" t="s">
        <v>15</v>
      </c>
      <c r="C11" s="15" t="s">
        <v>421</v>
      </c>
      <c r="D11" s="15" t="s">
        <v>451</v>
      </c>
      <c r="E11" s="16" t="s">
        <v>359</v>
      </c>
      <c r="F11" s="18">
        <v>44287</v>
      </c>
      <c r="G11" s="63">
        <v>26500</v>
      </c>
      <c r="H11" s="64">
        <v>0</v>
      </c>
      <c r="I11" s="63">
        <f t="shared" si="0"/>
        <v>26500</v>
      </c>
      <c r="J11" s="63">
        <v>760.55</v>
      </c>
      <c r="K11" s="63">
        <v>0</v>
      </c>
      <c r="L11" s="63">
        <v>805.6</v>
      </c>
      <c r="M11" s="63">
        <v>25</v>
      </c>
      <c r="N11" s="63">
        <v>1591.15</v>
      </c>
      <c r="O11" s="63">
        <f t="shared" si="1"/>
        <v>24908.85</v>
      </c>
      <c r="Q11" s="21"/>
    </row>
    <row r="12" spans="1:17" ht="11.25" customHeight="1" x14ac:dyDescent="0.25">
      <c r="A12" s="46" t="s">
        <v>196</v>
      </c>
      <c r="B12" s="26" t="s">
        <v>15</v>
      </c>
      <c r="C12" s="15" t="s">
        <v>421</v>
      </c>
      <c r="D12" s="15" t="s">
        <v>451</v>
      </c>
      <c r="E12" s="16" t="s">
        <v>359</v>
      </c>
      <c r="F12" s="18">
        <v>44378</v>
      </c>
      <c r="G12" s="63">
        <v>26500</v>
      </c>
      <c r="H12" s="64">
        <v>0</v>
      </c>
      <c r="I12" s="63">
        <f>G12+H12</f>
        <v>26500</v>
      </c>
      <c r="J12" s="63">
        <v>760.55</v>
      </c>
      <c r="K12" s="63">
        <v>0</v>
      </c>
      <c r="L12" s="63">
        <v>805.6</v>
      </c>
      <c r="M12" s="63">
        <v>25</v>
      </c>
      <c r="N12" s="63">
        <v>1591.15</v>
      </c>
      <c r="O12" s="63">
        <f>G12-N12</f>
        <v>24908.85</v>
      </c>
      <c r="Q12" s="21"/>
    </row>
    <row r="13" spans="1:17" ht="11.25" customHeight="1" x14ac:dyDescent="0.25">
      <c r="A13" s="46" t="s">
        <v>197</v>
      </c>
      <c r="B13" s="26" t="s">
        <v>15</v>
      </c>
      <c r="C13" s="15" t="s">
        <v>421</v>
      </c>
      <c r="D13" s="15" t="s">
        <v>451</v>
      </c>
      <c r="E13" s="16" t="s">
        <v>359</v>
      </c>
      <c r="F13" s="18">
        <v>44317</v>
      </c>
      <c r="G13" s="63">
        <v>26500</v>
      </c>
      <c r="H13" s="64">
        <v>0</v>
      </c>
      <c r="I13" s="63">
        <f>G13+H13</f>
        <v>26500</v>
      </c>
      <c r="J13" s="63">
        <v>760.55</v>
      </c>
      <c r="K13" s="63">
        <v>0</v>
      </c>
      <c r="L13" s="63">
        <v>805.6</v>
      </c>
      <c r="M13" s="63">
        <v>25</v>
      </c>
      <c r="N13" s="63">
        <v>1591.15</v>
      </c>
      <c r="O13" s="63">
        <f>G13-N13</f>
        <v>24908.85</v>
      </c>
      <c r="Q13" s="21"/>
    </row>
    <row r="14" spans="1:17" ht="11.25" customHeight="1" x14ac:dyDescent="0.25">
      <c r="A14" s="46" t="s">
        <v>198</v>
      </c>
      <c r="B14" s="26" t="s">
        <v>23</v>
      </c>
      <c r="C14" s="27" t="s">
        <v>199</v>
      </c>
      <c r="D14" s="15" t="s">
        <v>451</v>
      </c>
      <c r="E14" s="16" t="s">
        <v>359</v>
      </c>
      <c r="F14" s="18">
        <v>44197</v>
      </c>
      <c r="G14" s="63">
        <v>33000</v>
      </c>
      <c r="H14" s="63">
        <v>0</v>
      </c>
      <c r="I14" s="63">
        <v>33000</v>
      </c>
      <c r="J14" s="63">
        <v>947.1</v>
      </c>
      <c r="K14" s="63">
        <v>0</v>
      </c>
      <c r="L14" s="63">
        <v>1003.2</v>
      </c>
      <c r="M14" s="63">
        <v>25</v>
      </c>
      <c r="N14" s="63">
        <v>1975.3</v>
      </c>
      <c r="O14" s="63">
        <v>31024.7</v>
      </c>
      <c r="Q14" s="21"/>
    </row>
    <row r="15" spans="1:17" ht="11.25" customHeight="1" x14ac:dyDescent="0.25">
      <c r="A15" s="46" t="s">
        <v>200</v>
      </c>
      <c r="B15" s="26" t="s">
        <v>23</v>
      </c>
      <c r="C15" s="27" t="s">
        <v>24</v>
      </c>
      <c r="D15" s="15" t="s">
        <v>451</v>
      </c>
      <c r="E15" s="16" t="s">
        <v>359</v>
      </c>
      <c r="F15" s="18">
        <v>44317</v>
      </c>
      <c r="G15" s="63">
        <v>30000</v>
      </c>
      <c r="H15" s="64">
        <v>0</v>
      </c>
      <c r="I15" s="63">
        <f t="shared" si="0"/>
        <v>30000</v>
      </c>
      <c r="J15" s="63">
        <v>861</v>
      </c>
      <c r="K15" s="63">
        <v>0</v>
      </c>
      <c r="L15" s="63">
        <v>912</v>
      </c>
      <c r="M15" s="63">
        <v>1740.46</v>
      </c>
      <c r="N15" s="63">
        <f t="shared" ref="N15:N67" si="2">+J15+L15+M15</f>
        <v>3513.46</v>
      </c>
      <c r="O15" s="63">
        <f t="shared" si="1"/>
        <v>26486.54</v>
      </c>
      <c r="Q15" s="21"/>
    </row>
    <row r="16" spans="1:17" ht="11.25" customHeight="1" x14ac:dyDescent="0.25">
      <c r="A16" s="46" t="s">
        <v>201</v>
      </c>
      <c r="B16" s="26" t="s">
        <v>23</v>
      </c>
      <c r="C16" s="27" t="s">
        <v>28</v>
      </c>
      <c r="D16" s="15" t="s">
        <v>451</v>
      </c>
      <c r="E16" s="16" t="s">
        <v>359</v>
      </c>
      <c r="F16" s="18">
        <v>42005</v>
      </c>
      <c r="G16" s="63">
        <v>30000</v>
      </c>
      <c r="H16" s="63">
        <v>0</v>
      </c>
      <c r="I16" s="63">
        <v>30000</v>
      </c>
      <c r="J16" s="63">
        <v>861</v>
      </c>
      <c r="K16" s="63">
        <v>0</v>
      </c>
      <c r="L16" s="63">
        <v>912</v>
      </c>
      <c r="M16" s="63">
        <v>25</v>
      </c>
      <c r="N16" s="63">
        <v>1798</v>
      </c>
      <c r="O16" s="63">
        <v>28202</v>
      </c>
      <c r="Q16" s="21"/>
    </row>
    <row r="17" spans="1:17" ht="11.25" customHeight="1" x14ac:dyDescent="0.25">
      <c r="A17" s="46" t="s">
        <v>202</v>
      </c>
      <c r="B17" s="26" t="s">
        <v>15</v>
      </c>
      <c r="C17" s="27" t="s">
        <v>24</v>
      </c>
      <c r="D17" s="15" t="s">
        <v>451</v>
      </c>
      <c r="E17" s="16" t="s">
        <v>359</v>
      </c>
      <c r="F17" s="18">
        <v>44713</v>
      </c>
      <c r="G17" s="63">
        <v>30000</v>
      </c>
      <c r="H17" s="63">
        <v>0</v>
      </c>
      <c r="I17" s="63">
        <v>30000</v>
      </c>
      <c r="J17" s="63">
        <v>861</v>
      </c>
      <c r="K17" s="63">
        <v>0</v>
      </c>
      <c r="L17" s="63">
        <v>912</v>
      </c>
      <c r="M17" s="63">
        <v>25</v>
      </c>
      <c r="N17" s="63">
        <v>1798</v>
      </c>
      <c r="O17" s="63">
        <v>28202</v>
      </c>
      <c r="Q17" s="21"/>
    </row>
    <row r="18" spans="1:17" ht="11.25" customHeight="1" x14ac:dyDescent="0.25">
      <c r="A18" s="46" t="s">
        <v>203</v>
      </c>
      <c r="B18" s="26" t="s">
        <v>23</v>
      </c>
      <c r="C18" s="27" t="s">
        <v>24</v>
      </c>
      <c r="D18" s="15" t="s">
        <v>451</v>
      </c>
      <c r="E18" s="16" t="s">
        <v>359</v>
      </c>
      <c r="F18" s="18">
        <v>43344</v>
      </c>
      <c r="G18" s="63">
        <v>11000</v>
      </c>
      <c r="H18" s="64">
        <v>0</v>
      </c>
      <c r="I18" s="63">
        <f t="shared" si="0"/>
        <v>11000</v>
      </c>
      <c r="J18" s="63">
        <v>315.7</v>
      </c>
      <c r="K18" s="63">
        <v>0</v>
      </c>
      <c r="L18" s="63">
        <v>334.4</v>
      </c>
      <c r="M18" s="63">
        <v>25</v>
      </c>
      <c r="N18" s="63">
        <f t="shared" si="2"/>
        <v>675.09999999999991</v>
      </c>
      <c r="O18" s="63">
        <f t="shared" si="1"/>
        <v>10324.9</v>
      </c>
      <c r="Q18" s="21"/>
    </row>
    <row r="19" spans="1:17" ht="11.25" customHeight="1" x14ac:dyDescent="0.25">
      <c r="A19" s="46" t="s">
        <v>204</v>
      </c>
      <c r="B19" s="26" t="s">
        <v>23</v>
      </c>
      <c r="C19" s="27" t="s">
        <v>24</v>
      </c>
      <c r="D19" s="15" t="s">
        <v>451</v>
      </c>
      <c r="E19" s="16" t="s">
        <v>359</v>
      </c>
      <c r="F19" s="18">
        <v>42979</v>
      </c>
      <c r="G19" s="63">
        <v>10000</v>
      </c>
      <c r="H19" s="64">
        <v>0</v>
      </c>
      <c r="I19" s="63">
        <f t="shared" si="0"/>
        <v>10000</v>
      </c>
      <c r="J19" s="63">
        <v>287</v>
      </c>
      <c r="K19" s="63">
        <v>0</v>
      </c>
      <c r="L19" s="63">
        <v>304</v>
      </c>
      <c r="M19" s="63">
        <v>25</v>
      </c>
      <c r="N19" s="63">
        <f t="shared" si="2"/>
        <v>616</v>
      </c>
      <c r="O19" s="63">
        <f t="shared" si="1"/>
        <v>9384</v>
      </c>
      <c r="Q19" s="21"/>
    </row>
    <row r="20" spans="1:17" ht="11.25" customHeight="1" x14ac:dyDescent="0.25">
      <c r="A20" s="46" t="s">
        <v>205</v>
      </c>
      <c r="B20" s="26" t="s">
        <v>23</v>
      </c>
      <c r="C20" s="27" t="s">
        <v>24</v>
      </c>
      <c r="D20" s="15" t="s">
        <v>451</v>
      </c>
      <c r="E20" s="16" t="s">
        <v>359</v>
      </c>
      <c r="F20" s="18">
        <v>44682</v>
      </c>
      <c r="G20" s="63">
        <v>30000</v>
      </c>
      <c r="H20" s="63">
        <v>0</v>
      </c>
      <c r="I20" s="63">
        <v>30000</v>
      </c>
      <c r="J20" s="63">
        <v>861</v>
      </c>
      <c r="K20" s="63">
        <v>0</v>
      </c>
      <c r="L20" s="63">
        <v>912</v>
      </c>
      <c r="M20" s="63">
        <v>1740.46</v>
      </c>
      <c r="N20" s="63">
        <v>3513.46</v>
      </c>
      <c r="O20" s="63">
        <v>26486.54</v>
      </c>
      <c r="Q20" s="21"/>
    </row>
    <row r="21" spans="1:17" ht="11.25" customHeight="1" x14ac:dyDescent="0.25">
      <c r="A21" s="46" t="s">
        <v>206</v>
      </c>
      <c r="B21" s="26" t="s">
        <v>15</v>
      </c>
      <c r="C21" s="27" t="s">
        <v>97</v>
      </c>
      <c r="D21" s="15" t="s">
        <v>451</v>
      </c>
      <c r="E21" s="16" t="s">
        <v>359</v>
      </c>
      <c r="F21" s="18">
        <v>44228</v>
      </c>
      <c r="G21" s="63">
        <v>16500</v>
      </c>
      <c r="H21" s="64">
        <v>0</v>
      </c>
      <c r="I21" s="63">
        <f t="shared" si="0"/>
        <v>16500</v>
      </c>
      <c r="J21" s="63">
        <v>473.55</v>
      </c>
      <c r="K21" s="63">
        <v>0</v>
      </c>
      <c r="L21" s="63">
        <v>501.6</v>
      </c>
      <c r="M21" s="63">
        <v>25</v>
      </c>
      <c r="N21" s="63">
        <f t="shared" si="2"/>
        <v>1000.1500000000001</v>
      </c>
      <c r="O21" s="63">
        <f t="shared" si="1"/>
        <v>15499.85</v>
      </c>
      <c r="Q21" s="21"/>
    </row>
    <row r="22" spans="1:17" ht="11.25" customHeight="1" x14ac:dyDescent="0.25">
      <c r="A22" s="46" t="s">
        <v>207</v>
      </c>
      <c r="B22" s="26" t="s">
        <v>15</v>
      </c>
      <c r="C22" s="27" t="s">
        <v>97</v>
      </c>
      <c r="D22" s="15" t="s">
        <v>451</v>
      </c>
      <c r="E22" s="16" t="s">
        <v>359</v>
      </c>
      <c r="F22" s="18">
        <v>44228</v>
      </c>
      <c r="G22" s="63">
        <v>16500</v>
      </c>
      <c r="H22" s="64">
        <v>0</v>
      </c>
      <c r="I22" s="63">
        <f t="shared" si="0"/>
        <v>16500</v>
      </c>
      <c r="J22" s="63">
        <v>473.55</v>
      </c>
      <c r="K22" s="63">
        <v>0</v>
      </c>
      <c r="L22" s="63">
        <v>501.6</v>
      </c>
      <c r="M22" s="63">
        <v>25</v>
      </c>
      <c r="N22" s="63">
        <f t="shared" si="2"/>
        <v>1000.1500000000001</v>
      </c>
      <c r="O22" s="63">
        <f t="shared" si="1"/>
        <v>15499.85</v>
      </c>
      <c r="Q22" s="21"/>
    </row>
    <row r="23" spans="1:17" ht="11.25" customHeight="1" x14ac:dyDescent="0.25">
      <c r="A23" s="46" t="s">
        <v>208</v>
      </c>
      <c r="B23" s="26" t="s">
        <v>15</v>
      </c>
      <c r="C23" s="27" t="s">
        <v>97</v>
      </c>
      <c r="D23" s="15" t="s">
        <v>451</v>
      </c>
      <c r="E23" s="16" t="s">
        <v>359</v>
      </c>
      <c r="F23" s="18">
        <v>44348</v>
      </c>
      <c r="G23" s="63">
        <v>16500</v>
      </c>
      <c r="H23" s="64">
        <v>0</v>
      </c>
      <c r="I23" s="63">
        <v>16500</v>
      </c>
      <c r="J23" s="63">
        <v>473.55</v>
      </c>
      <c r="K23" s="63">
        <v>0</v>
      </c>
      <c r="L23" s="63">
        <v>501.6</v>
      </c>
      <c r="M23" s="63">
        <v>25</v>
      </c>
      <c r="N23" s="63">
        <f t="shared" si="2"/>
        <v>1000.1500000000001</v>
      </c>
      <c r="O23" s="63">
        <v>15499.85</v>
      </c>
      <c r="Q23" s="21"/>
    </row>
    <row r="24" spans="1:17" ht="11.25" customHeight="1" x14ac:dyDescent="0.25">
      <c r="A24" s="46" t="s">
        <v>209</v>
      </c>
      <c r="B24" s="26" t="s">
        <v>15</v>
      </c>
      <c r="C24" s="27" t="s">
        <v>97</v>
      </c>
      <c r="D24" s="15" t="s">
        <v>451</v>
      </c>
      <c r="E24" s="16" t="s">
        <v>359</v>
      </c>
      <c r="F24" s="18">
        <v>44228</v>
      </c>
      <c r="G24" s="63">
        <v>16500</v>
      </c>
      <c r="H24" s="64">
        <v>0</v>
      </c>
      <c r="I24" s="63">
        <f t="shared" si="0"/>
        <v>16500</v>
      </c>
      <c r="J24" s="63">
        <v>473.55</v>
      </c>
      <c r="K24" s="63">
        <v>0</v>
      </c>
      <c r="L24" s="63">
        <v>501.6</v>
      </c>
      <c r="M24" s="63">
        <v>25</v>
      </c>
      <c r="N24" s="63">
        <f t="shared" si="2"/>
        <v>1000.1500000000001</v>
      </c>
      <c r="O24" s="63">
        <f t="shared" si="1"/>
        <v>15499.85</v>
      </c>
      <c r="Q24" s="21"/>
    </row>
    <row r="25" spans="1:17" ht="11.25" customHeight="1" x14ac:dyDescent="0.25">
      <c r="A25" s="46" t="s">
        <v>210</v>
      </c>
      <c r="B25" s="26" t="s">
        <v>15</v>
      </c>
      <c r="C25" s="27" t="s">
        <v>97</v>
      </c>
      <c r="D25" s="15" t="s">
        <v>451</v>
      </c>
      <c r="E25" s="16" t="s">
        <v>359</v>
      </c>
      <c r="F25" s="18">
        <v>44409</v>
      </c>
      <c r="G25" s="63">
        <v>16500</v>
      </c>
      <c r="H25" s="64">
        <v>0</v>
      </c>
      <c r="I25" s="63">
        <f>G25+H25</f>
        <v>16500</v>
      </c>
      <c r="J25" s="63">
        <v>473.55</v>
      </c>
      <c r="K25" s="63">
        <v>0</v>
      </c>
      <c r="L25" s="63">
        <v>501.6</v>
      </c>
      <c r="M25" s="63">
        <v>25</v>
      </c>
      <c r="N25" s="63">
        <f t="shared" si="2"/>
        <v>1000.1500000000001</v>
      </c>
      <c r="O25" s="63">
        <f t="shared" si="1"/>
        <v>15499.85</v>
      </c>
    </row>
    <row r="26" spans="1:17" ht="11.25" customHeight="1" x14ac:dyDescent="0.25">
      <c r="A26" s="46" t="s">
        <v>211</v>
      </c>
      <c r="B26" s="26" t="s">
        <v>23</v>
      </c>
      <c r="C26" s="27" t="s">
        <v>97</v>
      </c>
      <c r="D26" s="15" t="s">
        <v>451</v>
      </c>
      <c r="E26" s="16" t="s">
        <v>359</v>
      </c>
      <c r="F26" s="18">
        <v>40269</v>
      </c>
      <c r="G26" s="63">
        <v>16500</v>
      </c>
      <c r="H26" s="63">
        <v>0</v>
      </c>
      <c r="I26" s="63">
        <v>16500</v>
      </c>
      <c r="J26" s="63">
        <v>473.55</v>
      </c>
      <c r="K26" s="63">
        <v>0</v>
      </c>
      <c r="L26" s="63">
        <v>501.6</v>
      </c>
      <c r="M26" s="63">
        <v>1740.46</v>
      </c>
      <c r="N26" s="63">
        <v>2715.61</v>
      </c>
      <c r="O26" s="63">
        <v>13784.39</v>
      </c>
    </row>
    <row r="27" spans="1:17" ht="11.25" customHeight="1" x14ac:dyDescent="0.25">
      <c r="A27" s="46" t="s">
        <v>212</v>
      </c>
      <c r="B27" s="26" t="s">
        <v>23</v>
      </c>
      <c r="C27" s="27" t="s">
        <v>97</v>
      </c>
      <c r="D27" s="15" t="s">
        <v>451</v>
      </c>
      <c r="E27" s="16" t="s">
        <v>359</v>
      </c>
      <c r="F27" s="18">
        <v>44256</v>
      </c>
      <c r="G27" s="63">
        <v>16500</v>
      </c>
      <c r="H27" s="64">
        <v>0</v>
      </c>
      <c r="I27" s="63">
        <f t="shared" si="0"/>
        <v>16500</v>
      </c>
      <c r="J27" s="63">
        <v>473.55</v>
      </c>
      <c r="K27" s="63">
        <v>0</v>
      </c>
      <c r="L27" s="63">
        <v>501.6</v>
      </c>
      <c r="M27" s="63">
        <v>25</v>
      </c>
      <c r="N27" s="63">
        <f t="shared" si="2"/>
        <v>1000.1500000000001</v>
      </c>
      <c r="O27" s="63">
        <f t="shared" si="1"/>
        <v>15499.85</v>
      </c>
    </row>
    <row r="28" spans="1:17" ht="11.25" customHeight="1" x14ac:dyDescent="0.25">
      <c r="A28" s="46" t="s">
        <v>213</v>
      </c>
      <c r="B28" s="26" t="s">
        <v>15</v>
      </c>
      <c r="C28" s="27" t="s">
        <v>97</v>
      </c>
      <c r="D28" s="15" t="s">
        <v>451</v>
      </c>
      <c r="E28" s="16" t="s">
        <v>359</v>
      </c>
      <c r="F28" s="18">
        <v>44256</v>
      </c>
      <c r="G28" s="63">
        <v>16500</v>
      </c>
      <c r="H28" s="64">
        <v>0</v>
      </c>
      <c r="I28" s="63">
        <f t="shared" si="0"/>
        <v>16500</v>
      </c>
      <c r="J28" s="63">
        <v>473.55</v>
      </c>
      <c r="K28" s="63">
        <v>0</v>
      </c>
      <c r="L28" s="63">
        <v>501.6</v>
      </c>
      <c r="M28" s="63">
        <v>25</v>
      </c>
      <c r="N28" s="63">
        <f t="shared" si="2"/>
        <v>1000.1500000000001</v>
      </c>
      <c r="O28" s="63">
        <f t="shared" si="1"/>
        <v>15499.85</v>
      </c>
    </row>
    <row r="29" spans="1:17" ht="11.25" customHeight="1" x14ac:dyDescent="0.25">
      <c r="A29" s="46" t="s">
        <v>214</v>
      </c>
      <c r="B29" s="26" t="s">
        <v>15</v>
      </c>
      <c r="C29" s="27" t="s">
        <v>97</v>
      </c>
      <c r="D29" s="15" t="s">
        <v>451</v>
      </c>
      <c r="E29" s="16" t="s">
        <v>359</v>
      </c>
      <c r="F29" s="18">
        <v>44256</v>
      </c>
      <c r="G29" s="63">
        <v>16500</v>
      </c>
      <c r="H29" s="64">
        <v>0</v>
      </c>
      <c r="I29" s="63">
        <f t="shared" si="0"/>
        <v>16500</v>
      </c>
      <c r="J29" s="63">
        <v>473.55</v>
      </c>
      <c r="K29" s="63">
        <v>0</v>
      </c>
      <c r="L29" s="63">
        <v>501.6</v>
      </c>
      <c r="M29" s="63">
        <v>25</v>
      </c>
      <c r="N29" s="63">
        <f t="shared" si="2"/>
        <v>1000.1500000000001</v>
      </c>
      <c r="O29" s="63">
        <f t="shared" si="1"/>
        <v>15499.85</v>
      </c>
    </row>
    <row r="30" spans="1:17" ht="11.25" customHeight="1" x14ac:dyDescent="0.25">
      <c r="A30" s="46" t="s">
        <v>215</v>
      </c>
      <c r="B30" s="26" t="s">
        <v>15</v>
      </c>
      <c r="C30" s="27" t="s">
        <v>97</v>
      </c>
      <c r="D30" s="15" t="s">
        <v>451</v>
      </c>
      <c r="E30" s="16" t="s">
        <v>359</v>
      </c>
      <c r="F30" s="18">
        <v>44256</v>
      </c>
      <c r="G30" s="63">
        <v>16500</v>
      </c>
      <c r="H30" s="64">
        <v>0</v>
      </c>
      <c r="I30" s="63">
        <f t="shared" si="0"/>
        <v>16500</v>
      </c>
      <c r="J30" s="63">
        <v>473.55</v>
      </c>
      <c r="K30" s="63">
        <v>0</v>
      </c>
      <c r="L30" s="63">
        <v>501.6</v>
      </c>
      <c r="M30" s="63">
        <v>25</v>
      </c>
      <c r="N30" s="63">
        <f t="shared" si="2"/>
        <v>1000.1500000000001</v>
      </c>
      <c r="O30" s="63">
        <f t="shared" si="1"/>
        <v>15499.85</v>
      </c>
    </row>
    <row r="31" spans="1:17" ht="11.25" customHeight="1" x14ac:dyDescent="0.25">
      <c r="A31" s="46" t="s">
        <v>216</v>
      </c>
      <c r="B31" s="26" t="s">
        <v>15</v>
      </c>
      <c r="C31" s="27" t="s">
        <v>97</v>
      </c>
      <c r="D31" s="15" t="s">
        <v>451</v>
      </c>
      <c r="E31" s="16" t="s">
        <v>359</v>
      </c>
      <c r="F31" s="18">
        <v>44287</v>
      </c>
      <c r="G31" s="63">
        <v>16500</v>
      </c>
      <c r="H31" s="64">
        <v>0</v>
      </c>
      <c r="I31" s="63">
        <f t="shared" si="0"/>
        <v>16500</v>
      </c>
      <c r="J31" s="63">
        <v>473.55</v>
      </c>
      <c r="K31" s="63">
        <v>0</v>
      </c>
      <c r="L31" s="63">
        <v>501.6</v>
      </c>
      <c r="M31" s="63">
        <v>25</v>
      </c>
      <c r="N31" s="63">
        <f t="shared" si="2"/>
        <v>1000.1500000000001</v>
      </c>
      <c r="O31" s="63">
        <f t="shared" si="1"/>
        <v>15499.85</v>
      </c>
    </row>
    <row r="32" spans="1:17" ht="11.25" customHeight="1" x14ac:dyDescent="0.25">
      <c r="A32" s="46" t="s">
        <v>217</v>
      </c>
      <c r="B32" s="26" t="s">
        <v>15</v>
      </c>
      <c r="C32" s="27" t="s">
        <v>97</v>
      </c>
      <c r="D32" s="15" t="s">
        <v>451</v>
      </c>
      <c r="E32" s="16" t="s">
        <v>359</v>
      </c>
      <c r="F32" s="18">
        <v>44256</v>
      </c>
      <c r="G32" s="63">
        <v>16500</v>
      </c>
      <c r="H32" s="64">
        <v>0</v>
      </c>
      <c r="I32" s="63">
        <f t="shared" si="0"/>
        <v>16500</v>
      </c>
      <c r="J32" s="63">
        <v>473.55</v>
      </c>
      <c r="K32" s="63">
        <v>0</v>
      </c>
      <c r="L32" s="63">
        <v>501.6</v>
      </c>
      <c r="M32" s="63">
        <v>25</v>
      </c>
      <c r="N32" s="63">
        <f t="shared" si="2"/>
        <v>1000.1500000000001</v>
      </c>
      <c r="O32" s="63">
        <f t="shared" si="1"/>
        <v>15499.85</v>
      </c>
    </row>
    <row r="33" spans="1:15" ht="11.25" customHeight="1" x14ac:dyDescent="0.25">
      <c r="A33" s="46" t="s">
        <v>218</v>
      </c>
      <c r="B33" s="26" t="s">
        <v>15</v>
      </c>
      <c r="C33" s="27" t="s">
        <v>97</v>
      </c>
      <c r="D33" s="15" t="s">
        <v>451</v>
      </c>
      <c r="E33" s="16" t="s">
        <v>359</v>
      </c>
      <c r="F33" s="18">
        <v>44256</v>
      </c>
      <c r="G33" s="63">
        <v>16500</v>
      </c>
      <c r="H33" s="64">
        <v>0</v>
      </c>
      <c r="I33" s="63">
        <f t="shared" si="0"/>
        <v>16500</v>
      </c>
      <c r="J33" s="63">
        <v>473.55</v>
      </c>
      <c r="K33" s="63">
        <v>0</v>
      </c>
      <c r="L33" s="63">
        <v>501.6</v>
      </c>
      <c r="M33" s="63">
        <v>25</v>
      </c>
      <c r="N33" s="63">
        <f t="shared" si="2"/>
        <v>1000.1500000000001</v>
      </c>
      <c r="O33" s="63">
        <f t="shared" si="1"/>
        <v>15499.85</v>
      </c>
    </row>
    <row r="34" spans="1:15" ht="11.25" customHeight="1" x14ac:dyDescent="0.25">
      <c r="A34" s="46" t="s">
        <v>219</v>
      </c>
      <c r="B34" s="26" t="s">
        <v>15</v>
      </c>
      <c r="C34" s="27" t="s">
        <v>97</v>
      </c>
      <c r="D34" s="15" t="s">
        <v>451</v>
      </c>
      <c r="E34" s="16" t="s">
        <v>359</v>
      </c>
      <c r="F34" s="18">
        <v>44256</v>
      </c>
      <c r="G34" s="63">
        <v>16500</v>
      </c>
      <c r="H34" s="64">
        <v>0</v>
      </c>
      <c r="I34" s="63">
        <f t="shared" si="0"/>
        <v>16500</v>
      </c>
      <c r="J34" s="63">
        <v>473.55</v>
      </c>
      <c r="K34" s="63">
        <v>0</v>
      </c>
      <c r="L34" s="63">
        <v>501.6</v>
      </c>
      <c r="M34" s="63">
        <v>25</v>
      </c>
      <c r="N34" s="63">
        <f t="shared" si="2"/>
        <v>1000.1500000000001</v>
      </c>
      <c r="O34" s="63">
        <f t="shared" si="1"/>
        <v>15499.85</v>
      </c>
    </row>
    <row r="35" spans="1:15" ht="11.25" customHeight="1" x14ac:dyDescent="0.25">
      <c r="A35" s="46" t="s">
        <v>220</v>
      </c>
      <c r="B35" s="26" t="s">
        <v>15</v>
      </c>
      <c r="C35" s="27" t="s">
        <v>97</v>
      </c>
      <c r="D35" s="15" t="s">
        <v>451</v>
      </c>
      <c r="E35" s="16" t="s">
        <v>359</v>
      </c>
      <c r="F35" s="18">
        <v>44256</v>
      </c>
      <c r="G35" s="63">
        <v>16500</v>
      </c>
      <c r="H35" s="64">
        <v>0</v>
      </c>
      <c r="I35" s="63">
        <f t="shared" si="0"/>
        <v>16500</v>
      </c>
      <c r="J35" s="63">
        <v>473.55</v>
      </c>
      <c r="K35" s="63">
        <v>0</v>
      </c>
      <c r="L35" s="63">
        <v>501.6</v>
      </c>
      <c r="M35" s="63">
        <v>25</v>
      </c>
      <c r="N35" s="63">
        <f t="shared" si="2"/>
        <v>1000.1500000000001</v>
      </c>
      <c r="O35" s="63">
        <f t="shared" si="1"/>
        <v>15499.85</v>
      </c>
    </row>
    <row r="36" spans="1:15" ht="11.25" customHeight="1" x14ac:dyDescent="0.25">
      <c r="A36" s="46" t="s">
        <v>221</v>
      </c>
      <c r="B36" s="26" t="s">
        <v>15</v>
      </c>
      <c r="C36" s="27" t="s">
        <v>97</v>
      </c>
      <c r="D36" s="15" t="s">
        <v>451</v>
      </c>
      <c r="E36" s="16" t="s">
        <v>359</v>
      </c>
      <c r="F36" s="18">
        <v>44256</v>
      </c>
      <c r="G36" s="63">
        <v>16500</v>
      </c>
      <c r="H36" s="64">
        <v>0</v>
      </c>
      <c r="I36" s="63">
        <f t="shared" si="0"/>
        <v>16500</v>
      </c>
      <c r="J36" s="63">
        <v>473.55</v>
      </c>
      <c r="K36" s="63">
        <v>0</v>
      </c>
      <c r="L36" s="63">
        <v>501.6</v>
      </c>
      <c r="M36" s="63">
        <v>25</v>
      </c>
      <c r="N36" s="63">
        <f t="shared" si="2"/>
        <v>1000.1500000000001</v>
      </c>
      <c r="O36" s="63">
        <f t="shared" si="1"/>
        <v>15499.85</v>
      </c>
    </row>
    <row r="37" spans="1:15" ht="11.25" customHeight="1" x14ac:dyDescent="0.25">
      <c r="A37" s="46" t="s">
        <v>222</v>
      </c>
      <c r="B37" s="26" t="s">
        <v>15</v>
      </c>
      <c r="C37" s="27" t="s">
        <v>97</v>
      </c>
      <c r="D37" s="15" t="s">
        <v>451</v>
      </c>
      <c r="E37" s="16" t="s">
        <v>359</v>
      </c>
      <c r="F37" s="18">
        <v>44317</v>
      </c>
      <c r="G37" s="63">
        <v>16500</v>
      </c>
      <c r="H37" s="64">
        <v>0</v>
      </c>
      <c r="I37" s="63">
        <f t="shared" si="0"/>
        <v>16500</v>
      </c>
      <c r="J37" s="63">
        <v>473.55</v>
      </c>
      <c r="K37" s="63">
        <v>0</v>
      </c>
      <c r="L37" s="63">
        <v>501.6</v>
      </c>
      <c r="M37" s="63">
        <v>25</v>
      </c>
      <c r="N37" s="63">
        <f t="shared" si="2"/>
        <v>1000.1500000000001</v>
      </c>
      <c r="O37" s="63">
        <f t="shared" si="1"/>
        <v>15499.85</v>
      </c>
    </row>
    <row r="38" spans="1:15" ht="11.25" customHeight="1" x14ac:dyDescent="0.25">
      <c r="A38" s="46" t="s">
        <v>223</v>
      </c>
      <c r="B38" s="26" t="s">
        <v>15</v>
      </c>
      <c r="C38" s="27" t="s">
        <v>97</v>
      </c>
      <c r="D38" s="15" t="s">
        <v>451</v>
      </c>
      <c r="E38" s="16" t="s">
        <v>359</v>
      </c>
      <c r="F38" s="18">
        <v>44228</v>
      </c>
      <c r="G38" s="63">
        <v>16500</v>
      </c>
      <c r="H38" s="63">
        <v>0</v>
      </c>
      <c r="I38" s="63">
        <v>16500</v>
      </c>
      <c r="J38" s="63">
        <v>473.55</v>
      </c>
      <c r="K38" s="63">
        <v>0</v>
      </c>
      <c r="L38" s="63">
        <v>501.6</v>
      </c>
      <c r="M38" s="63">
        <v>3564.68</v>
      </c>
      <c r="N38" s="63">
        <v>4539.83</v>
      </c>
      <c r="O38" s="63">
        <v>11960.17</v>
      </c>
    </row>
    <row r="39" spans="1:15" ht="11.25" customHeight="1" x14ac:dyDescent="0.25">
      <c r="A39" s="46" t="s">
        <v>224</v>
      </c>
      <c r="B39" s="26" t="s">
        <v>15</v>
      </c>
      <c r="C39" s="27" t="s">
        <v>97</v>
      </c>
      <c r="D39" s="15" t="s">
        <v>451</v>
      </c>
      <c r="E39" s="16" t="s">
        <v>359</v>
      </c>
      <c r="F39" s="18">
        <v>44287</v>
      </c>
      <c r="G39" s="63">
        <v>16500</v>
      </c>
      <c r="H39" s="64">
        <v>0</v>
      </c>
      <c r="I39" s="63">
        <f t="shared" si="0"/>
        <v>16500</v>
      </c>
      <c r="J39" s="63">
        <v>473.55</v>
      </c>
      <c r="K39" s="63">
        <v>0</v>
      </c>
      <c r="L39" s="63">
        <v>501.6</v>
      </c>
      <c r="M39" s="63">
        <v>25</v>
      </c>
      <c r="N39" s="63">
        <f t="shared" si="2"/>
        <v>1000.1500000000001</v>
      </c>
      <c r="O39" s="63">
        <f t="shared" si="1"/>
        <v>15499.85</v>
      </c>
    </row>
    <row r="40" spans="1:15" ht="11.25" customHeight="1" x14ac:dyDescent="0.25">
      <c r="A40" s="46" t="s">
        <v>225</v>
      </c>
      <c r="B40" s="26" t="s">
        <v>15</v>
      </c>
      <c r="C40" s="27" t="s">
        <v>97</v>
      </c>
      <c r="D40" s="15" t="s">
        <v>451</v>
      </c>
      <c r="E40" s="16" t="s">
        <v>359</v>
      </c>
      <c r="F40" s="18">
        <v>44256</v>
      </c>
      <c r="G40" s="63">
        <v>16500</v>
      </c>
      <c r="H40" s="64">
        <v>0</v>
      </c>
      <c r="I40" s="63">
        <f t="shared" si="0"/>
        <v>16500</v>
      </c>
      <c r="J40" s="63">
        <v>473.55</v>
      </c>
      <c r="K40" s="63">
        <v>0</v>
      </c>
      <c r="L40" s="63">
        <v>501.6</v>
      </c>
      <c r="M40" s="63">
        <v>25</v>
      </c>
      <c r="N40" s="63">
        <f t="shared" si="2"/>
        <v>1000.1500000000001</v>
      </c>
      <c r="O40" s="63">
        <f t="shared" si="1"/>
        <v>15499.85</v>
      </c>
    </row>
    <row r="41" spans="1:15" ht="11.25" customHeight="1" x14ac:dyDescent="0.25">
      <c r="A41" s="46" t="s">
        <v>226</v>
      </c>
      <c r="B41" s="26" t="s">
        <v>15</v>
      </c>
      <c r="C41" s="27" t="s">
        <v>97</v>
      </c>
      <c r="D41" s="15" t="s">
        <v>451</v>
      </c>
      <c r="E41" s="16" t="s">
        <v>359</v>
      </c>
      <c r="F41" s="18">
        <v>44287</v>
      </c>
      <c r="G41" s="63">
        <v>16500</v>
      </c>
      <c r="H41" s="63">
        <v>0</v>
      </c>
      <c r="I41" s="63">
        <v>16500</v>
      </c>
      <c r="J41" s="63">
        <v>473.55</v>
      </c>
      <c r="K41" s="63">
        <v>0</v>
      </c>
      <c r="L41" s="63">
        <v>501.6</v>
      </c>
      <c r="M41" s="63">
        <v>1025</v>
      </c>
      <c r="N41" s="63">
        <v>2000.15</v>
      </c>
      <c r="O41" s="63">
        <v>14499.85</v>
      </c>
    </row>
    <row r="42" spans="1:15" ht="11.25" customHeight="1" x14ac:dyDescent="0.25">
      <c r="A42" s="46" t="s">
        <v>227</v>
      </c>
      <c r="B42" s="26" t="s">
        <v>15</v>
      </c>
      <c r="C42" s="27" t="s">
        <v>97</v>
      </c>
      <c r="D42" s="15" t="s">
        <v>451</v>
      </c>
      <c r="E42" s="16" t="s">
        <v>359</v>
      </c>
      <c r="F42" s="18">
        <v>44317</v>
      </c>
      <c r="G42" s="63">
        <v>16500</v>
      </c>
      <c r="H42" s="64">
        <v>0</v>
      </c>
      <c r="I42" s="63">
        <f t="shared" si="0"/>
        <v>16500</v>
      </c>
      <c r="J42" s="63">
        <v>473.55</v>
      </c>
      <c r="K42" s="63">
        <v>0</v>
      </c>
      <c r="L42" s="63">
        <v>501.6</v>
      </c>
      <c r="M42" s="63">
        <v>25</v>
      </c>
      <c r="N42" s="63">
        <f t="shared" si="2"/>
        <v>1000.1500000000001</v>
      </c>
      <c r="O42" s="63">
        <f t="shared" si="1"/>
        <v>15499.85</v>
      </c>
    </row>
    <row r="43" spans="1:15" ht="11.25" customHeight="1" x14ac:dyDescent="0.25">
      <c r="A43" s="46" t="s">
        <v>228</v>
      </c>
      <c r="B43" s="26" t="s">
        <v>15</v>
      </c>
      <c r="C43" s="27" t="s">
        <v>97</v>
      </c>
      <c r="D43" s="15" t="s">
        <v>451</v>
      </c>
      <c r="E43" s="16" t="s">
        <v>359</v>
      </c>
      <c r="F43" s="18">
        <v>44348</v>
      </c>
      <c r="G43" s="63">
        <v>16500</v>
      </c>
      <c r="H43" s="64">
        <v>0</v>
      </c>
      <c r="I43" s="63">
        <f t="shared" si="0"/>
        <v>16500</v>
      </c>
      <c r="J43" s="63">
        <v>473.55</v>
      </c>
      <c r="K43" s="63">
        <v>0</v>
      </c>
      <c r="L43" s="63">
        <v>501.6</v>
      </c>
      <c r="M43" s="63">
        <v>25</v>
      </c>
      <c r="N43" s="63">
        <f t="shared" si="2"/>
        <v>1000.1500000000001</v>
      </c>
      <c r="O43" s="63">
        <f t="shared" si="1"/>
        <v>15499.85</v>
      </c>
    </row>
    <row r="44" spans="1:15" ht="11.25" customHeight="1" x14ac:dyDescent="0.25">
      <c r="A44" s="46" t="s">
        <v>229</v>
      </c>
      <c r="B44" s="26" t="s">
        <v>15</v>
      </c>
      <c r="C44" s="27" t="s">
        <v>97</v>
      </c>
      <c r="D44" s="15" t="s">
        <v>451</v>
      </c>
      <c r="E44" s="16" t="s">
        <v>359</v>
      </c>
      <c r="F44" s="18">
        <v>44317</v>
      </c>
      <c r="G44" s="63">
        <v>16500</v>
      </c>
      <c r="H44" s="64">
        <v>0</v>
      </c>
      <c r="I44" s="63">
        <f t="shared" si="0"/>
        <v>16500</v>
      </c>
      <c r="J44" s="63">
        <v>473.55</v>
      </c>
      <c r="K44" s="63">
        <v>0</v>
      </c>
      <c r="L44" s="63">
        <v>501.6</v>
      </c>
      <c r="M44" s="63">
        <v>1740.46</v>
      </c>
      <c r="N44" s="63">
        <f t="shared" si="2"/>
        <v>2715.61</v>
      </c>
      <c r="O44" s="63">
        <f t="shared" si="1"/>
        <v>13784.39</v>
      </c>
    </row>
    <row r="45" spans="1:15" ht="11.25" customHeight="1" x14ac:dyDescent="0.25">
      <c r="A45" s="46" t="s">
        <v>230</v>
      </c>
      <c r="B45" s="26" t="s">
        <v>15</v>
      </c>
      <c r="C45" s="27" t="s">
        <v>97</v>
      </c>
      <c r="D45" s="15" t="s">
        <v>451</v>
      </c>
      <c r="E45" s="16" t="s">
        <v>359</v>
      </c>
      <c r="F45" s="18">
        <v>44348</v>
      </c>
      <c r="G45" s="63">
        <v>16500</v>
      </c>
      <c r="H45" s="64">
        <v>0</v>
      </c>
      <c r="I45" s="63">
        <f t="shared" si="0"/>
        <v>16500</v>
      </c>
      <c r="J45" s="63">
        <v>473.55</v>
      </c>
      <c r="K45" s="63">
        <v>0</v>
      </c>
      <c r="L45" s="63">
        <v>501.6</v>
      </c>
      <c r="M45" s="63">
        <v>25</v>
      </c>
      <c r="N45" s="63">
        <f t="shared" si="2"/>
        <v>1000.1500000000001</v>
      </c>
      <c r="O45" s="63">
        <f t="shared" si="1"/>
        <v>15499.85</v>
      </c>
    </row>
    <row r="46" spans="1:15" ht="11.25" customHeight="1" x14ac:dyDescent="0.25">
      <c r="A46" s="46" t="s">
        <v>231</v>
      </c>
      <c r="B46" s="26" t="s">
        <v>15</v>
      </c>
      <c r="C46" s="27" t="s">
        <v>97</v>
      </c>
      <c r="D46" s="15" t="s">
        <v>451</v>
      </c>
      <c r="E46" s="16" t="s">
        <v>359</v>
      </c>
      <c r="F46" s="18">
        <v>44287</v>
      </c>
      <c r="G46" s="63">
        <v>16500</v>
      </c>
      <c r="H46" s="63">
        <v>0</v>
      </c>
      <c r="I46" s="63">
        <v>16500</v>
      </c>
      <c r="J46" s="63">
        <v>473.55</v>
      </c>
      <c r="K46" s="63">
        <v>0</v>
      </c>
      <c r="L46" s="63">
        <v>501.6</v>
      </c>
      <c r="M46" s="63">
        <v>1525</v>
      </c>
      <c r="N46" s="63">
        <v>2500.15</v>
      </c>
      <c r="O46" s="63">
        <v>13999.85</v>
      </c>
    </row>
    <row r="47" spans="1:15" ht="11.25" customHeight="1" x14ac:dyDescent="0.25">
      <c r="A47" s="46" t="s">
        <v>232</v>
      </c>
      <c r="B47" s="26" t="s">
        <v>15</v>
      </c>
      <c r="C47" s="27" t="s">
        <v>97</v>
      </c>
      <c r="D47" s="15" t="s">
        <v>451</v>
      </c>
      <c r="E47" s="16" t="s">
        <v>359</v>
      </c>
      <c r="F47" s="18">
        <v>44287</v>
      </c>
      <c r="G47" s="63">
        <v>16500</v>
      </c>
      <c r="H47" s="63">
        <v>0</v>
      </c>
      <c r="I47" s="63">
        <v>16500</v>
      </c>
      <c r="J47" s="63">
        <v>473.55</v>
      </c>
      <c r="K47" s="63">
        <v>0</v>
      </c>
      <c r="L47" s="63">
        <v>501.6</v>
      </c>
      <c r="M47" s="63">
        <v>1525</v>
      </c>
      <c r="N47" s="63">
        <v>2500.15</v>
      </c>
      <c r="O47" s="63">
        <v>13999.85</v>
      </c>
    </row>
    <row r="48" spans="1:15" ht="11.25" customHeight="1" x14ac:dyDescent="0.25">
      <c r="A48" s="46" t="s">
        <v>233</v>
      </c>
      <c r="B48" s="26" t="s">
        <v>15</v>
      </c>
      <c r="C48" s="27" t="s">
        <v>97</v>
      </c>
      <c r="D48" s="15" t="s">
        <v>451</v>
      </c>
      <c r="E48" s="16" t="s">
        <v>359</v>
      </c>
      <c r="F48" s="18">
        <v>44348</v>
      </c>
      <c r="G48" s="63">
        <v>16500</v>
      </c>
      <c r="H48" s="64">
        <v>0</v>
      </c>
      <c r="I48" s="63">
        <f t="shared" si="0"/>
        <v>16500</v>
      </c>
      <c r="J48" s="63">
        <v>473.55</v>
      </c>
      <c r="K48" s="63">
        <v>0</v>
      </c>
      <c r="L48" s="63">
        <v>501.6</v>
      </c>
      <c r="M48" s="63">
        <v>165</v>
      </c>
      <c r="N48" s="63">
        <f t="shared" si="2"/>
        <v>1140.1500000000001</v>
      </c>
      <c r="O48" s="63">
        <f t="shared" si="1"/>
        <v>15359.85</v>
      </c>
    </row>
    <row r="49" spans="1:15" ht="11.25" customHeight="1" x14ac:dyDescent="0.25">
      <c r="A49" s="46" t="s">
        <v>234</v>
      </c>
      <c r="B49" s="26" t="s">
        <v>15</v>
      </c>
      <c r="C49" s="27" t="s">
        <v>97</v>
      </c>
      <c r="D49" s="15" t="s">
        <v>451</v>
      </c>
      <c r="E49" s="16" t="s">
        <v>359</v>
      </c>
      <c r="F49" s="18">
        <v>44378</v>
      </c>
      <c r="G49" s="63">
        <v>16500</v>
      </c>
      <c r="H49" s="64">
        <v>0</v>
      </c>
      <c r="I49" s="63">
        <f t="shared" si="0"/>
        <v>16500</v>
      </c>
      <c r="J49" s="63">
        <v>473.55</v>
      </c>
      <c r="K49" s="63">
        <v>0</v>
      </c>
      <c r="L49" s="63">
        <v>501.6</v>
      </c>
      <c r="M49" s="63">
        <v>25</v>
      </c>
      <c r="N49" s="63">
        <f t="shared" si="2"/>
        <v>1000.1500000000001</v>
      </c>
      <c r="O49" s="63">
        <f t="shared" si="1"/>
        <v>15499.85</v>
      </c>
    </row>
    <row r="50" spans="1:15" ht="11.25" customHeight="1" x14ac:dyDescent="0.25">
      <c r="A50" s="46" t="s">
        <v>235</v>
      </c>
      <c r="B50" s="26" t="s">
        <v>15</v>
      </c>
      <c r="C50" s="27" t="s">
        <v>97</v>
      </c>
      <c r="D50" s="15" t="s">
        <v>451</v>
      </c>
      <c r="E50" s="16" t="s">
        <v>359</v>
      </c>
      <c r="F50" s="18">
        <v>44378</v>
      </c>
      <c r="G50" s="63">
        <v>16500</v>
      </c>
      <c r="H50" s="64">
        <v>0</v>
      </c>
      <c r="I50" s="63">
        <f t="shared" si="0"/>
        <v>16500</v>
      </c>
      <c r="J50" s="63">
        <v>473.55</v>
      </c>
      <c r="K50" s="63">
        <v>0</v>
      </c>
      <c r="L50" s="63">
        <v>501.6</v>
      </c>
      <c r="M50" s="63">
        <v>25</v>
      </c>
      <c r="N50" s="63">
        <f t="shared" si="2"/>
        <v>1000.1500000000001</v>
      </c>
      <c r="O50" s="63">
        <f t="shared" si="1"/>
        <v>15499.85</v>
      </c>
    </row>
    <row r="51" spans="1:15" ht="11.25" customHeight="1" x14ac:dyDescent="0.25">
      <c r="A51" s="46" t="s">
        <v>236</v>
      </c>
      <c r="B51" s="26" t="s">
        <v>15</v>
      </c>
      <c r="C51" s="27" t="s">
        <v>97</v>
      </c>
      <c r="D51" s="15" t="s">
        <v>451</v>
      </c>
      <c r="E51" s="16" t="s">
        <v>359</v>
      </c>
      <c r="F51" s="18">
        <v>44378</v>
      </c>
      <c r="G51" s="63">
        <v>16500</v>
      </c>
      <c r="H51" s="64">
        <v>0</v>
      </c>
      <c r="I51" s="63">
        <f t="shared" si="0"/>
        <v>16500</v>
      </c>
      <c r="J51" s="63">
        <v>473.55</v>
      </c>
      <c r="K51" s="63">
        <v>0</v>
      </c>
      <c r="L51" s="63">
        <v>501.6</v>
      </c>
      <c r="M51" s="63">
        <v>25</v>
      </c>
      <c r="N51" s="63">
        <f t="shared" si="2"/>
        <v>1000.1500000000001</v>
      </c>
      <c r="O51" s="63">
        <f t="shared" si="1"/>
        <v>15499.85</v>
      </c>
    </row>
    <row r="52" spans="1:15" ht="11.25" customHeight="1" x14ac:dyDescent="0.25">
      <c r="A52" s="46" t="s">
        <v>237</v>
      </c>
      <c r="B52" s="26" t="s">
        <v>15</v>
      </c>
      <c r="C52" s="27" t="s">
        <v>97</v>
      </c>
      <c r="D52" s="15" t="s">
        <v>451</v>
      </c>
      <c r="E52" s="16" t="s">
        <v>359</v>
      </c>
      <c r="F52" s="18">
        <v>44409</v>
      </c>
      <c r="G52" s="63">
        <v>16500</v>
      </c>
      <c r="H52" s="64">
        <v>0</v>
      </c>
      <c r="I52" s="63">
        <f t="shared" si="0"/>
        <v>16500</v>
      </c>
      <c r="J52" s="63">
        <v>473.55</v>
      </c>
      <c r="K52" s="63">
        <v>0</v>
      </c>
      <c r="L52" s="63">
        <v>501.6</v>
      </c>
      <c r="M52" s="63">
        <v>25</v>
      </c>
      <c r="N52" s="63">
        <f t="shared" si="2"/>
        <v>1000.1500000000001</v>
      </c>
      <c r="O52" s="63">
        <f t="shared" si="1"/>
        <v>15499.85</v>
      </c>
    </row>
    <row r="53" spans="1:15" ht="11.25" customHeight="1" x14ac:dyDescent="0.25">
      <c r="A53" s="46" t="s">
        <v>238</v>
      </c>
      <c r="B53" s="26" t="s">
        <v>15</v>
      </c>
      <c r="C53" s="27" t="s">
        <v>97</v>
      </c>
      <c r="D53" s="15" t="s">
        <v>451</v>
      </c>
      <c r="E53" s="16" t="s">
        <v>359</v>
      </c>
      <c r="F53" s="18">
        <v>44682</v>
      </c>
      <c r="G53" s="63">
        <v>16500</v>
      </c>
      <c r="H53" s="64">
        <v>0</v>
      </c>
      <c r="I53" s="63">
        <f t="shared" si="0"/>
        <v>16500</v>
      </c>
      <c r="J53" s="63">
        <v>473.55</v>
      </c>
      <c r="K53" s="63">
        <v>0</v>
      </c>
      <c r="L53" s="63">
        <v>501.6</v>
      </c>
      <c r="M53" s="63">
        <v>25</v>
      </c>
      <c r="N53" s="63">
        <f t="shared" si="2"/>
        <v>1000.1500000000001</v>
      </c>
      <c r="O53" s="63">
        <f t="shared" si="1"/>
        <v>15499.85</v>
      </c>
    </row>
    <row r="54" spans="1:15" ht="11.25" customHeight="1" x14ac:dyDescent="0.25">
      <c r="A54" s="46" t="s">
        <v>239</v>
      </c>
      <c r="B54" s="26" t="s">
        <v>15</v>
      </c>
      <c r="C54" s="27" t="s">
        <v>97</v>
      </c>
      <c r="D54" s="15" t="s">
        <v>451</v>
      </c>
      <c r="E54" s="16" t="s">
        <v>359</v>
      </c>
      <c r="F54" s="18">
        <v>44409</v>
      </c>
      <c r="G54" s="63">
        <v>16500</v>
      </c>
      <c r="H54" s="64">
        <v>0</v>
      </c>
      <c r="I54" s="63">
        <f t="shared" si="0"/>
        <v>16500</v>
      </c>
      <c r="J54" s="63">
        <v>473.55</v>
      </c>
      <c r="K54" s="63">
        <v>0</v>
      </c>
      <c r="L54" s="63">
        <v>501.6</v>
      </c>
      <c r="M54" s="63">
        <v>25</v>
      </c>
      <c r="N54" s="63">
        <f t="shared" si="2"/>
        <v>1000.1500000000001</v>
      </c>
      <c r="O54" s="63">
        <f t="shared" si="1"/>
        <v>15499.85</v>
      </c>
    </row>
    <row r="55" spans="1:15" ht="11.25" customHeight="1" x14ac:dyDescent="0.25">
      <c r="A55" s="46" t="s">
        <v>240</v>
      </c>
      <c r="B55" s="26" t="s">
        <v>15</v>
      </c>
      <c r="C55" s="27" t="s">
        <v>97</v>
      </c>
      <c r="D55" s="15" t="s">
        <v>451</v>
      </c>
      <c r="E55" s="16" t="s">
        <v>359</v>
      </c>
      <c r="F55" s="18">
        <v>44348</v>
      </c>
      <c r="G55" s="63">
        <v>16500</v>
      </c>
      <c r="H55" s="64">
        <v>0</v>
      </c>
      <c r="I55" s="63">
        <f t="shared" ref="I55:I82" si="3">G55+H55</f>
        <v>16500</v>
      </c>
      <c r="J55" s="63">
        <v>473.55</v>
      </c>
      <c r="K55" s="63">
        <v>0</v>
      </c>
      <c r="L55" s="63">
        <v>501.6</v>
      </c>
      <c r="M55" s="63">
        <v>25</v>
      </c>
      <c r="N55" s="63">
        <f t="shared" si="2"/>
        <v>1000.1500000000001</v>
      </c>
      <c r="O55" s="63">
        <f t="shared" si="1"/>
        <v>15499.85</v>
      </c>
    </row>
    <row r="56" spans="1:15" ht="11.25" customHeight="1" x14ac:dyDescent="0.25">
      <c r="A56" s="46" t="s">
        <v>241</v>
      </c>
      <c r="B56" s="26" t="s">
        <v>15</v>
      </c>
      <c r="C56" s="27" t="s">
        <v>97</v>
      </c>
      <c r="D56" s="15" t="s">
        <v>451</v>
      </c>
      <c r="E56" s="16" t="s">
        <v>359</v>
      </c>
      <c r="F56" s="18">
        <v>44593</v>
      </c>
      <c r="G56" s="63">
        <v>16500</v>
      </c>
      <c r="H56" s="64">
        <v>0</v>
      </c>
      <c r="I56" s="63">
        <f t="shared" si="3"/>
        <v>16500</v>
      </c>
      <c r="J56" s="63">
        <v>473.55</v>
      </c>
      <c r="K56" s="63">
        <v>0</v>
      </c>
      <c r="L56" s="63">
        <v>501.6</v>
      </c>
      <c r="M56" s="63">
        <v>25</v>
      </c>
      <c r="N56" s="63">
        <f t="shared" si="2"/>
        <v>1000.1500000000001</v>
      </c>
      <c r="O56" s="63">
        <f t="shared" si="1"/>
        <v>15499.85</v>
      </c>
    </row>
    <row r="57" spans="1:15" ht="11.25" customHeight="1" x14ac:dyDescent="0.25">
      <c r="A57" s="46" t="s">
        <v>242</v>
      </c>
      <c r="B57" s="26" t="s">
        <v>15</v>
      </c>
      <c r="C57" s="27" t="s">
        <v>97</v>
      </c>
      <c r="D57" s="15" t="s">
        <v>451</v>
      </c>
      <c r="E57" s="16" t="s">
        <v>359</v>
      </c>
      <c r="F57" s="18">
        <v>44562</v>
      </c>
      <c r="G57" s="63">
        <v>16500</v>
      </c>
      <c r="H57" s="64">
        <v>0</v>
      </c>
      <c r="I57" s="63">
        <f t="shared" si="3"/>
        <v>16500</v>
      </c>
      <c r="J57" s="63">
        <v>473.55</v>
      </c>
      <c r="K57" s="63">
        <v>0</v>
      </c>
      <c r="L57" s="63">
        <v>501.6</v>
      </c>
      <c r="M57" s="63">
        <v>25</v>
      </c>
      <c r="N57" s="63">
        <f t="shared" si="2"/>
        <v>1000.1500000000001</v>
      </c>
      <c r="O57" s="63">
        <f t="shared" si="1"/>
        <v>15499.85</v>
      </c>
    </row>
    <row r="58" spans="1:15" ht="11.25" customHeight="1" x14ac:dyDescent="0.25">
      <c r="A58" s="46" t="s">
        <v>243</v>
      </c>
      <c r="B58" s="26" t="s">
        <v>15</v>
      </c>
      <c r="C58" s="27" t="s">
        <v>97</v>
      </c>
      <c r="D58" s="15" t="s">
        <v>451</v>
      </c>
      <c r="E58" s="16" t="s">
        <v>359</v>
      </c>
      <c r="F58" s="18">
        <v>44805</v>
      </c>
      <c r="G58" s="63">
        <v>16500</v>
      </c>
      <c r="H58" s="64">
        <v>0</v>
      </c>
      <c r="I58" s="63">
        <f t="shared" si="3"/>
        <v>16500</v>
      </c>
      <c r="J58" s="63">
        <v>473.55</v>
      </c>
      <c r="K58" s="63">
        <v>0</v>
      </c>
      <c r="L58" s="63">
        <v>501.6</v>
      </c>
      <c r="M58" s="63">
        <v>25</v>
      </c>
      <c r="N58" s="63">
        <f t="shared" si="2"/>
        <v>1000.1500000000001</v>
      </c>
      <c r="O58" s="63">
        <f t="shared" si="1"/>
        <v>15499.85</v>
      </c>
    </row>
    <row r="59" spans="1:15" ht="11.25" customHeight="1" x14ac:dyDescent="0.25">
      <c r="A59" s="46" t="s">
        <v>244</v>
      </c>
      <c r="B59" s="26" t="s">
        <v>15</v>
      </c>
      <c r="C59" s="27" t="s">
        <v>97</v>
      </c>
      <c r="D59" s="15" t="s">
        <v>451</v>
      </c>
      <c r="E59" s="16" t="s">
        <v>359</v>
      </c>
      <c r="F59" s="18">
        <v>44805</v>
      </c>
      <c r="G59" s="63">
        <v>26500</v>
      </c>
      <c r="H59" s="64">
        <v>0</v>
      </c>
      <c r="I59" s="63">
        <f t="shared" si="3"/>
        <v>26500</v>
      </c>
      <c r="J59" s="63">
        <v>760</v>
      </c>
      <c r="K59" s="63">
        <v>0</v>
      </c>
      <c r="L59" s="63">
        <v>805.6</v>
      </c>
      <c r="M59" s="63">
        <v>25</v>
      </c>
      <c r="N59" s="63">
        <v>1591.15</v>
      </c>
      <c r="O59" s="63">
        <f t="shared" si="1"/>
        <v>24908.85</v>
      </c>
    </row>
    <row r="60" spans="1:15" ht="11.25" customHeight="1" x14ac:dyDescent="0.25">
      <c r="A60" s="46" t="s">
        <v>245</v>
      </c>
      <c r="B60" s="26" t="s">
        <v>15</v>
      </c>
      <c r="C60" s="27" t="s">
        <v>97</v>
      </c>
      <c r="D60" s="15" t="s">
        <v>451</v>
      </c>
      <c r="E60" s="16" t="s">
        <v>359</v>
      </c>
      <c r="F60" s="18">
        <v>37196</v>
      </c>
      <c r="G60" s="63">
        <v>16500</v>
      </c>
      <c r="H60" s="64">
        <v>0</v>
      </c>
      <c r="I60" s="63">
        <f t="shared" si="3"/>
        <v>16500</v>
      </c>
      <c r="J60" s="63">
        <v>473.55</v>
      </c>
      <c r="K60" s="63">
        <v>0</v>
      </c>
      <c r="L60" s="63">
        <v>501.6</v>
      </c>
      <c r="M60" s="63">
        <v>25</v>
      </c>
      <c r="N60" s="63">
        <f t="shared" si="2"/>
        <v>1000.1500000000001</v>
      </c>
      <c r="O60" s="63">
        <f t="shared" si="1"/>
        <v>15499.85</v>
      </c>
    </row>
    <row r="61" spans="1:15" ht="11.25" customHeight="1" x14ac:dyDescent="0.25">
      <c r="A61" s="46" t="s">
        <v>246</v>
      </c>
      <c r="B61" s="26" t="s">
        <v>15</v>
      </c>
      <c r="C61" s="27" t="s">
        <v>97</v>
      </c>
      <c r="D61" s="15" t="s">
        <v>451</v>
      </c>
      <c r="E61" s="16" t="s">
        <v>359</v>
      </c>
      <c r="F61" s="18">
        <v>37196</v>
      </c>
      <c r="G61" s="63">
        <v>16500</v>
      </c>
      <c r="H61" s="64">
        <v>0</v>
      </c>
      <c r="I61" s="63">
        <f t="shared" si="3"/>
        <v>16500</v>
      </c>
      <c r="J61" s="63">
        <v>473.55</v>
      </c>
      <c r="K61" s="63">
        <v>0</v>
      </c>
      <c r="L61" s="63">
        <v>501.6</v>
      </c>
      <c r="M61" s="63">
        <v>25</v>
      </c>
      <c r="N61" s="63">
        <f t="shared" si="2"/>
        <v>1000.1500000000001</v>
      </c>
      <c r="O61" s="63">
        <f t="shared" si="1"/>
        <v>15499.85</v>
      </c>
    </row>
    <row r="62" spans="1:15" ht="11.25" customHeight="1" x14ac:dyDescent="0.25">
      <c r="A62" s="46" t="s">
        <v>247</v>
      </c>
      <c r="B62" s="26" t="s">
        <v>23</v>
      </c>
      <c r="C62" s="27" t="s">
        <v>28</v>
      </c>
      <c r="D62" s="15" t="s">
        <v>451</v>
      </c>
      <c r="E62" s="16" t="s">
        <v>359</v>
      </c>
      <c r="F62" s="18">
        <v>44774</v>
      </c>
      <c r="G62" s="63">
        <v>30000</v>
      </c>
      <c r="H62" s="63">
        <v>0</v>
      </c>
      <c r="I62" s="63">
        <v>30000</v>
      </c>
      <c r="J62" s="63">
        <v>861</v>
      </c>
      <c r="K62" s="63">
        <v>0</v>
      </c>
      <c r="L62" s="63">
        <v>912</v>
      </c>
      <c r="M62" s="63">
        <v>25</v>
      </c>
      <c r="N62" s="63">
        <v>1798</v>
      </c>
      <c r="O62" s="63">
        <v>28202</v>
      </c>
    </row>
    <row r="63" spans="1:15" ht="11.25" customHeight="1" x14ac:dyDescent="0.25">
      <c r="A63" s="46" t="s">
        <v>248</v>
      </c>
      <c r="B63" s="26" t="s">
        <v>23</v>
      </c>
      <c r="C63" s="27" t="s">
        <v>28</v>
      </c>
      <c r="D63" s="15" t="s">
        <v>451</v>
      </c>
      <c r="E63" s="16" t="s">
        <v>359</v>
      </c>
      <c r="F63" s="18">
        <v>44228</v>
      </c>
      <c r="G63" s="63">
        <v>25000</v>
      </c>
      <c r="H63" s="63">
        <v>0</v>
      </c>
      <c r="I63" s="63">
        <v>25000</v>
      </c>
      <c r="J63" s="63">
        <v>717.5</v>
      </c>
      <c r="K63" s="63">
        <v>0</v>
      </c>
      <c r="L63" s="63">
        <v>760</v>
      </c>
      <c r="M63" s="63">
        <v>25</v>
      </c>
      <c r="N63" s="63">
        <v>1502.5</v>
      </c>
      <c r="O63" s="63">
        <v>23497.5</v>
      </c>
    </row>
    <row r="64" spans="1:15" ht="11.25" customHeight="1" x14ac:dyDescent="0.25">
      <c r="A64" s="46" t="s">
        <v>249</v>
      </c>
      <c r="B64" s="26" t="s">
        <v>15</v>
      </c>
      <c r="C64" s="27" t="s">
        <v>250</v>
      </c>
      <c r="D64" s="15" t="s">
        <v>451</v>
      </c>
      <c r="E64" s="16" t="s">
        <v>359</v>
      </c>
      <c r="F64" s="18">
        <v>44501</v>
      </c>
      <c r="G64" s="63">
        <v>30000</v>
      </c>
      <c r="H64" s="64">
        <v>0</v>
      </c>
      <c r="I64" s="63">
        <f t="shared" si="3"/>
        <v>30000</v>
      </c>
      <c r="J64" s="63">
        <v>861</v>
      </c>
      <c r="K64" s="63">
        <v>0</v>
      </c>
      <c r="L64" s="63">
        <v>912</v>
      </c>
      <c r="M64" s="63">
        <v>1740.46</v>
      </c>
      <c r="N64" s="63">
        <f t="shared" si="2"/>
        <v>3513.46</v>
      </c>
      <c r="O64" s="63">
        <f t="shared" ref="O64:O94" si="4">G64-N64</f>
        <v>26486.54</v>
      </c>
    </row>
    <row r="65" spans="1:15" ht="11.25" customHeight="1" x14ac:dyDescent="0.25">
      <c r="A65" s="46" t="s">
        <v>251</v>
      </c>
      <c r="B65" s="26" t="s">
        <v>23</v>
      </c>
      <c r="C65" s="27" t="s">
        <v>24</v>
      </c>
      <c r="D65" s="15" t="s">
        <v>451</v>
      </c>
      <c r="E65" s="16" t="s">
        <v>359</v>
      </c>
      <c r="F65" s="18">
        <v>44197</v>
      </c>
      <c r="G65" s="63">
        <v>30000</v>
      </c>
      <c r="H65" s="64">
        <v>0</v>
      </c>
      <c r="I65" s="63">
        <v>30000</v>
      </c>
      <c r="J65" s="63">
        <v>861</v>
      </c>
      <c r="K65" s="63">
        <v>0</v>
      </c>
      <c r="L65" s="63">
        <v>912</v>
      </c>
      <c r="M65" s="63">
        <v>25</v>
      </c>
      <c r="N65" s="63">
        <f t="shared" si="2"/>
        <v>1798</v>
      </c>
      <c r="O65" s="63">
        <f t="shared" si="4"/>
        <v>28202</v>
      </c>
    </row>
    <row r="66" spans="1:15" ht="11.25" customHeight="1" x14ac:dyDescent="0.25">
      <c r="A66" s="46" t="s">
        <v>252</v>
      </c>
      <c r="B66" s="26" t="s">
        <v>15</v>
      </c>
      <c r="C66" s="27" t="s">
        <v>68</v>
      </c>
      <c r="D66" s="15" t="s">
        <v>451</v>
      </c>
      <c r="E66" s="16" t="s">
        <v>359</v>
      </c>
      <c r="F66" s="18">
        <v>44348</v>
      </c>
      <c r="G66" s="63">
        <v>30000</v>
      </c>
      <c r="H66" s="64">
        <v>0</v>
      </c>
      <c r="I66" s="63">
        <f t="shared" si="3"/>
        <v>30000</v>
      </c>
      <c r="J66" s="63">
        <v>861</v>
      </c>
      <c r="K66" s="63">
        <v>0</v>
      </c>
      <c r="L66" s="63">
        <v>912</v>
      </c>
      <c r="M66" s="63">
        <v>25</v>
      </c>
      <c r="N66" s="63">
        <f t="shared" si="2"/>
        <v>1798</v>
      </c>
      <c r="O66" s="63">
        <f t="shared" si="4"/>
        <v>28202</v>
      </c>
    </row>
    <row r="67" spans="1:15" ht="11.25" customHeight="1" x14ac:dyDescent="0.25">
      <c r="A67" s="46" t="s">
        <v>253</v>
      </c>
      <c r="B67" s="26" t="s">
        <v>23</v>
      </c>
      <c r="C67" s="27" t="s">
        <v>68</v>
      </c>
      <c r="D67" s="15" t="s">
        <v>451</v>
      </c>
      <c r="E67" s="16" t="s">
        <v>359</v>
      </c>
      <c r="F67" s="18">
        <v>44317</v>
      </c>
      <c r="G67" s="63">
        <v>25000</v>
      </c>
      <c r="H67" s="64">
        <v>0</v>
      </c>
      <c r="I67" s="63">
        <f t="shared" si="3"/>
        <v>25000</v>
      </c>
      <c r="J67" s="63">
        <v>717.5</v>
      </c>
      <c r="K67" s="63">
        <v>0</v>
      </c>
      <c r="L67" s="63">
        <v>760</v>
      </c>
      <c r="M67" s="63">
        <v>125</v>
      </c>
      <c r="N67" s="63">
        <f t="shared" si="2"/>
        <v>1602.5</v>
      </c>
      <c r="O67" s="63">
        <f t="shared" si="4"/>
        <v>23397.5</v>
      </c>
    </row>
    <row r="68" spans="1:15" ht="11.25" customHeight="1" x14ac:dyDescent="0.25">
      <c r="A68" s="46" t="s">
        <v>254</v>
      </c>
      <c r="B68" s="26" t="s">
        <v>15</v>
      </c>
      <c r="C68" s="27" t="s">
        <v>68</v>
      </c>
      <c r="D68" s="15" t="s">
        <v>451</v>
      </c>
      <c r="E68" s="16" t="s">
        <v>359</v>
      </c>
      <c r="F68" s="18">
        <v>44317</v>
      </c>
      <c r="G68" s="63">
        <v>30000</v>
      </c>
      <c r="H68" s="64">
        <v>0</v>
      </c>
      <c r="I68" s="63">
        <f t="shared" si="3"/>
        <v>30000</v>
      </c>
      <c r="J68" s="63">
        <v>861</v>
      </c>
      <c r="K68" s="63">
        <v>0</v>
      </c>
      <c r="L68" s="63">
        <v>912</v>
      </c>
      <c r="M68" s="63">
        <v>25</v>
      </c>
      <c r="N68" s="63">
        <f t="shared" ref="N68:N94" si="5">+J68+L68+M68</f>
        <v>1798</v>
      </c>
      <c r="O68" s="63">
        <f t="shared" si="4"/>
        <v>28202</v>
      </c>
    </row>
    <row r="69" spans="1:15" ht="11.25" customHeight="1" x14ac:dyDescent="0.25">
      <c r="A69" s="46" t="s">
        <v>255</v>
      </c>
      <c r="B69" s="26" t="s">
        <v>15</v>
      </c>
      <c r="C69" s="27" t="s">
        <v>256</v>
      </c>
      <c r="D69" s="15" t="s">
        <v>451</v>
      </c>
      <c r="E69" s="16" t="s">
        <v>359</v>
      </c>
      <c r="F69" s="18">
        <v>42675</v>
      </c>
      <c r="G69" s="63">
        <v>20000</v>
      </c>
      <c r="H69" s="64">
        <v>0</v>
      </c>
      <c r="I69" s="63">
        <f t="shared" si="3"/>
        <v>20000</v>
      </c>
      <c r="J69" s="63">
        <v>574</v>
      </c>
      <c r="K69" s="63">
        <v>0</v>
      </c>
      <c r="L69" s="63">
        <v>608</v>
      </c>
      <c r="M69" s="63">
        <v>25</v>
      </c>
      <c r="N69" s="63">
        <f t="shared" si="5"/>
        <v>1207</v>
      </c>
      <c r="O69" s="63">
        <f t="shared" si="4"/>
        <v>18793</v>
      </c>
    </row>
    <row r="70" spans="1:15" ht="11.25" customHeight="1" x14ac:dyDescent="0.25">
      <c r="A70" s="46" t="s">
        <v>257</v>
      </c>
      <c r="B70" s="26" t="s">
        <v>15</v>
      </c>
      <c r="C70" s="27" t="s">
        <v>78</v>
      </c>
      <c r="D70" s="15" t="s">
        <v>451</v>
      </c>
      <c r="E70" s="16" t="s">
        <v>359</v>
      </c>
      <c r="F70" s="18">
        <v>44409</v>
      </c>
      <c r="G70" s="63">
        <v>22500</v>
      </c>
      <c r="H70" s="64">
        <v>0</v>
      </c>
      <c r="I70" s="63">
        <f t="shared" si="3"/>
        <v>22500</v>
      </c>
      <c r="J70" s="63">
        <v>645.75</v>
      </c>
      <c r="K70" s="63">
        <v>0</v>
      </c>
      <c r="L70" s="63">
        <v>684</v>
      </c>
      <c r="M70" s="63">
        <v>25</v>
      </c>
      <c r="N70" s="63">
        <f t="shared" si="5"/>
        <v>1354.75</v>
      </c>
      <c r="O70" s="63">
        <f t="shared" si="4"/>
        <v>21145.25</v>
      </c>
    </row>
    <row r="71" spans="1:15" ht="11.25" customHeight="1" x14ac:dyDescent="0.25">
      <c r="A71" s="46" t="s">
        <v>258</v>
      </c>
      <c r="B71" s="26" t="s">
        <v>15</v>
      </c>
      <c r="C71" s="27" t="s">
        <v>78</v>
      </c>
      <c r="D71" s="15" t="s">
        <v>451</v>
      </c>
      <c r="E71" s="16" t="s">
        <v>359</v>
      </c>
      <c r="F71" s="18">
        <v>44866</v>
      </c>
      <c r="G71" s="63">
        <v>22500</v>
      </c>
      <c r="H71" s="64">
        <v>0</v>
      </c>
      <c r="I71" s="63">
        <f t="shared" si="3"/>
        <v>22500</v>
      </c>
      <c r="J71" s="63">
        <v>645.75</v>
      </c>
      <c r="K71" s="63">
        <v>0</v>
      </c>
      <c r="L71" s="63">
        <v>684</v>
      </c>
      <c r="M71" s="63">
        <v>25</v>
      </c>
      <c r="N71" s="63">
        <f t="shared" si="5"/>
        <v>1354.75</v>
      </c>
      <c r="O71" s="63">
        <f t="shared" si="4"/>
        <v>21145.25</v>
      </c>
    </row>
    <row r="72" spans="1:15" ht="11.25" customHeight="1" x14ac:dyDescent="0.25">
      <c r="A72" s="46" t="s">
        <v>259</v>
      </c>
      <c r="B72" s="26" t="s">
        <v>15</v>
      </c>
      <c r="C72" s="27" t="s">
        <v>93</v>
      </c>
      <c r="D72" s="15" t="s">
        <v>451</v>
      </c>
      <c r="E72" s="16" t="s">
        <v>359</v>
      </c>
      <c r="F72" s="18">
        <v>44348</v>
      </c>
      <c r="G72" s="63">
        <v>15000</v>
      </c>
      <c r="H72" s="63">
        <v>0</v>
      </c>
      <c r="I72" s="63">
        <v>15000</v>
      </c>
      <c r="J72" s="63">
        <v>430.5</v>
      </c>
      <c r="K72" s="63">
        <v>0</v>
      </c>
      <c r="L72" s="63">
        <v>456</v>
      </c>
      <c r="M72" s="63">
        <v>7777.14</v>
      </c>
      <c r="N72" s="63">
        <v>8663.64</v>
      </c>
      <c r="O72" s="63">
        <v>6336.36</v>
      </c>
    </row>
    <row r="73" spans="1:15" ht="11.25" customHeight="1" x14ac:dyDescent="0.25">
      <c r="A73" s="46" t="s">
        <v>260</v>
      </c>
      <c r="B73" s="26" t="s">
        <v>23</v>
      </c>
      <c r="C73" s="27" t="s">
        <v>82</v>
      </c>
      <c r="D73" s="15" t="s">
        <v>451</v>
      </c>
      <c r="E73" s="16" t="s">
        <v>359</v>
      </c>
      <c r="F73" s="18">
        <v>44621</v>
      </c>
      <c r="G73" s="63">
        <v>16500</v>
      </c>
      <c r="H73" s="63">
        <v>0</v>
      </c>
      <c r="I73" s="63">
        <v>16500</v>
      </c>
      <c r="J73" s="63">
        <v>473.55</v>
      </c>
      <c r="K73" s="63">
        <v>0</v>
      </c>
      <c r="L73" s="63">
        <v>501.6</v>
      </c>
      <c r="M73" s="63">
        <v>25</v>
      </c>
      <c r="N73" s="63">
        <v>1000.15</v>
      </c>
      <c r="O73" s="63">
        <v>15499.85</v>
      </c>
    </row>
    <row r="74" spans="1:15" ht="11.25" customHeight="1" x14ac:dyDescent="0.25">
      <c r="A74" s="46" t="s">
        <v>261</v>
      </c>
      <c r="B74" s="26" t="s">
        <v>23</v>
      </c>
      <c r="C74" s="27" t="s">
        <v>82</v>
      </c>
      <c r="D74" s="15" t="s">
        <v>451</v>
      </c>
      <c r="E74" s="16" t="s">
        <v>359</v>
      </c>
      <c r="F74" s="18">
        <v>44682</v>
      </c>
      <c r="G74" s="63">
        <v>15000</v>
      </c>
      <c r="H74" s="64">
        <v>0</v>
      </c>
      <c r="I74" s="63">
        <f t="shared" si="3"/>
        <v>15000</v>
      </c>
      <c r="J74" s="63">
        <v>430.5</v>
      </c>
      <c r="K74" s="63">
        <v>0</v>
      </c>
      <c r="L74" s="63">
        <v>456</v>
      </c>
      <c r="M74" s="63">
        <v>25</v>
      </c>
      <c r="N74" s="63">
        <f t="shared" si="5"/>
        <v>911.5</v>
      </c>
      <c r="O74" s="63">
        <f t="shared" si="4"/>
        <v>14088.5</v>
      </c>
    </row>
    <row r="75" spans="1:15" ht="11.25" customHeight="1" x14ac:dyDescent="0.25">
      <c r="A75" s="46" t="s">
        <v>262</v>
      </c>
      <c r="B75" s="26" t="s">
        <v>23</v>
      </c>
      <c r="C75" s="27" t="s">
        <v>82</v>
      </c>
      <c r="D75" s="15" t="s">
        <v>451</v>
      </c>
      <c r="E75" s="16" t="s">
        <v>359</v>
      </c>
      <c r="F75" s="18">
        <v>44287</v>
      </c>
      <c r="G75" s="63">
        <v>16500</v>
      </c>
      <c r="H75" s="64">
        <v>0</v>
      </c>
      <c r="I75" s="63">
        <f t="shared" si="3"/>
        <v>16500</v>
      </c>
      <c r="J75" s="63">
        <v>473.55</v>
      </c>
      <c r="K75" s="63">
        <v>0</v>
      </c>
      <c r="L75" s="63">
        <v>501.6</v>
      </c>
      <c r="M75" s="63">
        <v>1840.46</v>
      </c>
      <c r="N75" s="63">
        <f t="shared" si="5"/>
        <v>2815.61</v>
      </c>
      <c r="O75" s="63">
        <f t="shared" si="4"/>
        <v>13684.39</v>
      </c>
    </row>
    <row r="76" spans="1:15" ht="11.25" customHeight="1" x14ac:dyDescent="0.25">
      <c r="A76" s="46" t="s">
        <v>263</v>
      </c>
      <c r="B76" s="26" t="s">
        <v>15</v>
      </c>
      <c r="C76" s="27" t="s">
        <v>82</v>
      </c>
      <c r="D76" s="15" t="s">
        <v>451</v>
      </c>
      <c r="E76" s="16" t="s">
        <v>359</v>
      </c>
      <c r="F76" s="18">
        <v>44713</v>
      </c>
      <c r="G76" s="63">
        <v>15000</v>
      </c>
      <c r="H76" s="64">
        <v>0</v>
      </c>
      <c r="I76" s="63">
        <f t="shared" si="3"/>
        <v>15000</v>
      </c>
      <c r="J76" s="63">
        <v>430.5</v>
      </c>
      <c r="K76" s="63">
        <v>0</v>
      </c>
      <c r="L76" s="63">
        <v>456</v>
      </c>
      <c r="M76" s="63">
        <v>25</v>
      </c>
      <c r="N76" s="63">
        <f t="shared" si="5"/>
        <v>911.5</v>
      </c>
      <c r="O76" s="63">
        <f t="shared" si="4"/>
        <v>14088.5</v>
      </c>
    </row>
    <row r="77" spans="1:15" ht="11.25" customHeight="1" x14ac:dyDescent="0.25">
      <c r="A77" s="46" t="s">
        <v>264</v>
      </c>
      <c r="B77" s="26" t="s">
        <v>23</v>
      </c>
      <c r="C77" s="27" t="s">
        <v>82</v>
      </c>
      <c r="D77" s="15" t="s">
        <v>451</v>
      </c>
      <c r="E77" s="16" t="s">
        <v>359</v>
      </c>
      <c r="F77" s="18">
        <v>44256</v>
      </c>
      <c r="G77" s="63">
        <v>13500</v>
      </c>
      <c r="H77" s="64">
        <v>0</v>
      </c>
      <c r="I77" s="63">
        <f t="shared" si="3"/>
        <v>13500</v>
      </c>
      <c r="J77" s="63">
        <v>387.45</v>
      </c>
      <c r="K77" s="63">
        <v>0</v>
      </c>
      <c r="L77" s="63">
        <v>410.4</v>
      </c>
      <c r="M77" s="63">
        <v>1740.46</v>
      </c>
      <c r="N77" s="63">
        <f t="shared" si="5"/>
        <v>2538.31</v>
      </c>
      <c r="O77" s="63">
        <f t="shared" si="4"/>
        <v>10961.69</v>
      </c>
    </row>
    <row r="78" spans="1:15" ht="11.25" customHeight="1" x14ac:dyDescent="0.25">
      <c r="A78" s="46" t="s">
        <v>265</v>
      </c>
      <c r="B78" s="26" t="s">
        <v>23</v>
      </c>
      <c r="C78" s="27" t="s">
        <v>82</v>
      </c>
      <c r="D78" s="15" t="s">
        <v>451</v>
      </c>
      <c r="E78" s="16" t="s">
        <v>359</v>
      </c>
      <c r="F78" s="18">
        <v>44805</v>
      </c>
      <c r="G78" s="63">
        <v>15000</v>
      </c>
      <c r="H78" s="64">
        <v>0</v>
      </c>
      <c r="I78" s="63">
        <v>15000</v>
      </c>
      <c r="J78" s="63">
        <v>430.5</v>
      </c>
      <c r="K78" s="63">
        <v>0</v>
      </c>
      <c r="L78" s="63">
        <v>456</v>
      </c>
      <c r="M78" s="63">
        <v>25</v>
      </c>
      <c r="N78" s="63">
        <f t="shared" si="5"/>
        <v>911.5</v>
      </c>
      <c r="O78" s="63">
        <f t="shared" si="4"/>
        <v>14088.5</v>
      </c>
    </row>
    <row r="79" spans="1:15" ht="11.25" customHeight="1" x14ac:dyDescent="0.25">
      <c r="A79" s="46" t="s">
        <v>266</v>
      </c>
      <c r="B79" s="26" t="s">
        <v>23</v>
      </c>
      <c r="C79" s="27" t="s">
        <v>82</v>
      </c>
      <c r="D79" s="15" t="s">
        <v>451</v>
      </c>
      <c r="E79" s="16" t="s">
        <v>359</v>
      </c>
      <c r="F79" s="18">
        <v>44805</v>
      </c>
      <c r="G79" s="63">
        <v>11000</v>
      </c>
      <c r="H79" s="64">
        <v>0</v>
      </c>
      <c r="I79" s="63">
        <f t="shared" si="3"/>
        <v>11000</v>
      </c>
      <c r="J79" s="63">
        <v>315.7</v>
      </c>
      <c r="K79" s="63">
        <v>0</v>
      </c>
      <c r="L79" s="63">
        <v>334.4</v>
      </c>
      <c r="M79" s="63">
        <v>25</v>
      </c>
      <c r="N79" s="63">
        <f t="shared" si="5"/>
        <v>675.09999999999991</v>
      </c>
      <c r="O79" s="63">
        <f t="shared" si="4"/>
        <v>10324.9</v>
      </c>
    </row>
    <row r="80" spans="1:15" ht="11.25" customHeight="1" x14ac:dyDescent="0.25">
      <c r="A80" s="46" t="s">
        <v>267</v>
      </c>
      <c r="B80" s="26" t="s">
        <v>23</v>
      </c>
      <c r="C80" s="27" t="s">
        <v>82</v>
      </c>
      <c r="D80" s="15" t="s">
        <v>451</v>
      </c>
      <c r="E80" s="16" t="s">
        <v>359</v>
      </c>
      <c r="F80" s="18">
        <v>44835</v>
      </c>
      <c r="G80" s="63">
        <v>16500</v>
      </c>
      <c r="H80" s="64">
        <v>0</v>
      </c>
      <c r="I80" s="63">
        <f t="shared" si="3"/>
        <v>16500</v>
      </c>
      <c r="J80" s="63">
        <v>473.55</v>
      </c>
      <c r="K80" s="63">
        <v>0</v>
      </c>
      <c r="L80" s="63">
        <v>501.6</v>
      </c>
      <c r="M80" s="63">
        <v>25</v>
      </c>
      <c r="N80" s="63">
        <v>1000.15</v>
      </c>
      <c r="O80" s="63">
        <f t="shared" si="4"/>
        <v>15499.85</v>
      </c>
    </row>
    <row r="81" spans="1:15" ht="11.25" customHeight="1" x14ac:dyDescent="0.25">
      <c r="A81" s="46" t="s">
        <v>344</v>
      </c>
      <c r="B81" s="26" t="s">
        <v>23</v>
      </c>
      <c r="C81" s="27" t="s">
        <v>82</v>
      </c>
      <c r="D81" s="15" t="s">
        <v>451</v>
      </c>
      <c r="E81" s="16" t="s">
        <v>359</v>
      </c>
      <c r="F81" s="18">
        <v>44986</v>
      </c>
      <c r="G81" s="63">
        <v>15000</v>
      </c>
      <c r="H81" s="63">
        <v>0</v>
      </c>
      <c r="I81" s="63">
        <v>15000</v>
      </c>
      <c r="J81" s="63">
        <v>430.5</v>
      </c>
      <c r="K81" s="63">
        <v>0</v>
      </c>
      <c r="L81" s="63">
        <v>456</v>
      </c>
      <c r="M81" s="63">
        <v>25</v>
      </c>
      <c r="N81" s="63">
        <v>911.5</v>
      </c>
      <c r="O81" s="63">
        <v>14088.5</v>
      </c>
    </row>
    <row r="82" spans="1:15" ht="11.25" customHeight="1" x14ac:dyDescent="0.25">
      <c r="A82" s="46" t="s">
        <v>345</v>
      </c>
      <c r="B82" s="26" t="s">
        <v>15</v>
      </c>
      <c r="C82" s="27" t="s">
        <v>68</v>
      </c>
      <c r="D82" s="15" t="s">
        <v>451</v>
      </c>
      <c r="E82" s="16" t="s">
        <v>359</v>
      </c>
      <c r="F82" s="18">
        <v>44986</v>
      </c>
      <c r="G82" s="63">
        <v>30000</v>
      </c>
      <c r="H82" s="64">
        <v>0</v>
      </c>
      <c r="I82" s="63">
        <f t="shared" si="3"/>
        <v>30000</v>
      </c>
      <c r="J82" s="63">
        <v>861</v>
      </c>
      <c r="K82" s="63">
        <v>0</v>
      </c>
      <c r="L82" s="63">
        <v>912</v>
      </c>
      <c r="M82" s="63">
        <v>25</v>
      </c>
      <c r="N82" s="63">
        <f t="shared" si="5"/>
        <v>1798</v>
      </c>
      <c r="O82" s="63">
        <f t="shared" si="4"/>
        <v>28202</v>
      </c>
    </row>
    <row r="83" spans="1:15" ht="11.25" customHeight="1" x14ac:dyDescent="0.25">
      <c r="A83" s="46" t="s">
        <v>523</v>
      </c>
      <c r="B83" s="26" t="s">
        <v>15</v>
      </c>
      <c r="C83" s="27" t="s">
        <v>97</v>
      </c>
      <c r="D83" s="15" t="s">
        <v>451</v>
      </c>
      <c r="E83" s="16" t="s">
        <v>359</v>
      </c>
      <c r="F83" s="18">
        <v>44986</v>
      </c>
      <c r="G83" s="63">
        <v>16500</v>
      </c>
      <c r="H83" s="64">
        <v>0</v>
      </c>
      <c r="I83" s="63">
        <f>G83+H83</f>
        <v>16500</v>
      </c>
      <c r="J83" s="63">
        <v>473.55</v>
      </c>
      <c r="K83" s="63">
        <v>0</v>
      </c>
      <c r="L83" s="63">
        <v>501.6</v>
      </c>
      <c r="M83" s="63">
        <v>25</v>
      </c>
      <c r="N83" s="63">
        <f t="shared" si="5"/>
        <v>1000.1500000000001</v>
      </c>
      <c r="O83" s="63">
        <f t="shared" si="4"/>
        <v>15499.85</v>
      </c>
    </row>
    <row r="84" spans="1:15" ht="11.25" customHeight="1" x14ac:dyDescent="0.25">
      <c r="A84" s="46" t="s">
        <v>347</v>
      </c>
      <c r="B84" s="26" t="s">
        <v>15</v>
      </c>
      <c r="C84" s="27" t="s">
        <v>78</v>
      </c>
      <c r="D84" s="15" t="s">
        <v>451</v>
      </c>
      <c r="E84" s="16" t="s">
        <v>359</v>
      </c>
      <c r="F84" s="18">
        <v>36982</v>
      </c>
      <c r="G84" s="63">
        <v>22500</v>
      </c>
      <c r="H84" s="63">
        <v>0</v>
      </c>
      <c r="I84" s="63">
        <v>22500</v>
      </c>
      <c r="J84" s="63">
        <v>645.75</v>
      </c>
      <c r="K84" s="63">
        <v>0</v>
      </c>
      <c r="L84" s="63">
        <v>684</v>
      </c>
      <c r="M84" s="63">
        <v>25</v>
      </c>
      <c r="N84" s="63">
        <v>1354.75</v>
      </c>
      <c r="O84" s="63">
        <v>21145.25</v>
      </c>
    </row>
    <row r="85" spans="1:15" ht="11.25" customHeight="1" x14ac:dyDescent="0.25">
      <c r="A85" s="46" t="s">
        <v>348</v>
      </c>
      <c r="B85" s="26" t="s">
        <v>23</v>
      </c>
      <c r="C85" s="27" t="s">
        <v>82</v>
      </c>
      <c r="D85" s="15" t="s">
        <v>451</v>
      </c>
      <c r="E85" s="16" t="s">
        <v>359</v>
      </c>
      <c r="F85" s="18">
        <v>36982</v>
      </c>
      <c r="G85" s="63">
        <v>15000</v>
      </c>
      <c r="H85" s="63">
        <v>0</v>
      </c>
      <c r="I85" s="63">
        <v>15000</v>
      </c>
      <c r="J85" s="63">
        <v>430.5</v>
      </c>
      <c r="K85" s="63">
        <v>0</v>
      </c>
      <c r="L85" s="63">
        <v>456</v>
      </c>
      <c r="M85" s="63">
        <v>25</v>
      </c>
      <c r="N85" s="63">
        <f t="shared" si="5"/>
        <v>911.5</v>
      </c>
      <c r="O85" s="63">
        <f t="shared" si="4"/>
        <v>14088.5</v>
      </c>
    </row>
    <row r="86" spans="1:15" ht="11.25" customHeight="1" x14ac:dyDescent="0.25">
      <c r="A86" s="46" t="s">
        <v>364</v>
      </c>
      <c r="B86" s="26" t="s">
        <v>23</v>
      </c>
      <c r="C86" s="27" t="s">
        <v>28</v>
      </c>
      <c r="D86" s="15" t="s">
        <v>451</v>
      </c>
      <c r="E86" s="16" t="s">
        <v>359</v>
      </c>
      <c r="F86" s="18">
        <v>45047</v>
      </c>
      <c r="G86" s="63">
        <v>30000</v>
      </c>
      <c r="H86" s="63">
        <v>0</v>
      </c>
      <c r="I86" s="63">
        <v>30000</v>
      </c>
      <c r="J86" s="63">
        <v>861</v>
      </c>
      <c r="K86" s="63">
        <v>0</v>
      </c>
      <c r="L86" s="63">
        <v>912</v>
      </c>
      <c r="M86" s="63">
        <v>125</v>
      </c>
      <c r="N86" s="63">
        <f t="shared" si="5"/>
        <v>1898</v>
      </c>
      <c r="O86" s="63">
        <f t="shared" si="4"/>
        <v>28102</v>
      </c>
    </row>
    <row r="87" spans="1:15" ht="11.25" customHeight="1" x14ac:dyDescent="0.25">
      <c r="A87" s="46" t="s">
        <v>349</v>
      </c>
      <c r="B87" s="26" t="s">
        <v>15</v>
      </c>
      <c r="C87" s="27" t="s">
        <v>97</v>
      </c>
      <c r="D87" s="15" t="s">
        <v>451</v>
      </c>
      <c r="E87" s="16" t="s">
        <v>359</v>
      </c>
      <c r="F87" s="18">
        <v>45047</v>
      </c>
      <c r="G87" s="63">
        <v>16500</v>
      </c>
      <c r="H87" s="63">
        <v>0</v>
      </c>
      <c r="I87" s="63">
        <v>16500</v>
      </c>
      <c r="J87" s="63">
        <v>473.55</v>
      </c>
      <c r="K87" s="63">
        <v>0</v>
      </c>
      <c r="L87" s="63">
        <v>501.6</v>
      </c>
      <c r="M87" s="63">
        <v>25</v>
      </c>
      <c r="N87" s="63">
        <f t="shared" si="5"/>
        <v>1000.1500000000001</v>
      </c>
      <c r="O87" s="63">
        <f t="shared" si="4"/>
        <v>15499.85</v>
      </c>
    </row>
    <row r="88" spans="1:15" ht="11.25" customHeight="1" x14ac:dyDescent="0.25">
      <c r="A88" s="46" t="s">
        <v>353</v>
      </c>
      <c r="B88" s="26" t="s">
        <v>23</v>
      </c>
      <c r="C88" s="27" t="s">
        <v>90</v>
      </c>
      <c r="D88" s="15" t="s">
        <v>451</v>
      </c>
      <c r="E88" s="16" t="s">
        <v>359</v>
      </c>
      <c r="F88" s="18">
        <v>45108</v>
      </c>
      <c r="G88" s="63">
        <v>30000</v>
      </c>
      <c r="H88" s="63">
        <v>0</v>
      </c>
      <c r="I88" s="63">
        <v>30000</v>
      </c>
      <c r="J88" s="63">
        <v>861</v>
      </c>
      <c r="K88" s="63">
        <v>0</v>
      </c>
      <c r="L88" s="63">
        <v>912</v>
      </c>
      <c r="M88" s="63">
        <v>25</v>
      </c>
      <c r="N88" s="63">
        <v>1798</v>
      </c>
      <c r="O88" s="63">
        <v>28202</v>
      </c>
    </row>
    <row r="89" spans="1:15" ht="11.25" customHeight="1" x14ac:dyDescent="0.25">
      <c r="A89" s="46" t="s">
        <v>358</v>
      </c>
      <c r="B89" s="26" t="s">
        <v>15</v>
      </c>
      <c r="C89" s="27" t="s">
        <v>24</v>
      </c>
      <c r="D89" s="15" t="s">
        <v>451</v>
      </c>
      <c r="E89" s="16" t="s">
        <v>359</v>
      </c>
      <c r="F89" s="18">
        <v>45139</v>
      </c>
      <c r="G89" s="63">
        <v>30000</v>
      </c>
      <c r="H89" s="63">
        <v>0</v>
      </c>
      <c r="I89" s="63">
        <v>30000</v>
      </c>
      <c r="J89" s="63">
        <v>861</v>
      </c>
      <c r="K89" s="63">
        <v>0</v>
      </c>
      <c r="L89" s="63">
        <v>912</v>
      </c>
      <c r="M89" s="63">
        <v>25</v>
      </c>
      <c r="N89" s="63">
        <f t="shared" si="5"/>
        <v>1798</v>
      </c>
      <c r="O89" s="63">
        <f t="shared" si="4"/>
        <v>28202</v>
      </c>
    </row>
    <row r="90" spans="1:15" ht="11.25" customHeight="1" x14ac:dyDescent="0.25">
      <c r="A90" s="46" t="s">
        <v>371</v>
      </c>
      <c r="B90" s="26" t="s">
        <v>15</v>
      </c>
      <c r="C90" s="27" t="s">
        <v>360</v>
      </c>
      <c r="D90" s="15" t="s">
        <v>451</v>
      </c>
      <c r="E90" s="16" t="s">
        <v>359</v>
      </c>
      <c r="F90" s="18">
        <v>45231</v>
      </c>
      <c r="G90" s="63">
        <v>22500</v>
      </c>
      <c r="H90" s="63">
        <v>0</v>
      </c>
      <c r="I90" s="63">
        <v>22500</v>
      </c>
      <c r="J90" s="63">
        <v>645.75</v>
      </c>
      <c r="K90" s="63">
        <v>0</v>
      </c>
      <c r="L90" s="63">
        <v>684</v>
      </c>
      <c r="M90" s="63">
        <v>25</v>
      </c>
      <c r="N90" s="63">
        <v>1354.75</v>
      </c>
      <c r="O90" s="63">
        <v>21145.25</v>
      </c>
    </row>
    <row r="91" spans="1:15" ht="11.25" customHeight="1" x14ac:dyDescent="0.25">
      <c r="A91" s="46" t="s">
        <v>372</v>
      </c>
      <c r="B91" s="26" t="s">
        <v>23</v>
      </c>
      <c r="C91" s="27" t="s">
        <v>28</v>
      </c>
      <c r="D91" s="15" t="s">
        <v>451</v>
      </c>
      <c r="E91" s="16" t="s">
        <v>359</v>
      </c>
      <c r="F91" s="18">
        <v>45231</v>
      </c>
      <c r="G91" s="63">
        <v>25000</v>
      </c>
      <c r="H91" s="63">
        <v>0</v>
      </c>
      <c r="I91" s="63">
        <v>25000</v>
      </c>
      <c r="J91" s="63">
        <v>717.5</v>
      </c>
      <c r="K91" s="63">
        <v>0</v>
      </c>
      <c r="L91" s="63">
        <v>760</v>
      </c>
      <c r="M91" s="63">
        <v>25</v>
      </c>
      <c r="N91" s="63">
        <v>1502.5</v>
      </c>
      <c r="O91" s="63">
        <v>23497.5</v>
      </c>
    </row>
    <row r="92" spans="1:15" ht="11.25" customHeight="1" x14ac:dyDescent="0.25">
      <c r="A92" s="46" t="s">
        <v>373</v>
      </c>
      <c r="B92" s="26" t="s">
        <v>15</v>
      </c>
      <c r="C92" s="27" t="s">
        <v>24</v>
      </c>
      <c r="D92" s="15" t="s">
        <v>451</v>
      </c>
      <c r="E92" s="16" t="s">
        <v>359</v>
      </c>
      <c r="F92" s="18">
        <v>45231</v>
      </c>
      <c r="G92" s="63">
        <v>30000</v>
      </c>
      <c r="H92" s="63">
        <v>0</v>
      </c>
      <c r="I92" s="63">
        <v>30000</v>
      </c>
      <c r="J92" s="63">
        <v>861</v>
      </c>
      <c r="K92" s="63">
        <v>0</v>
      </c>
      <c r="L92" s="63">
        <v>912</v>
      </c>
      <c r="M92" s="63">
        <v>25</v>
      </c>
      <c r="N92" s="63">
        <f t="shared" si="5"/>
        <v>1798</v>
      </c>
      <c r="O92" s="63">
        <f t="shared" si="4"/>
        <v>28202</v>
      </c>
    </row>
    <row r="93" spans="1:15" ht="11.25" customHeight="1" x14ac:dyDescent="0.25">
      <c r="A93" s="121" t="s">
        <v>376</v>
      </c>
      <c r="B93" s="26" t="s">
        <v>23</v>
      </c>
      <c r="C93" s="27" t="s">
        <v>24</v>
      </c>
      <c r="D93" s="15" t="s">
        <v>451</v>
      </c>
      <c r="E93" s="16" t="s">
        <v>359</v>
      </c>
      <c r="F93" s="18">
        <v>45261</v>
      </c>
      <c r="G93" s="63">
        <v>33000</v>
      </c>
      <c r="H93" s="63">
        <v>0</v>
      </c>
      <c r="I93" s="63">
        <v>33000</v>
      </c>
      <c r="J93" s="63">
        <v>947.1</v>
      </c>
      <c r="K93" s="63">
        <v>0</v>
      </c>
      <c r="L93" s="63">
        <v>1003.2</v>
      </c>
      <c r="M93" s="63">
        <v>2025</v>
      </c>
      <c r="N93" s="63">
        <v>3975.3</v>
      </c>
      <c r="O93" s="63">
        <v>29024.7</v>
      </c>
    </row>
    <row r="94" spans="1:15" ht="11.25" customHeight="1" x14ac:dyDescent="0.25">
      <c r="A94" s="46" t="s">
        <v>377</v>
      </c>
      <c r="B94" s="26" t="s">
        <v>15</v>
      </c>
      <c r="C94" s="27" t="s">
        <v>97</v>
      </c>
      <c r="D94" s="15" t="s">
        <v>451</v>
      </c>
      <c r="E94" s="16" t="s">
        <v>359</v>
      </c>
      <c r="F94" s="18">
        <v>45261</v>
      </c>
      <c r="G94" s="63">
        <v>16500</v>
      </c>
      <c r="H94" s="63">
        <v>0</v>
      </c>
      <c r="I94" s="63">
        <v>16500</v>
      </c>
      <c r="J94" s="63">
        <v>473.55</v>
      </c>
      <c r="K94" s="63">
        <v>0</v>
      </c>
      <c r="L94" s="63">
        <v>501.6</v>
      </c>
      <c r="M94" s="63">
        <v>25</v>
      </c>
      <c r="N94" s="63">
        <f t="shared" si="5"/>
        <v>1000.1500000000001</v>
      </c>
      <c r="O94" s="63">
        <f t="shared" si="4"/>
        <v>15499.85</v>
      </c>
    </row>
    <row r="95" spans="1:15" x14ac:dyDescent="0.25">
      <c r="A95" s="19" t="s">
        <v>186</v>
      </c>
      <c r="B95" s="20">
        <v>90</v>
      </c>
      <c r="C95" s="15"/>
      <c r="D95" s="15"/>
      <c r="E95" s="16"/>
      <c r="F95" s="15"/>
      <c r="G95" s="66">
        <f>SUM(G5:G94)</f>
        <v>1830500</v>
      </c>
      <c r="H95" s="67">
        <f>SUM(H5:H83)</f>
        <v>0</v>
      </c>
      <c r="I95" s="66">
        <f>SUM(I5:I94)</f>
        <v>1830500</v>
      </c>
      <c r="J95" s="66">
        <f t="shared" ref="J95:O95" si="6">SUM(J5:J94)</f>
        <v>52534.799999999981</v>
      </c>
      <c r="K95" s="66">
        <f t="shared" si="6"/>
        <v>0</v>
      </c>
      <c r="L95" s="66">
        <f t="shared" si="6"/>
        <v>55647.199999999946</v>
      </c>
      <c r="M95" s="66">
        <f>SUM(M5:M94)</f>
        <v>31990.039999999997</v>
      </c>
      <c r="N95" s="66">
        <f t="shared" si="6"/>
        <v>140172.58999999991</v>
      </c>
      <c r="O95" s="66">
        <f t="shared" si="6"/>
        <v>1690327.4099999995</v>
      </c>
    </row>
    <row r="96" spans="1:15" x14ac:dyDescent="0.25">
      <c r="A96" s="11"/>
      <c r="B96" s="9"/>
      <c r="C96" s="4"/>
      <c r="D96" s="4"/>
      <c r="E96" s="5"/>
      <c r="F96" s="4"/>
      <c r="G96" s="12"/>
      <c r="H96" s="13"/>
      <c r="I96" s="12"/>
      <c r="J96" s="12"/>
      <c r="K96" s="12"/>
      <c r="L96" s="12"/>
      <c r="M96" s="12"/>
      <c r="N96" s="12"/>
      <c r="O96" s="12"/>
    </row>
    <row r="97" spans="1:15" x14ac:dyDescent="0.25">
      <c r="A97" s="11"/>
      <c r="B97" s="9"/>
      <c r="C97" s="4"/>
      <c r="D97" s="4"/>
      <c r="E97" s="5"/>
      <c r="F97" s="4"/>
      <c r="G97" s="12"/>
      <c r="H97" s="13"/>
      <c r="I97" s="12"/>
      <c r="J97" s="12"/>
      <c r="K97" s="12"/>
      <c r="L97" s="12"/>
      <c r="M97" s="12"/>
      <c r="N97" s="12"/>
      <c r="O97" s="12"/>
    </row>
    <row r="98" spans="1:15" x14ac:dyDescent="0.25">
      <c r="A98" s="3"/>
      <c r="B98" s="3"/>
      <c r="C98" s="3"/>
      <c r="D98" s="3"/>
      <c r="E98" s="6"/>
      <c r="F98" s="3"/>
      <c r="G98" s="3"/>
      <c r="H98" s="7"/>
      <c r="I98" s="3"/>
      <c r="J98" s="3"/>
      <c r="K98" s="3"/>
      <c r="L98" s="3"/>
      <c r="M98" s="3"/>
      <c r="N98" s="3"/>
      <c r="O98" s="3"/>
    </row>
    <row r="99" spans="1:15" x14ac:dyDescent="0.25">
      <c r="A99" s="55" t="s">
        <v>187</v>
      </c>
      <c r="B99" s="56"/>
      <c r="C99" s="56"/>
      <c r="D99" s="57"/>
      <c r="E99" s="58"/>
      <c r="F99" s="124" t="s">
        <v>188</v>
      </c>
      <c r="G99" s="124"/>
      <c r="H99" s="124"/>
      <c r="I99" s="56"/>
      <c r="J99" s="56"/>
      <c r="K99" s="56"/>
      <c r="L99" s="57"/>
      <c r="M99" s="8"/>
      <c r="N99" s="8"/>
      <c r="O99" s="8"/>
    </row>
    <row r="100" spans="1:15" x14ac:dyDescent="0.25">
      <c r="A100" s="57"/>
      <c r="B100" s="57"/>
      <c r="C100" s="57"/>
      <c r="D100" s="57"/>
      <c r="E100" s="58"/>
      <c r="F100" s="57"/>
      <c r="G100" s="57"/>
      <c r="H100" s="55"/>
      <c r="I100" s="57"/>
      <c r="J100" s="57"/>
      <c r="K100" s="57"/>
      <c r="L100" s="57"/>
      <c r="M100" s="4"/>
      <c r="N100" s="4"/>
      <c r="O100" s="4"/>
    </row>
    <row r="102" spans="1:15" x14ac:dyDescent="0.25">
      <c r="M102" s="10"/>
    </row>
    <row r="105" spans="1:15" x14ac:dyDescent="0.25">
      <c r="E105"/>
      <c r="H105"/>
    </row>
    <row r="106" spans="1:15" x14ac:dyDescent="0.25">
      <c r="E106"/>
      <c r="H106"/>
    </row>
    <row r="107" spans="1:15" x14ac:dyDescent="0.25">
      <c r="E107"/>
      <c r="H107"/>
    </row>
    <row r="108" spans="1:15" x14ac:dyDescent="0.25">
      <c r="E108"/>
      <c r="H108"/>
    </row>
    <row r="109" spans="1:15" x14ac:dyDescent="0.25">
      <c r="E109"/>
      <c r="H109"/>
    </row>
    <row r="110" spans="1:15" x14ac:dyDescent="0.25">
      <c r="E110"/>
      <c r="H110"/>
    </row>
    <row r="111" spans="1:15" x14ac:dyDescent="0.25">
      <c r="E111"/>
      <c r="H111"/>
    </row>
    <row r="112" spans="1:15" x14ac:dyDescent="0.25">
      <c r="E112"/>
      <c r="H112"/>
    </row>
    <row r="113" spans="5:8" x14ac:dyDescent="0.25">
      <c r="E113"/>
      <c r="H113"/>
    </row>
    <row r="114" spans="5:8" x14ac:dyDescent="0.25">
      <c r="E114"/>
      <c r="H114"/>
    </row>
    <row r="115" spans="5:8" x14ac:dyDescent="0.25">
      <c r="E115"/>
      <c r="H115"/>
    </row>
    <row r="116" spans="5:8" x14ac:dyDescent="0.25">
      <c r="E116"/>
      <c r="H116"/>
    </row>
    <row r="117" spans="5:8" x14ac:dyDescent="0.25">
      <c r="E117"/>
      <c r="H117"/>
    </row>
    <row r="118" spans="5:8" x14ac:dyDescent="0.25">
      <c r="E118"/>
      <c r="H118"/>
    </row>
    <row r="119" spans="5:8" x14ac:dyDescent="0.25">
      <c r="E119"/>
      <c r="H119"/>
    </row>
    <row r="120" spans="5:8" x14ac:dyDescent="0.25">
      <c r="E120"/>
      <c r="H120"/>
    </row>
    <row r="121" spans="5:8" x14ac:dyDescent="0.25">
      <c r="E121"/>
      <c r="H121"/>
    </row>
    <row r="122" spans="5:8" x14ac:dyDescent="0.25">
      <c r="E122"/>
      <c r="H122"/>
    </row>
    <row r="123" spans="5:8" x14ac:dyDescent="0.25">
      <c r="E123"/>
      <c r="H123"/>
    </row>
    <row r="124" spans="5:8" x14ac:dyDescent="0.25">
      <c r="E124"/>
      <c r="H124"/>
    </row>
    <row r="125" spans="5:8" x14ac:dyDescent="0.25">
      <c r="E125"/>
      <c r="H125"/>
    </row>
  </sheetData>
  <sortState xmlns:xlrd2="http://schemas.microsoft.com/office/spreadsheetml/2017/richdata2" ref="A5:M95">
    <sortCondition ref="C5:C95" customList="OFICIAL DE PESCA I,SECRETARIA ADMINISTRATIVA,AUXILIAR ADMINISTRATIVO (A),AUXILIAR,ENUMERADOR,SECRETARIA,SECRETARIO (A),RECEPCIONISTA,DIGITADOR,MENSAJERO INTERNO,CHOFER,VIGILANTE,CONSERJE"/>
  </sortState>
  <mergeCells count="1">
    <mergeCell ref="F99:H99"/>
  </mergeCells>
  <phoneticPr fontId="22" type="noConversion"/>
  <conditionalFormatting sqref="A96:A98">
    <cfRule type="duplicateValues" dxfId="14" priority="2"/>
  </conditionalFormatting>
  <conditionalFormatting sqref="A99">
    <cfRule type="duplicateValues" dxfId="13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90E6-AB63-433E-868B-9756B587EB90}">
  <sheetPr>
    <pageSetUpPr fitToPage="1"/>
  </sheetPr>
  <dimension ref="A3:O70"/>
  <sheetViews>
    <sheetView topLeftCell="E34" zoomScale="145" zoomScaleNormal="145" zoomScalePageLayoutView="130" workbookViewId="0">
      <selection sqref="A1:T60"/>
    </sheetView>
  </sheetViews>
  <sheetFormatPr baseColWidth="10" defaultColWidth="11.42578125" defaultRowHeight="15" x14ac:dyDescent="0.25"/>
  <cols>
    <col min="1" max="1" width="27.85546875" customWidth="1"/>
    <col min="2" max="2" width="5.85546875" customWidth="1"/>
    <col min="3" max="3" width="44.140625" customWidth="1"/>
    <col min="4" max="4" width="68.28515625" customWidth="1"/>
    <col min="5" max="5" width="15.42578125" style="1" bestFit="1" customWidth="1"/>
    <col min="6" max="6" width="10.7109375" customWidth="1"/>
    <col min="7" max="7" width="10" customWidth="1"/>
    <col min="8" max="8" width="5" style="2" customWidth="1"/>
    <col min="9" max="9" width="10.85546875" bestFit="1" customWidth="1"/>
    <col min="10" max="10" width="8.42578125" customWidth="1"/>
    <col min="11" max="11" width="11.5703125" customWidth="1"/>
    <col min="12" max="12" width="8.28515625" customWidth="1"/>
    <col min="13" max="13" width="8.5703125" customWidth="1"/>
    <col min="14" max="14" width="11.85546875" customWidth="1"/>
    <col min="15" max="15" width="10.85546875" bestFit="1" customWidth="1"/>
  </cols>
  <sheetData>
    <row r="3" spans="1:15" x14ac:dyDescent="0.25">
      <c r="A3" s="23" t="s">
        <v>532</v>
      </c>
      <c r="B3" s="21"/>
      <c r="C3" s="21"/>
      <c r="D3" s="21"/>
      <c r="E3" s="22"/>
      <c r="F3" s="21"/>
      <c r="G3" s="21"/>
      <c r="H3" s="24"/>
      <c r="I3" s="21"/>
      <c r="J3" s="21"/>
      <c r="K3" s="21"/>
      <c r="L3" s="21"/>
      <c r="M3" s="21"/>
      <c r="N3" s="21"/>
      <c r="O3" s="21"/>
    </row>
    <row r="4" spans="1:15" ht="22.5" customHeight="1" x14ac:dyDescent="0.25">
      <c r="A4" s="25" t="s">
        <v>0</v>
      </c>
      <c r="B4" s="25" t="s">
        <v>343</v>
      </c>
      <c r="C4" s="25" t="s">
        <v>2</v>
      </c>
      <c r="D4" s="25" t="s">
        <v>3</v>
      </c>
      <c r="E4" s="25" t="s">
        <v>527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</row>
    <row r="5" spans="1:15" x14ac:dyDescent="0.25">
      <c r="A5" s="15" t="s">
        <v>268</v>
      </c>
      <c r="B5" s="16" t="s">
        <v>15</v>
      </c>
      <c r="C5" s="15" t="s">
        <v>519</v>
      </c>
      <c r="D5" s="15" t="s">
        <v>452</v>
      </c>
      <c r="E5" s="16" t="s">
        <v>269</v>
      </c>
      <c r="F5" s="18">
        <v>44287</v>
      </c>
      <c r="G5" s="63">
        <v>44000</v>
      </c>
      <c r="H5" s="63">
        <v>0</v>
      </c>
      <c r="I5" s="63">
        <v>44000</v>
      </c>
      <c r="J5" s="63">
        <v>1262.8</v>
      </c>
      <c r="K5" s="63">
        <v>1007.19</v>
      </c>
      <c r="L5" s="63">
        <v>1337.6</v>
      </c>
      <c r="M5" s="63">
        <v>25</v>
      </c>
      <c r="N5" s="63">
        <v>3632.59</v>
      </c>
      <c r="O5" s="63">
        <v>40367.410000000003</v>
      </c>
    </row>
    <row r="6" spans="1:15" x14ac:dyDescent="0.25">
      <c r="A6" s="15" t="s">
        <v>270</v>
      </c>
      <c r="B6" s="16" t="s">
        <v>15</v>
      </c>
      <c r="C6" s="15" t="s">
        <v>467</v>
      </c>
      <c r="D6" s="15" t="s">
        <v>439</v>
      </c>
      <c r="E6" s="16" t="s">
        <v>269</v>
      </c>
      <c r="F6" s="18">
        <v>44228</v>
      </c>
      <c r="G6" s="63">
        <v>40000</v>
      </c>
      <c r="H6" s="64">
        <v>0</v>
      </c>
      <c r="I6" s="63">
        <f t="shared" ref="I6:I43" si="0">G6-H6</f>
        <v>40000</v>
      </c>
      <c r="J6" s="63">
        <v>1148</v>
      </c>
      <c r="K6" s="65">
        <v>442.65</v>
      </c>
      <c r="L6" s="63">
        <v>1216</v>
      </c>
      <c r="M6" s="63">
        <v>25</v>
      </c>
      <c r="N6" s="63">
        <f t="shared" ref="N6:N43" si="1">J6+K6+L6+M6</f>
        <v>2831.65</v>
      </c>
      <c r="O6" s="63">
        <f t="shared" ref="O6:O43" si="2">I6-N6</f>
        <v>37168.35</v>
      </c>
    </row>
    <row r="7" spans="1:15" x14ac:dyDescent="0.25">
      <c r="A7" s="15" t="s">
        <v>271</v>
      </c>
      <c r="B7" s="16" t="s">
        <v>15</v>
      </c>
      <c r="C7" s="15" t="s">
        <v>519</v>
      </c>
      <c r="D7" s="15" t="s">
        <v>440</v>
      </c>
      <c r="E7" s="16" t="s">
        <v>269</v>
      </c>
      <c r="F7" s="18">
        <v>44682</v>
      </c>
      <c r="G7" s="63">
        <v>44000</v>
      </c>
      <c r="H7" s="64">
        <v>0</v>
      </c>
      <c r="I7" s="63">
        <f t="shared" si="0"/>
        <v>44000</v>
      </c>
      <c r="J7" s="63">
        <v>1262.8</v>
      </c>
      <c r="K7" s="65">
        <v>1007.19</v>
      </c>
      <c r="L7" s="63">
        <v>1337.6</v>
      </c>
      <c r="M7" s="63">
        <v>25</v>
      </c>
      <c r="N7" s="63">
        <f t="shared" si="1"/>
        <v>3632.5899999999997</v>
      </c>
      <c r="O7" s="63">
        <f t="shared" si="2"/>
        <v>40367.410000000003</v>
      </c>
    </row>
    <row r="8" spans="1:15" x14ac:dyDescent="0.25">
      <c r="A8" s="15" t="s">
        <v>272</v>
      </c>
      <c r="B8" s="16" t="s">
        <v>15</v>
      </c>
      <c r="C8" s="15" t="s">
        <v>518</v>
      </c>
      <c r="D8" s="15" t="s">
        <v>441</v>
      </c>
      <c r="E8" s="16" t="s">
        <v>269</v>
      </c>
      <c r="F8" s="18">
        <v>44256</v>
      </c>
      <c r="G8" s="63">
        <v>44000</v>
      </c>
      <c r="H8" s="64">
        <v>0</v>
      </c>
      <c r="I8" s="63">
        <f t="shared" si="0"/>
        <v>44000</v>
      </c>
      <c r="J8" s="63">
        <v>1262.8</v>
      </c>
      <c r="K8" s="65">
        <v>1007.19</v>
      </c>
      <c r="L8" s="63">
        <v>1337.6</v>
      </c>
      <c r="M8" s="63">
        <v>25</v>
      </c>
      <c r="N8" s="63">
        <f t="shared" si="1"/>
        <v>3632.5899999999997</v>
      </c>
      <c r="O8" s="63">
        <f t="shared" si="2"/>
        <v>40367.410000000003</v>
      </c>
    </row>
    <row r="9" spans="1:15" x14ac:dyDescent="0.25">
      <c r="A9" s="15" t="s">
        <v>273</v>
      </c>
      <c r="B9" s="16" t="s">
        <v>23</v>
      </c>
      <c r="C9" s="15" t="s">
        <v>517</v>
      </c>
      <c r="D9" s="15" t="s">
        <v>444</v>
      </c>
      <c r="E9" s="16" t="s">
        <v>269</v>
      </c>
      <c r="F9" s="18">
        <v>44348</v>
      </c>
      <c r="G9" s="63">
        <v>44000</v>
      </c>
      <c r="H9" s="64">
        <v>0</v>
      </c>
      <c r="I9" s="63">
        <f t="shared" si="0"/>
        <v>44000</v>
      </c>
      <c r="J9" s="63">
        <v>1262.8</v>
      </c>
      <c r="K9" s="65">
        <v>1007.19</v>
      </c>
      <c r="L9" s="63">
        <v>1337.6</v>
      </c>
      <c r="M9" s="63">
        <v>25</v>
      </c>
      <c r="N9" s="63">
        <f t="shared" si="1"/>
        <v>3632.5899999999997</v>
      </c>
      <c r="O9" s="63">
        <f t="shared" si="2"/>
        <v>40367.410000000003</v>
      </c>
    </row>
    <row r="10" spans="1:15" x14ac:dyDescent="0.25">
      <c r="A10" s="15" t="s">
        <v>274</v>
      </c>
      <c r="B10" s="16" t="s">
        <v>15</v>
      </c>
      <c r="C10" s="15" t="s">
        <v>517</v>
      </c>
      <c r="D10" s="15" t="s">
        <v>445</v>
      </c>
      <c r="E10" s="16" t="s">
        <v>269</v>
      </c>
      <c r="F10" s="18">
        <v>37196</v>
      </c>
      <c r="G10" s="63">
        <v>44000</v>
      </c>
      <c r="H10" s="64">
        <v>0</v>
      </c>
      <c r="I10" s="63">
        <f t="shared" si="0"/>
        <v>44000</v>
      </c>
      <c r="J10" s="63">
        <v>1262.8</v>
      </c>
      <c r="K10" s="65">
        <v>1007.19</v>
      </c>
      <c r="L10" s="63">
        <v>1337.6</v>
      </c>
      <c r="M10" s="63">
        <v>25</v>
      </c>
      <c r="N10" s="63">
        <f t="shared" si="1"/>
        <v>3632.5899999999997</v>
      </c>
      <c r="O10" s="63">
        <f t="shared" si="2"/>
        <v>40367.410000000003</v>
      </c>
    </row>
    <row r="11" spans="1:15" x14ac:dyDescent="0.25">
      <c r="A11" s="15" t="s">
        <v>276</v>
      </c>
      <c r="B11" s="16" t="s">
        <v>15</v>
      </c>
      <c r="C11" s="15" t="s">
        <v>517</v>
      </c>
      <c r="D11" s="15" t="s">
        <v>453</v>
      </c>
      <c r="E11" s="16" t="s">
        <v>269</v>
      </c>
      <c r="F11" s="18">
        <v>44743</v>
      </c>
      <c r="G11" s="63">
        <v>44000</v>
      </c>
      <c r="H11" s="64">
        <v>0</v>
      </c>
      <c r="I11" s="63">
        <f t="shared" si="0"/>
        <v>44000</v>
      </c>
      <c r="J11" s="63">
        <v>1262.8</v>
      </c>
      <c r="K11" s="65">
        <v>749.87</v>
      </c>
      <c r="L11" s="63">
        <v>1337.6</v>
      </c>
      <c r="M11" s="63">
        <v>1740.46</v>
      </c>
      <c r="N11" s="63">
        <f t="shared" si="1"/>
        <v>5090.7299999999996</v>
      </c>
      <c r="O11" s="63">
        <f t="shared" si="2"/>
        <v>38909.270000000004</v>
      </c>
    </row>
    <row r="12" spans="1:15" x14ac:dyDescent="0.25">
      <c r="A12" s="15" t="s">
        <v>277</v>
      </c>
      <c r="B12" s="16" t="s">
        <v>15</v>
      </c>
      <c r="C12" s="15" t="s">
        <v>467</v>
      </c>
      <c r="D12" s="15" t="s">
        <v>453</v>
      </c>
      <c r="E12" s="16" t="s">
        <v>269</v>
      </c>
      <c r="F12" s="18">
        <v>44287</v>
      </c>
      <c r="G12" s="63">
        <v>44000</v>
      </c>
      <c r="H12" s="64">
        <v>0</v>
      </c>
      <c r="I12" s="63">
        <v>44000</v>
      </c>
      <c r="J12" s="63">
        <v>1262.8</v>
      </c>
      <c r="K12" s="65">
        <v>1007.19</v>
      </c>
      <c r="L12" s="63">
        <v>1337.6</v>
      </c>
      <c r="M12" s="63">
        <v>2275</v>
      </c>
      <c r="N12" s="63">
        <f t="shared" si="1"/>
        <v>5882.59</v>
      </c>
      <c r="O12" s="63">
        <f t="shared" si="2"/>
        <v>38117.410000000003</v>
      </c>
    </row>
    <row r="13" spans="1:15" x14ac:dyDescent="0.25">
      <c r="A13" s="15" t="s">
        <v>311</v>
      </c>
      <c r="B13" s="16" t="s">
        <v>23</v>
      </c>
      <c r="C13" s="15" t="s">
        <v>28</v>
      </c>
      <c r="D13" s="15" t="s">
        <v>453</v>
      </c>
      <c r="E13" s="16" t="s">
        <v>269</v>
      </c>
      <c r="F13" s="18">
        <v>44652</v>
      </c>
      <c r="G13" s="63">
        <v>35000</v>
      </c>
      <c r="H13" s="64">
        <v>0</v>
      </c>
      <c r="I13" s="63">
        <f>G13-H13</f>
        <v>35000</v>
      </c>
      <c r="J13" s="63">
        <v>1004.5</v>
      </c>
      <c r="K13" s="65">
        <v>0</v>
      </c>
      <c r="L13" s="63">
        <v>1064</v>
      </c>
      <c r="M13" s="63">
        <v>125</v>
      </c>
      <c r="N13" s="63">
        <f>J13+K13+L13+M13</f>
        <v>2193.5</v>
      </c>
      <c r="O13" s="63">
        <f>I13-N13</f>
        <v>32806.5</v>
      </c>
    </row>
    <row r="14" spans="1:15" x14ac:dyDescent="0.25">
      <c r="A14" s="15" t="s">
        <v>278</v>
      </c>
      <c r="B14" s="16" t="s">
        <v>23</v>
      </c>
      <c r="C14" s="15" t="s">
        <v>468</v>
      </c>
      <c r="D14" s="15" t="s">
        <v>472</v>
      </c>
      <c r="E14" s="16" t="s">
        <v>269</v>
      </c>
      <c r="F14" s="18">
        <v>44470</v>
      </c>
      <c r="G14" s="63">
        <v>55000</v>
      </c>
      <c r="H14" s="64">
        <v>0</v>
      </c>
      <c r="I14" s="63">
        <f t="shared" si="0"/>
        <v>55000</v>
      </c>
      <c r="J14" s="63">
        <v>1578.5</v>
      </c>
      <c r="K14" s="65">
        <v>2559.6799999999998</v>
      </c>
      <c r="L14" s="63">
        <v>1672</v>
      </c>
      <c r="M14" s="63">
        <v>25</v>
      </c>
      <c r="N14" s="63">
        <f t="shared" si="1"/>
        <v>5835.18</v>
      </c>
      <c r="O14" s="63">
        <f t="shared" si="2"/>
        <v>49164.82</v>
      </c>
    </row>
    <row r="15" spans="1:15" x14ac:dyDescent="0.25">
      <c r="A15" s="15" t="s">
        <v>279</v>
      </c>
      <c r="B15" s="16" t="s">
        <v>23</v>
      </c>
      <c r="C15" s="15" t="s">
        <v>516</v>
      </c>
      <c r="D15" s="15" t="s">
        <v>431</v>
      </c>
      <c r="E15" s="16" t="s">
        <v>269</v>
      </c>
      <c r="F15" s="18">
        <v>44197</v>
      </c>
      <c r="G15" s="63">
        <v>60000</v>
      </c>
      <c r="H15" s="64">
        <v>0</v>
      </c>
      <c r="I15" s="63">
        <f t="shared" si="0"/>
        <v>60000</v>
      </c>
      <c r="J15" s="63">
        <v>1722</v>
      </c>
      <c r="K15" s="65">
        <v>3486.68</v>
      </c>
      <c r="L15" s="63">
        <v>1824</v>
      </c>
      <c r="M15" s="63">
        <v>25</v>
      </c>
      <c r="N15" s="63">
        <f t="shared" si="1"/>
        <v>7057.68</v>
      </c>
      <c r="O15" s="63">
        <f t="shared" si="2"/>
        <v>52942.32</v>
      </c>
    </row>
    <row r="16" spans="1:15" x14ac:dyDescent="0.25">
      <c r="A16" s="15" t="s">
        <v>280</v>
      </c>
      <c r="B16" s="16" t="s">
        <v>23</v>
      </c>
      <c r="C16" s="15" t="s">
        <v>515</v>
      </c>
      <c r="D16" s="15" t="s">
        <v>38</v>
      </c>
      <c r="E16" s="16" t="s">
        <v>269</v>
      </c>
      <c r="F16" s="18">
        <v>44287</v>
      </c>
      <c r="G16" s="63">
        <v>100000</v>
      </c>
      <c r="H16" s="64">
        <v>0</v>
      </c>
      <c r="I16" s="63">
        <f t="shared" si="0"/>
        <v>100000</v>
      </c>
      <c r="J16" s="63">
        <v>2870</v>
      </c>
      <c r="K16" s="65">
        <v>12105.37</v>
      </c>
      <c r="L16" s="63">
        <v>3040</v>
      </c>
      <c r="M16" s="63">
        <v>25</v>
      </c>
      <c r="N16" s="63">
        <f t="shared" si="1"/>
        <v>18040.370000000003</v>
      </c>
      <c r="O16" s="63">
        <f t="shared" si="2"/>
        <v>81959.63</v>
      </c>
    </row>
    <row r="17" spans="1:15" x14ac:dyDescent="0.25">
      <c r="A17" s="15" t="s">
        <v>281</v>
      </c>
      <c r="B17" s="16" t="s">
        <v>15</v>
      </c>
      <c r="C17" s="15" t="s">
        <v>282</v>
      </c>
      <c r="D17" s="15" t="s">
        <v>38</v>
      </c>
      <c r="E17" s="16" t="s">
        <v>269</v>
      </c>
      <c r="F17" s="18">
        <v>44197</v>
      </c>
      <c r="G17" s="63">
        <v>45000</v>
      </c>
      <c r="H17" s="64">
        <v>0</v>
      </c>
      <c r="I17" s="63">
        <f t="shared" si="0"/>
        <v>45000</v>
      </c>
      <c r="J17" s="63">
        <v>1291.5</v>
      </c>
      <c r="K17" s="65">
        <v>1148.33</v>
      </c>
      <c r="L17" s="63">
        <v>1368</v>
      </c>
      <c r="M17" s="63">
        <v>25</v>
      </c>
      <c r="N17" s="63">
        <f t="shared" si="1"/>
        <v>3832.83</v>
      </c>
      <c r="O17" s="63">
        <f t="shared" si="2"/>
        <v>41167.17</v>
      </c>
    </row>
    <row r="18" spans="1:15" x14ac:dyDescent="0.25">
      <c r="A18" s="15" t="s">
        <v>283</v>
      </c>
      <c r="B18" s="16" t="s">
        <v>23</v>
      </c>
      <c r="C18" s="15" t="s">
        <v>469</v>
      </c>
      <c r="D18" s="15" t="s">
        <v>38</v>
      </c>
      <c r="E18" s="16" t="s">
        <v>269</v>
      </c>
      <c r="F18" s="18">
        <v>44713</v>
      </c>
      <c r="G18" s="63">
        <v>40000</v>
      </c>
      <c r="H18" s="64">
        <v>0</v>
      </c>
      <c r="I18" s="63">
        <f t="shared" si="0"/>
        <v>40000</v>
      </c>
      <c r="J18" s="63">
        <v>1148</v>
      </c>
      <c r="K18" s="65">
        <v>442.65</v>
      </c>
      <c r="L18" s="63">
        <v>1216</v>
      </c>
      <c r="M18" s="63">
        <v>25</v>
      </c>
      <c r="N18" s="63">
        <f t="shared" si="1"/>
        <v>2831.65</v>
      </c>
      <c r="O18" s="63">
        <f t="shared" si="2"/>
        <v>37168.35</v>
      </c>
    </row>
    <row r="19" spans="1:15" x14ac:dyDescent="0.25">
      <c r="A19" s="15" t="s">
        <v>284</v>
      </c>
      <c r="B19" s="16" t="s">
        <v>15</v>
      </c>
      <c r="C19" s="15" t="s">
        <v>285</v>
      </c>
      <c r="D19" s="15" t="s">
        <v>52</v>
      </c>
      <c r="E19" s="16" t="s">
        <v>269</v>
      </c>
      <c r="F19" s="18">
        <v>44348</v>
      </c>
      <c r="G19" s="63">
        <v>40000</v>
      </c>
      <c r="H19" s="64">
        <v>0</v>
      </c>
      <c r="I19" s="63">
        <f t="shared" si="0"/>
        <v>40000</v>
      </c>
      <c r="J19" s="63">
        <v>1148</v>
      </c>
      <c r="K19" s="65">
        <v>442.65</v>
      </c>
      <c r="L19" s="63">
        <v>1216</v>
      </c>
      <c r="M19" s="63">
        <v>25</v>
      </c>
      <c r="N19" s="63">
        <f t="shared" si="1"/>
        <v>2831.65</v>
      </c>
      <c r="O19" s="63">
        <f t="shared" si="2"/>
        <v>37168.35</v>
      </c>
    </row>
    <row r="20" spans="1:15" x14ac:dyDescent="0.25">
      <c r="A20" s="15" t="s">
        <v>286</v>
      </c>
      <c r="B20" s="16" t="s">
        <v>23</v>
      </c>
      <c r="C20" s="15" t="s">
        <v>473</v>
      </c>
      <c r="D20" s="15" t="s">
        <v>455</v>
      </c>
      <c r="E20" s="16" t="s">
        <v>269</v>
      </c>
      <c r="F20" s="18">
        <v>44105</v>
      </c>
      <c r="G20" s="63">
        <v>55000</v>
      </c>
      <c r="H20" s="63">
        <v>0</v>
      </c>
      <c r="I20" s="63">
        <v>55000</v>
      </c>
      <c r="J20" s="63">
        <v>1578.5</v>
      </c>
      <c r="K20" s="65">
        <v>2559.6799999999998</v>
      </c>
      <c r="L20" s="63">
        <v>1672</v>
      </c>
      <c r="M20" s="63">
        <v>125</v>
      </c>
      <c r="N20" s="63">
        <v>5935.18</v>
      </c>
      <c r="O20" s="63">
        <v>49064.82</v>
      </c>
    </row>
    <row r="21" spans="1:15" x14ac:dyDescent="0.25">
      <c r="A21" s="15" t="s">
        <v>287</v>
      </c>
      <c r="B21" s="16" t="s">
        <v>23</v>
      </c>
      <c r="C21" s="15" t="s">
        <v>515</v>
      </c>
      <c r="D21" s="15" t="s">
        <v>455</v>
      </c>
      <c r="E21" s="16" t="s">
        <v>269</v>
      </c>
      <c r="F21" s="18">
        <v>44197</v>
      </c>
      <c r="G21" s="63">
        <v>110000</v>
      </c>
      <c r="H21" s="64">
        <v>0</v>
      </c>
      <c r="I21" s="63">
        <f t="shared" si="0"/>
        <v>110000</v>
      </c>
      <c r="J21" s="63">
        <v>3157</v>
      </c>
      <c r="K21" s="65">
        <v>14457.62</v>
      </c>
      <c r="L21" s="63">
        <v>3344</v>
      </c>
      <c r="M21" s="63">
        <v>25</v>
      </c>
      <c r="N21" s="63">
        <f t="shared" si="1"/>
        <v>20983.620000000003</v>
      </c>
      <c r="O21" s="63">
        <f t="shared" si="2"/>
        <v>89016.38</v>
      </c>
    </row>
    <row r="22" spans="1:15" x14ac:dyDescent="0.25">
      <c r="A22" s="15" t="s">
        <v>275</v>
      </c>
      <c r="B22" s="16" t="s">
        <v>15</v>
      </c>
      <c r="C22" s="15" t="s">
        <v>514</v>
      </c>
      <c r="D22" s="15" t="s">
        <v>57</v>
      </c>
      <c r="E22" s="16" t="s">
        <v>269</v>
      </c>
      <c r="F22" s="18">
        <v>44105</v>
      </c>
      <c r="G22" s="63">
        <v>110000</v>
      </c>
      <c r="H22" s="64">
        <v>0</v>
      </c>
      <c r="I22" s="63">
        <f t="shared" ref="I22" si="3">G22-H22</f>
        <v>110000</v>
      </c>
      <c r="J22" s="63">
        <v>3157</v>
      </c>
      <c r="K22" s="65">
        <v>14457.62</v>
      </c>
      <c r="L22" s="63">
        <v>3344</v>
      </c>
      <c r="M22" s="63">
        <v>25</v>
      </c>
      <c r="N22" s="63">
        <f t="shared" ref="N22" si="4">J22+K22+L22+M22</f>
        <v>20983.620000000003</v>
      </c>
      <c r="O22" s="63">
        <f t="shared" ref="O22" si="5">I22-N22</f>
        <v>89016.38</v>
      </c>
    </row>
    <row r="23" spans="1:15" x14ac:dyDescent="0.25">
      <c r="A23" s="15" t="s">
        <v>288</v>
      </c>
      <c r="B23" s="16" t="s">
        <v>15</v>
      </c>
      <c r="C23" s="15" t="s">
        <v>467</v>
      </c>
      <c r="D23" s="15" t="s">
        <v>57</v>
      </c>
      <c r="E23" s="16" t="s">
        <v>269</v>
      </c>
      <c r="F23" s="18">
        <v>44256</v>
      </c>
      <c r="G23" s="63">
        <v>40000</v>
      </c>
      <c r="H23" s="64">
        <v>0</v>
      </c>
      <c r="I23" s="63">
        <f t="shared" si="0"/>
        <v>40000</v>
      </c>
      <c r="J23" s="63">
        <v>1148</v>
      </c>
      <c r="K23" s="65">
        <v>442.65</v>
      </c>
      <c r="L23" s="63">
        <v>1216</v>
      </c>
      <c r="M23" s="63">
        <v>25</v>
      </c>
      <c r="N23" s="63">
        <f t="shared" si="1"/>
        <v>2831.65</v>
      </c>
      <c r="O23" s="63">
        <f t="shared" si="2"/>
        <v>37168.35</v>
      </c>
    </row>
    <row r="24" spans="1:15" x14ac:dyDescent="0.25">
      <c r="A24" s="15" t="s">
        <v>289</v>
      </c>
      <c r="B24" s="16" t="s">
        <v>15</v>
      </c>
      <c r="C24" s="15" t="s">
        <v>467</v>
      </c>
      <c r="D24" s="15" t="s">
        <v>57</v>
      </c>
      <c r="E24" s="16" t="s">
        <v>269</v>
      </c>
      <c r="F24" s="18">
        <v>44105</v>
      </c>
      <c r="G24" s="63">
        <v>40000</v>
      </c>
      <c r="H24" s="64">
        <v>0</v>
      </c>
      <c r="I24" s="63">
        <f t="shared" si="0"/>
        <v>40000</v>
      </c>
      <c r="J24" s="63">
        <v>1148</v>
      </c>
      <c r="K24" s="65">
        <v>442.65</v>
      </c>
      <c r="L24" s="63">
        <v>1216</v>
      </c>
      <c r="M24" s="63">
        <v>25</v>
      </c>
      <c r="N24" s="63">
        <f t="shared" si="1"/>
        <v>2831.65</v>
      </c>
      <c r="O24" s="63">
        <f t="shared" si="2"/>
        <v>37168.35</v>
      </c>
    </row>
    <row r="25" spans="1:15" x14ac:dyDescent="0.25">
      <c r="A25" s="15" t="s">
        <v>290</v>
      </c>
      <c r="B25" s="16" t="s">
        <v>15</v>
      </c>
      <c r="C25" s="15" t="s">
        <v>467</v>
      </c>
      <c r="D25" s="15" t="s">
        <v>57</v>
      </c>
      <c r="E25" s="16" t="s">
        <v>269</v>
      </c>
      <c r="F25" s="18">
        <v>44287</v>
      </c>
      <c r="G25" s="63">
        <v>40000</v>
      </c>
      <c r="H25" s="64">
        <v>0</v>
      </c>
      <c r="I25" s="63">
        <f t="shared" si="0"/>
        <v>40000</v>
      </c>
      <c r="J25" s="63">
        <v>1148</v>
      </c>
      <c r="K25" s="65">
        <v>442.65</v>
      </c>
      <c r="L25" s="63">
        <v>1216</v>
      </c>
      <c r="M25" s="63">
        <v>25</v>
      </c>
      <c r="N25" s="63">
        <f t="shared" si="1"/>
        <v>2831.65</v>
      </c>
      <c r="O25" s="63">
        <f t="shared" si="2"/>
        <v>37168.35</v>
      </c>
    </row>
    <row r="26" spans="1:15" x14ac:dyDescent="0.25">
      <c r="A26" s="15" t="s">
        <v>291</v>
      </c>
      <c r="B26" s="28" t="s">
        <v>15</v>
      </c>
      <c r="C26" s="15" t="s">
        <v>467</v>
      </c>
      <c r="D26" s="15" t="s">
        <v>57</v>
      </c>
      <c r="E26" s="16" t="s">
        <v>269</v>
      </c>
      <c r="F26" s="18">
        <v>44348</v>
      </c>
      <c r="G26" s="63">
        <v>40000</v>
      </c>
      <c r="H26" s="64">
        <v>0</v>
      </c>
      <c r="I26" s="63">
        <f t="shared" si="0"/>
        <v>40000</v>
      </c>
      <c r="J26" s="63">
        <v>1148</v>
      </c>
      <c r="K26" s="65">
        <v>442.65</v>
      </c>
      <c r="L26" s="63">
        <v>1216</v>
      </c>
      <c r="M26" s="63">
        <v>25</v>
      </c>
      <c r="N26" s="63">
        <f t="shared" si="1"/>
        <v>2831.65</v>
      </c>
      <c r="O26" s="63">
        <f t="shared" si="2"/>
        <v>37168.35</v>
      </c>
    </row>
    <row r="27" spans="1:15" x14ac:dyDescent="0.25">
      <c r="A27" s="15" t="s">
        <v>292</v>
      </c>
      <c r="B27" s="16" t="s">
        <v>15</v>
      </c>
      <c r="C27" s="15" t="s">
        <v>293</v>
      </c>
      <c r="D27" s="15" t="s">
        <v>434</v>
      </c>
      <c r="E27" s="16" t="s">
        <v>269</v>
      </c>
      <c r="F27" s="18">
        <v>44136</v>
      </c>
      <c r="G27" s="63">
        <v>50000</v>
      </c>
      <c r="H27" s="64">
        <v>0</v>
      </c>
      <c r="I27" s="63">
        <f t="shared" si="0"/>
        <v>50000</v>
      </c>
      <c r="J27" s="63">
        <v>1435</v>
      </c>
      <c r="K27" s="65">
        <v>1854</v>
      </c>
      <c r="L27" s="63">
        <v>1520</v>
      </c>
      <c r="M27" s="63">
        <v>25</v>
      </c>
      <c r="N27" s="63">
        <f t="shared" si="1"/>
        <v>4834</v>
      </c>
      <c r="O27" s="63">
        <f t="shared" si="2"/>
        <v>45166</v>
      </c>
    </row>
    <row r="28" spans="1:15" ht="12.75" customHeight="1" x14ac:dyDescent="0.25">
      <c r="A28" s="15" t="s">
        <v>294</v>
      </c>
      <c r="B28" s="16" t="s">
        <v>23</v>
      </c>
      <c r="C28" s="15" t="s">
        <v>295</v>
      </c>
      <c r="D28" s="15" t="s">
        <v>434</v>
      </c>
      <c r="E28" s="16" t="s">
        <v>269</v>
      </c>
      <c r="F28" s="18">
        <v>44652</v>
      </c>
      <c r="G28" s="63">
        <v>40000</v>
      </c>
      <c r="H28" s="64">
        <v>0</v>
      </c>
      <c r="I28" s="63">
        <f t="shared" si="0"/>
        <v>40000</v>
      </c>
      <c r="J28" s="63">
        <v>1148</v>
      </c>
      <c r="K28" s="65">
        <v>442.65</v>
      </c>
      <c r="L28" s="63">
        <v>1216</v>
      </c>
      <c r="M28" s="63">
        <v>25</v>
      </c>
      <c r="N28" s="63">
        <f t="shared" si="1"/>
        <v>2831.65</v>
      </c>
      <c r="O28" s="63">
        <f t="shared" si="2"/>
        <v>37168.35</v>
      </c>
    </row>
    <row r="29" spans="1:15" x14ac:dyDescent="0.25">
      <c r="A29" s="15" t="s">
        <v>296</v>
      </c>
      <c r="B29" s="16" t="s">
        <v>23</v>
      </c>
      <c r="C29" s="15" t="s">
        <v>520</v>
      </c>
      <c r="D29" s="15" t="s">
        <v>456</v>
      </c>
      <c r="E29" s="16" t="s">
        <v>269</v>
      </c>
      <c r="F29" s="18">
        <v>44075</v>
      </c>
      <c r="G29" s="63">
        <v>55000</v>
      </c>
      <c r="H29" s="64">
        <v>0</v>
      </c>
      <c r="I29" s="63">
        <f t="shared" si="0"/>
        <v>55000</v>
      </c>
      <c r="J29" s="63">
        <v>1578.5</v>
      </c>
      <c r="K29" s="65">
        <v>2302.36</v>
      </c>
      <c r="L29" s="63">
        <v>1672</v>
      </c>
      <c r="M29" s="63">
        <v>1840.46</v>
      </c>
      <c r="N29" s="63">
        <f t="shared" si="1"/>
        <v>7393.3200000000006</v>
      </c>
      <c r="O29" s="63">
        <f t="shared" si="2"/>
        <v>47606.68</v>
      </c>
    </row>
    <row r="30" spans="1:15" x14ac:dyDescent="0.25">
      <c r="A30" s="15" t="s">
        <v>297</v>
      </c>
      <c r="B30" s="16" t="s">
        <v>23</v>
      </c>
      <c r="C30" s="15" t="s">
        <v>520</v>
      </c>
      <c r="D30" s="15" t="s">
        <v>456</v>
      </c>
      <c r="E30" s="16" t="s">
        <v>269</v>
      </c>
      <c r="F30" s="18">
        <v>44075</v>
      </c>
      <c r="G30" s="63">
        <v>55000</v>
      </c>
      <c r="H30" s="64">
        <v>0</v>
      </c>
      <c r="I30" s="63">
        <f t="shared" si="0"/>
        <v>55000</v>
      </c>
      <c r="J30" s="63">
        <v>1578.5</v>
      </c>
      <c r="K30" s="65">
        <v>2559.6799999999998</v>
      </c>
      <c r="L30" s="63">
        <v>1672</v>
      </c>
      <c r="M30" s="63">
        <v>25</v>
      </c>
      <c r="N30" s="63">
        <f t="shared" si="1"/>
        <v>5835.18</v>
      </c>
      <c r="O30" s="63">
        <f t="shared" si="2"/>
        <v>49164.82</v>
      </c>
    </row>
    <row r="31" spans="1:15" x14ac:dyDescent="0.25">
      <c r="A31" s="15" t="s">
        <v>298</v>
      </c>
      <c r="B31" s="16" t="s">
        <v>23</v>
      </c>
      <c r="C31" s="15" t="s">
        <v>299</v>
      </c>
      <c r="D31" s="15" t="s">
        <v>456</v>
      </c>
      <c r="E31" s="16" t="s">
        <v>269</v>
      </c>
      <c r="F31" s="18">
        <v>44287</v>
      </c>
      <c r="G31" s="63">
        <v>50000</v>
      </c>
      <c r="H31" s="64">
        <v>0</v>
      </c>
      <c r="I31" s="63">
        <f t="shared" si="0"/>
        <v>50000</v>
      </c>
      <c r="J31" s="63">
        <v>1435</v>
      </c>
      <c r="K31" s="65">
        <v>1854</v>
      </c>
      <c r="L31" s="63">
        <v>1520</v>
      </c>
      <c r="M31" s="63">
        <v>165</v>
      </c>
      <c r="N31" s="63">
        <f t="shared" si="1"/>
        <v>4974</v>
      </c>
      <c r="O31" s="63">
        <f t="shared" si="2"/>
        <v>45026</v>
      </c>
    </row>
    <row r="32" spans="1:15" x14ac:dyDescent="0.25">
      <c r="A32" s="15" t="s">
        <v>300</v>
      </c>
      <c r="B32" s="16" t="s">
        <v>23</v>
      </c>
      <c r="C32" s="15" t="s">
        <v>465</v>
      </c>
      <c r="D32" s="15" t="s">
        <v>456</v>
      </c>
      <c r="E32" s="16" t="s">
        <v>269</v>
      </c>
      <c r="F32" s="18">
        <v>44378</v>
      </c>
      <c r="G32" s="63">
        <v>85000</v>
      </c>
      <c r="H32" s="64">
        <v>0</v>
      </c>
      <c r="I32" s="63">
        <f t="shared" si="0"/>
        <v>85000</v>
      </c>
      <c r="J32" s="63">
        <v>2439.5</v>
      </c>
      <c r="K32" s="65">
        <v>8576.99</v>
      </c>
      <c r="L32" s="63">
        <v>2584</v>
      </c>
      <c r="M32" s="63">
        <v>125</v>
      </c>
      <c r="N32" s="63">
        <f t="shared" si="1"/>
        <v>13725.49</v>
      </c>
      <c r="O32" s="63">
        <f t="shared" si="2"/>
        <v>71274.509999999995</v>
      </c>
    </row>
    <row r="33" spans="1:15" x14ac:dyDescent="0.25">
      <c r="A33" s="15" t="s">
        <v>301</v>
      </c>
      <c r="B33" s="16" t="s">
        <v>23</v>
      </c>
      <c r="C33" s="15" t="s">
        <v>515</v>
      </c>
      <c r="D33" s="15" t="s">
        <v>457</v>
      </c>
      <c r="E33" s="16" t="s">
        <v>269</v>
      </c>
      <c r="F33" s="18">
        <v>44075</v>
      </c>
      <c r="G33" s="63">
        <v>85000</v>
      </c>
      <c r="H33" s="64">
        <v>0</v>
      </c>
      <c r="I33" s="63">
        <f t="shared" si="0"/>
        <v>85000</v>
      </c>
      <c r="J33" s="63">
        <v>2439.5</v>
      </c>
      <c r="K33" s="65">
        <v>8576.99</v>
      </c>
      <c r="L33" s="63">
        <v>2584</v>
      </c>
      <c r="M33" s="63">
        <v>125</v>
      </c>
      <c r="N33" s="63">
        <f t="shared" si="1"/>
        <v>13725.49</v>
      </c>
      <c r="O33" s="63">
        <f t="shared" si="2"/>
        <v>71274.509999999995</v>
      </c>
    </row>
    <row r="34" spans="1:15" x14ac:dyDescent="0.25">
      <c r="A34" s="15" t="s">
        <v>302</v>
      </c>
      <c r="B34" s="16" t="s">
        <v>15</v>
      </c>
      <c r="C34" s="15" t="s">
        <v>303</v>
      </c>
      <c r="D34" s="15" t="s">
        <v>428</v>
      </c>
      <c r="E34" s="16" t="s">
        <v>269</v>
      </c>
      <c r="F34" s="18">
        <v>44228</v>
      </c>
      <c r="G34" s="63">
        <v>60500</v>
      </c>
      <c r="H34" s="63">
        <v>0</v>
      </c>
      <c r="I34" s="63">
        <v>60500</v>
      </c>
      <c r="J34" s="63">
        <v>1736.35</v>
      </c>
      <c r="K34" s="63">
        <v>3580.77</v>
      </c>
      <c r="L34" s="63">
        <v>1839.2</v>
      </c>
      <c r="M34" s="63">
        <v>25</v>
      </c>
      <c r="N34" s="63">
        <v>7181.32</v>
      </c>
      <c r="O34" s="63">
        <v>53318.68</v>
      </c>
    </row>
    <row r="35" spans="1:15" x14ac:dyDescent="0.25">
      <c r="A35" s="15" t="s">
        <v>304</v>
      </c>
      <c r="B35" s="16" t="s">
        <v>15</v>
      </c>
      <c r="C35" s="15" t="s">
        <v>514</v>
      </c>
      <c r="D35" s="15" t="s">
        <v>458</v>
      </c>
      <c r="E35" s="16" t="s">
        <v>269</v>
      </c>
      <c r="F35" s="18">
        <v>44652</v>
      </c>
      <c r="G35" s="63">
        <v>85000</v>
      </c>
      <c r="H35" s="64">
        <v>0</v>
      </c>
      <c r="I35" s="63">
        <f t="shared" si="0"/>
        <v>85000</v>
      </c>
      <c r="J35" s="63">
        <v>2439.5</v>
      </c>
      <c r="K35" s="65">
        <v>8576.99</v>
      </c>
      <c r="L35" s="63">
        <v>2584</v>
      </c>
      <c r="M35" s="63">
        <v>25</v>
      </c>
      <c r="N35" s="63">
        <f t="shared" si="1"/>
        <v>13625.49</v>
      </c>
      <c r="O35" s="63">
        <f t="shared" si="2"/>
        <v>71374.509999999995</v>
      </c>
    </row>
    <row r="36" spans="1:15" x14ac:dyDescent="0.25">
      <c r="A36" s="15" t="s">
        <v>305</v>
      </c>
      <c r="B36" s="16" t="s">
        <v>23</v>
      </c>
      <c r="C36" s="15" t="s">
        <v>466</v>
      </c>
      <c r="D36" s="15" t="s">
        <v>437</v>
      </c>
      <c r="E36" s="16" t="s">
        <v>269</v>
      </c>
      <c r="F36" s="18">
        <v>44256</v>
      </c>
      <c r="G36" s="63">
        <v>55000</v>
      </c>
      <c r="H36" s="63">
        <v>0</v>
      </c>
      <c r="I36" s="63">
        <v>55000</v>
      </c>
      <c r="J36" s="63">
        <v>1578.5</v>
      </c>
      <c r="K36" s="65">
        <v>2559.6799999999998</v>
      </c>
      <c r="L36" s="63">
        <v>1672</v>
      </c>
      <c r="M36" s="63">
        <v>125</v>
      </c>
      <c r="N36" s="63">
        <v>5935.18</v>
      </c>
      <c r="O36" s="63">
        <v>49064.82</v>
      </c>
    </row>
    <row r="37" spans="1:15" x14ac:dyDescent="0.25">
      <c r="A37" s="15" t="s">
        <v>474</v>
      </c>
      <c r="B37" s="16" t="s">
        <v>23</v>
      </c>
      <c r="C37" s="15" t="s">
        <v>515</v>
      </c>
      <c r="D37" s="15" t="s">
        <v>459</v>
      </c>
      <c r="E37" s="16" t="s">
        <v>269</v>
      </c>
      <c r="F37" s="18">
        <v>44197</v>
      </c>
      <c r="G37" s="63">
        <v>85000</v>
      </c>
      <c r="H37" s="64">
        <v>0</v>
      </c>
      <c r="I37" s="63">
        <f t="shared" si="0"/>
        <v>85000</v>
      </c>
      <c r="J37" s="63">
        <v>2439.5</v>
      </c>
      <c r="K37" s="65">
        <v>8576.99</v>
      </c>
      <c r="L37" s="63">
        <v>2584</v>
      </c>
      <c r="M37" s="63">
        <v>25</v>
      </c>
      <c r="N37" s="63">
        <f t="shared" si="1"/>
        <v>13625.49</v>
      </c>
      <c r="O37" s="63">
        <f t="shared" si="2"/>
        <v>71374.509999999995</v>
      </c>
    </row>
    <row r="38" spans="1:15" x14ac:dyDescent="0.25">
      <c r="A38" s="15" t="s">
        <v>306</v>
      </c>
      <c r="B38" s="16" t="s">
        <v>15</v>
      </c>
      <c r="C38" s="15" t="s">
        <v>464</v>
      </c>
      <c r="D38" s="15" t="s">
        <v>459</v>
      </c>
      <c r="E38" s="16" t="s">
        <v>269</v>
      </c>
      <c r="F38" s="18">
        <v>44652</v>
      </c>
      <c r="G38" s="63">
        <v>40000</v>
      </c>
      <c r="H38" s="64">
        <v>0</v>
      </c>
      <c r="I38" s="63">
        <f t="shared" si="0"/>
        <v>40000</v>
      </c>
      <c r="J38" s="63">
        <v>1148</v>
      </c>
      <c r="K38" s="65">
        <v>442.65</v>
      </c>
      <c r="L38" s="63">
        <v>1216</v>
      </c>
      <c r="M38" s="63">
        <v>25</v>
      </c>
      <c r="N38" s="63">
        <f t="shared" si="1"/>
        <v>2831.65</v>
      </c>
      <c r="O38" s="63">
        <f t="shared" si="2"/>
        <v>37168.35</v>
      </c>
    </row>
    <row r="39" spans="1:15" x14ac:dyDescent="0.25">
      <c r="A39" s="15" t="s">
        <v>307</v>
      </c>
      <c r="B39" s="16" t="s">
        <v>15</v>
      </c>
      <c r="C39" s="15" t="s">
        <v>422</v>
      </c>
      <c r="D39" s="15" t="s">
        <v>460</v>
      </c>
      <c r="E39" s="16" t="s">
        <v>269</v>
      </c>
      <c r="F39" s="18">
        <v>44713</v>
      </c>
      <c r="G39" s="63">
        <v>44000</v>
      </c>
      <c r="H39" s="63">
        <v>0</v>
      </c>
      <c r="I39" s="63">
        <v>44000</v>
      </c>
      <c r="J39" s="63">
        <v>1262.8</v>
      </c>
      <c r="K39" s="63">
        <v>1007.19</v>
      </c>
      <c r="L39" s="63">
        <v>1337.6</v>
      </c>
      <c r="M39" s="63">
        <v>25</v>
      </c>
      <c r="N39" s="63">
        <v>3632.59</v>
      </c>
      <c r="O39" s="63">
        <v>40367.410000000003</v>
      </c>
    </row>
    <row r="40" spans="1:15" x14ac:dyDescent="0.25">
      <c r="A40" s="15" t="s">
        <v>308</v>
      </c>
      <c r="B40" s="16" t="s">
        <v>23</v>
      </c>
      <c r="C40" s="15" t="s">
        <v>422</v>
      </c>
      <c r="D40" s="15" t="s">
        <v>460</v>
      </c>
      <c r="E40" s="16" t="s">
        <v>269</v>
      </c>
      <c r="F40" s="18">
        <v>44713</v>
      </c>
      <c r="G40" s="63">
        <v>44000</v>
      </c>
      <c r="H40" s="63">
        <v>0</v>
      </c>
      <c r="I40" s="63">
        <v>44000</v>
      </c>
      <c r="J40" s="63">
        <v>1262.8</v>
      </c>
      <c r="K40" s="63">
        <v>749.87</v>
      </c>
      <c r="L40" s="63">
        <v>1337.6</v>
      </c>
      <c r="M40" s="63">
        <v>1740.46</v>
      </c>
      <c r="N40" s="63">
        <v>5090.7299999999996</v>
      </c>
      <c r="O40" s="63">
        <v>38909.269999999997</v>
      </c>
    </row>
    <row r="41" spans="1:15" x14ac:dyDescent="0.25">
      <c r="A41" s="15" t="s">
        <v>309</v>
      </c>
      <c r="B41" s="16" t="s">
        <v>15</v>
      </c>
      <c r="C41" s="15" t="s">
        <v>519</v>
      </c>
      <c r="D41" s="15" t="s">
        <v>450</v>
      </c>
      <c r="E41" s="16" t="s">
        <v>269</v>
      </c>
      <c r="F41" s="18">
        <v>44652</v>
      </c>
      <c r="G41" s="63">
        <v>44000</v>
      </c>
      <c r="H41" s="64">
        <v>0</v>
      </c>
      <c r="I41" s="63">
        <f t="shared" si="0"/>
        <v>44000</v>
      </c>
      <c r="J41" s="63">
        <v>1262.8</v>
      </c>
      <c r="K41" s="65">
        <v>1007.19</v>
      </c>
      <c r="L41" s="63">
        <v>1337.6</v>
      </c>
      <c r="M41" s="63">
        <v>25</v>
      </c>
      <c r="N41" s="63">
        <f t="shared" si="1"/>
        <v>3632.5899999999997</v>
      </c>
      <c r="O41" s="63">
        <f t="shared" si="2"/>
        <v>40367.410000000003</v>
      </c>
    </row>
    <row r="42" spans="1:15" x14ac:dyDescent="0.25">
      <c r="A42" s="15" t="s">
        <v>310</v>
      </c>
      <c r="B42" s="16" t="s">
        <v>23</v>
      </c>
      <c r="C42" s="15" t="s">
        <v>515</v>
      </c>
      <c r="D42" s="15" t="s">
        <v>461</v>
      </c>
      <c r="E42" s="16" t="s">
        <v>269</v>
      </c>
      <c r="F42" s="18">
        <v>44105</v>
      </c>
      <c r="G42" s="63">
        <v>70000</v>
      </c>
      <c r="H42" s="64">
        <v>0</v>
      </c>
      <c r="I42" s="63">
        <f t="shared" si="0"/>
        <v>70000</v>
      </c>
      <c r="J42" s="63">
        <v>2009</v>
      </c>
      <c r="K42" s="65">
        <v>5025.38</v>
      </c>
      <c r="L42" s="63">
        <v>2128</v>
      </c>
      <c r="M42" s="63">
        <v>1840.46</v>
      </c>
      <c r="N42" s="63">
        <f t="shared" si="1"/>
        <v>11002.84</v>
      </c>
      <c r="O42" s="63">
        <f t="shared" si="2"/>
        <v>58997.16</v>
      </c>
    </row>
    <row r="43" spans="1:15" x14ac:dyDescent="0.25">
      <c r="A43" s="15" t="s">
        <v>475</v>
      </c>
      <c r="B43" s="16" t="s">
        <v>23</v>
      </c>
      <c r="C43" s="15" t="s">
        <v>463</v>
      </c>
      <c r="D43" s="15" t="s">
        <v>462</v>
      </c>
      <c r="E43" s="16" t="s">
        <v>269</v>
      </c>
      <c r="F43" s="18">
        <v>37196</v>
      </c>
      <c r="G43" s="63">
        <v>44000</v>
      </c>
      <c r="H43" s="64">
        <v>0</v>
      </c>
      <c r="I43" s="63">
        <f t="shared" si="0"/>
        <v>44000</v>
      </c>
      <c r="J43" s="63">
        <v>1262.8</v>
      </c>
      <c r="K43" s="65">
        <v>1007.19</v>
      </c>
      <c r="L43" s="63">
        <v>1337.6</v>
      </c>
      <c r="M43" s="63">
        <v>5025</v>
      </c>
      <c r="N43" s="63">
        <f t="shared" si="1"/>
        <v>8632.59</v>
      </c>
      <c r="O43" s="63">
        <f t="shared" si="2"/>
        <v>35367.410000000003</v>
      </c>
    </row>
    <row r="44" spans="1:15" x14ac:dyDescent="0.25">
      <c r="A44" s="15" t="s">
        <v>526</v>
      </c>
      <c r="B44" s="16" t="s">
        <v>15</v>
      </c>
      <c r="C44" s="15" t="s">
        <v>422</v>
      </c>
      <c r="D44" s="15" t="s">
        <v>435</v>
      </c>
      <c r="E44" s="16" t="s">
        <v>269</v>
      </c>
      <c r="F44" s="18">
        <v>45627</v>
      </c>
      <c r="G44" s="63">
        <v>44000</v>
      </c>
      <c r="H44" s="64">
        <v>0</v>
      </c>
      <c r="I44" s="63">
        <v>44000</v>
      </c>
      <c r="J44" s="63">
        <v>1262.8</v>
      </c>
      <c r="K44" s="65">
        <v>1007.19</v>
      </c>
      <c r="L44" s="63">
        <v>1337.6</v>
      </c>
      <c r="M44" s="63">
        <v>25</v>
      </c>
      <c r="N44" s="63">
        <v>3632.59</v>
      </c>
      <c r="O44" s="63">
        <v>40367.410000000003</v>
      </c>
    </row>
    <row r="45" spans="1:15" x14ac:dyDescent="0.25">
      <c r="A45" s="19" t="s">
        <v>312</v>
      </c>
      <c r="B45" s="20">
        <v>40</v>
      </c>
      <c r="C45" s="15"/>
      <c r="D45" s="15"/>
      <c r="E45" s="16"/>
      <c r="F45" s="15"/>
      <c r="G45" s="66">
        <f>SUM(G5:G44)</f>
        <v>2193500</v>
      </c>
      <c r="H45" s="67">
        <f>SUM(H5:H44)</f>
        <v>0</v>
      </c>
      <c r="I45" s="66">
        <f t="shared" ref="I45" si="6">SUM(I5:I43)</f>
        <v>2149500</v>
      </c>
      <c r="J45" s="66">
        <f t="shared" ref="J45:O45" si="7">SUM(J5:J44)</f>
        <v>62953.450000000012</v>
      </c>
      <c r="K45" s="68">
        <f t="shared" si="7"/>
        <v>120374.30000000003</v>
      </c>
      <c r="L45" s="66">
        <f t="shared" si="7"/>
        <v>66682.399999999994</v>
      </c>
      <c r="M45" s="66">
        <f t="shared" si="7"/>
        <v>15951.84</v>
      </c>
      <c r="N45" s="66">
        <f t="shared" si="7"/>
        <v>265961.98999999993</v>
      </c>
      <c r="O45" s="66">
        <f t="shared" si="7"/>
        <v>1927538.0099999998</v>
      </c>
    </row>
    <row r="46" spans="1:15" x14ac:dyDescent="0.25">
      <c r="A46" s="11"/>
      <c r="B46" s="9"/>
      <c r="C46" s="4"/>
      <c r="D46" s="4"/>
      <c r="E46" s="5"/>
      <c r="F46" s="4"/>
      <c r="G46" s="12"/>
      <c r="H46" s="13"/>
      <c r="I46" s="12"/>
      <c r="J46" s="12"/>
      <c r="K46" s="12"/>
      <c r="L46" s="12"/>
      <c r="M46" s="12"/>
      <c r="N46" s="12"/>
      <c r="O46" s="12"/>
    </row>
    <row r="47" spans="1:15" x14ac:dyDescent="0.25">
      <c r="A47" s="11"/>
      <c r="B47" s="9"/>
      <c r="C47" s="4"/>
      <c r="D47" s="4"/>
      <c r="E47" s="5"/>
      <c r="F47" s="4"/>
      <c r="G47" s="12"/>
      <c r="H47" s="13"/>
      <c r="I47" s="12"/>
      <c r="J47" s="12"/>
      <c r="K47" s="12"/>
      <c r="L47" s="12"/>
      <c r="M47" s="12"/>
      <c r="N47" s="12"/>
      <c r="O47" s="12"/>
    </row>
    <row r="48" spans="1:15" x14ac:dyDescent="0.25">
      <c r="A48" s="55" t="s">
        <v>187</v>
      </c>
      <c r="B48" s="56"/>
      <c r="C48" s="56"/>
      <c r="D48" s="57"/>
      <c r="E48" s="58"/>
      <c r="F48" s="124" t="s">
        <v>188</v>
      </c>
      <c r="G48" s="124"/>
      <c r="H48" s="124"/>
      <c r="I48" s="56"/>
      <c r="J48" s="56"/>
      <c r="K48" s="56"/>
      <c r="L48" s="57"/>
      <c r="M48" s="12"/>
      <c r="N48" s="12"/>
      <c r="O48" s="12"/>
    </row>
    <row r="49" spans="1:15" x14ac:dyDescent="0.25">
      <c r="A49" s="59"/>
      <c r="B49" s="60"/>
      <c r="C49" s="57"/>
      <c r="D49" s="57"/>
      <c r="E49" s="58"/>
      <c r="F49" s="57"/>
      <c r="G49" s="61"/>
      <c r="H49" s="62"/>
      <c r="I49" s="61"/>
      <c r="J49" s="61"/>
      <c r="K49" s="61"/>
      <c r="L49" s="61"/>
      <c r="M49" s="12"/>
      <c r="N49" s="12"/>
      <c r="O49" s="12"/>
    </row>
    <row r="50" spans="1:15" x14ac:dyDescent="0.25">
      <c r="A50" s="3"/>
      <c r="B50" s="3"/>
      <c r="C50" s="3"/>
      <c r="D50" s="3"/>
      <c r="E50" s="6"/>
      <c r="F50" s="3"/>
      <c r="G50" s="3"/>
      <c r="H50" s="7"/>
      <c r="I50" s="3"/>
      <c r="J50" s="3"/>
      <c r="K50" s="3"/>
      <c r="L50" s="3"/>
      <c r="M50" s="3"/>
      <c r="N50" s="3"/>
      <c r="O50" s="3"/>
    </row>
    <row r="51" spans="1:15" x14ac:dyDescent="0.25">
      <c r="A51" s="7"/>
      <c r="B51" s="3"/>
      <c r="C51" s="3"/>
      <c r="D51" s="3"/>
      <c r="E51" s="6"/>
      <c r="F51" s="125"/>
      <c r="G51" s="125"/>
      <c r="H51" s="125"/>
      <c r="I51" s="3"/>
      <c r="J51" s="3"/>
      <c r="K51" s="3"/>
      <c r="L51" s="8"/>
      <c r="M51" s="8"/>
      <c r="N51" s="8"/>
      <c r="O51" s="8"/>
    </row>
    <row r="53" spans="1:15" x14ac:dyDescent="0.25">
      <c r="A53" s="41"/>
      <c r="B53" s="42"/>
      <c r="C53" s="41"/>
      <c r="D53" s="42"/>
      <c r="E53" s="43"/>
      <c r="F53" s="44"/>
    </row>
    <row r="54" spans="1:15" x14ac:dyDescent="0.25">
      <c r="A54" s="41"/>
      <c r="B54" s="42"/>
      <c r="C54" s="41"/>
      <c r="D54" s="42" t="s">
        <v>366</v>
      </c>
      <c r="E54" s="43"/>
      <c r="F54" s="44"/>
    </row>
    <row r="55" spans="1:15" x14ac:dyDescent="0.25">
      <c r="A55" s="41"/>
      <c r="B55" s="42"/>
      <c r="C55" s="41"/>
      <c r="D55" s="42"/>
      <c r="E55" s="43"/>
      <c r="F55" s="44"/>
    </row>
    <row r="56" spans="1:15" x14ac:dyDescent="0.25">
      <c r="A56" s="41"/>
      <c r="B56" s="42"/>
      <c r="C56" s="41"/>
      <c r="D56" s="42"/>
      <c r="E56" s="43"/>
      <c r="F56" s="44"/>
    </row>
    <row r="57" spans="1:15" x14ac:dyDescent="0.25">
      <c r="A57" s="41"/>
      <c r="B57" s="42"/>
      <c r="C57" s="41"/>
      <c r="D57" s="42"/>
      <c r="E57" s="43"/>
      <c r="F57" s="44"/>
    </row>
    <row r="58" spans="1:15" x14ac:dyDescent="0.25">
      <c r="A58" s="41"/>
      <c r="B58" s="42"/>
      <c r="C58" s="41"/>
      <c r="D58" s="42"/>
      <c r="E58" s="43"/>
      <c r="F58" s="44"/>
    </row>
    <row r="59" spans="1:15" x14ac:dyDescent="0.25">
      <c r="A59" s="41"/>
      <c r="B59" s="42"/>
      <c r="C59" s="41"/>
      <c r="D59" s="42"/>
      <c r="E59" s="43"/>
      <c r="F59" s="44"/>
    </row>
    <row r="60" spans="1:15" x14ac:dyDescent="0.25">
      <c r="A60" s="41"/>
      <c r="B60" s="42"/>
      <c r="C60" s="41"/>
      <c r="D60" s="42"/>
      <c r="E60" s="43"/>
      <c r="F60" s="44"/>
    </row>
    <row r="61" spans="1:15" x14ac:dyDescent="0.25">
      <c r="A61" s="41"/>
      <c r="B61" s="42"/>
      <c r="C61" s="41"/>
      <c r="D61" s="42"/>
      <c r="E61" s="43"/>
      <c r="F61" s="44"/>
    </row>
    <row r="62" spans="1:15" x14ac:dyDescent="0.25">
      <c r="A62" s="41"/>
      <c r="B62" s="42"/>
      <c r="C62" s="41"/>
      <c r="D62" s="42"/>
      <c r="E62" s="43"/>
      <c r="F62" s="44"/>
    </row>
    <row r="63" spans="1:15" x14ac:dyDescent="0.25">
      <c r="A63" s="41"/>
      <c r="B63" s="42"/>
      <c r="C63" s="41"/>
      <c r="D63" s="42"/>
      <c r="E63" s="43"/>
      <c r="F63" s="44"/>
    </row>
    <row r="64" spans="1:15" x14ac:dyDescent="0.25">
      <c r="A64" s="41"/>
      <c r="B64" s="42"/>
      <c r="C64" s="41"/>
      <c r="D64" s="45"/>
      <c r="E64" s="43"/>
      <c r="F64" s="44"/>
    </row>
    <row r="65" spans="1:6" x14ac:dyDescent="0.25">
      <c r="A65" s="41"/>
      <c r="B65" s="42"/>
      <c r="C65" s="41"/>
      <c r="D65" s="42"/>
      <c r="E65" s="43"/>
      <c r="F65" s="44"/>
    </row>
    <row r="66" spans="1:6" x14ac:dyDescent="0.25">
      <c r="A66" s="41"/>
      <c r="B66" s="42"/>
      <c r="C66" s="41"/>
      <c r="D66" s="42"/>
      <c r="E66" s="43"/>
      <c r="F66" s="44"/>
    </row>
    <row r="67" spans="1:6" x14ac:dyDescent="0.25">
      <c r="A67" s="41"/>
      <c r="B67" s="42"/>
      <c r="C67" s="41"/>
      <c r="D67" s="42"/>
      <c r="E67" s="43"/>
      <c r="F67" s="44"/>
    </row>
    <row r="68" spans="1:6" x14ac:dyDescent="0.25">
      <c r="A68" s="41"/>
      <c r="B68" s="42"/>
      <c r="C68" s="41"/>
      <c r="D68" s="42"/>
      <c r="E68" s="43"/>
      <c r="F68" s="44"/>
    </row>
    <row r="69" spans="1:6" x14ac:dyDescent="0.25">
      <c r="A69" s="41"/>
      <c r="B69" s="42"/>
      <c r="C69" s="41"/>
      <c r="D69" s="42"/>
      <c r="E69" s="43"/>
      <c r="F69" s="44"/>
    </row>
    <row r="70" spans="1:6" x14ac:dyDescent="0.25">
      <c r="A70" s="41"/>
      <c r="B70" s="42"/>
      <c r="C70" s="41"/>
      <c r="D70" s="45"/>
      <c r="E70" s="43"/>
      <c r="F70" s="44"/>
    </row>
  </sheetData>
  <sortState xmlns:xlrd2="http://schemas.microsoft.com/office/spreadsheetml/2017/richdata2" ref="A5:O43">
    <sortCondition ref="D5:D43" customList="DIRECCION EJECUTIVA,SUBDIRECCION EJECUTIVA,DIRECCION ADMINISTRATIVA FINANCIERA,DIRECCION DE RECURSOS PESQUEROS,DEPARTAMENTO JURIDICO,DEPARTAMENTO DE COMUNICACIONES,DEPARTAMENTO DE RECURSOS HUMANOS,DEPARTAMENTO DE ACUICULTURA,DEPARTAMENTO DE PESCA DE CAPTURA,DEPARTAMENTO DE EDUCACION,CAPACITACION Y EXTENSION PESQUERA Y ACUICOLA,DEPARTAMENTO DE REGULACIONES PESQUERAS,DIVISION DE TECNOLOGIAS DE LA INFORMACION Y COMUNICACIÓN,DIVISION DE FORMULACION,MONITOREO Y EVALUACION DE PLANES,PROGRAMAS Y PROYECTOS,DIVISION DE DESARROLLO INSTITUCIONAL Y CALIDAD EN LA GESTION,SECCION DE REVISION,SECCION DE REGISTRO,CONTROL Y NOMINA,SECCION DE COMPRAS Y CONTRATACIONES,SECCION DE CONTABILIDAD,SECCION DE SERVICIOS GENERALES,SECCION DE ESTACION Y ADMINISTRACION PESQUERA- BANI,SECCION DE ESTACION Y ADMINISTRACION PESQUERA- BARAHONA,SECCION DE ESTACION Y ADMINISTRACION PESQUERA- HIGUEY,SECCION DE ESTACION Y ADMINISTRACION PESQUERA- MARIA TRINIDAD SANCHEZ,SECCION DE ESTACION Y ADMINISTRACION PESQUERA- MICHES,SECCION DE ESTACION Y ADMINISTRACION PESQUERA- MONTECRISTI,SECCION DE ESTACION Y ADMINISTRACION PESQUERA- PUERTO PLATA,SECCION DE ESTACION Y ADMINISTRACION PESQUERA- SAMANA,SECCION DE ESTACION Y ADMINISTRACION PESQUERA- SAN PEDRO DE MACORIS,SECCION DE ESTACION Y ADMINISTRACION PESQUERA- SANTIAGO,SECCION DE ESTACION Y ADMINISTRACION PESQUERA- SANTO DGO"/>
  </sortState>
  <mergeCells count="2">
    <mergeCell ref="F51:H51"/>
    <mergeCell ref="F48:H48"/>
  </mergeCells>
  <phoneticPr fontId="22" type="noConversion"/>
  <conditionalFormatting sqref="A5:A44">
    <cfRule type="duplicateValues" dxfId="12" priority="18"/>
  </conditionalFormatting>
  <conditionalFormatting sqref="A48">
    <cfRule type="duplicateValues" dxfId="11" priority="1"/>
  </conditionalFormatting>
  <conditionalFormatting sqref="A49:A50">
    <cfRule type="duplicateValues" dxfId="10" priority="3"/>
  </conditionalFormatting>
  <conditionalFormatting sqref="A51">
    <cfRule type="duplicateValues" dxfId="9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 differentFirst="1">
    <oddHeader xml:space="preserve">&amp;L
</oddHeader>
    <oddFooter>&amp;RPágina &amp;P de &amp;N</oddFooter>
    <firstHeader>&amp;L&amp;G</firstHeader>
    <firstFooter>&amp;RPágina &amp;P de &amp;N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D904-5F78-433E-9947-534EC88CA5F0}">
  <sheetPr>
    <pageSetUpPr fitToPage="1"/>
  </sheetPr>
  <dimension ref="A2:O43"/>
  <sheetViews>
    <sheetView topLeftCell="E1" zoomScale="130" zoomScaleNormal="130" zoomScalePageLayoutView="70" workbookViewId="0">
      <selection sqref="A1:X16"/>
    </sheetView>
  </sheetViews>
  <sheetFormatPr baseColWidth="10" defaultColWidth="11.42578125" defaultRowHeight="15" x14ac:dyDescent="0.25"/>
  <cols>
    <col min="1" max="1" width="28.85546875" customWidth="1"/>
    <col min="2" max="2" width="6.7109375" customWidth="1"/>
    <col min="3" max="3" width="22.5703125" customWidth="1"/>
    <col min="4" max="4" width="52.85546875" customWidth="1"/>
    <col min="5" max="5" width="15.5703125" customWidth="1"/>
    <col min="6" max="15" width="9.5703125" customWidth="1"/>
  </cols>
  <sheetData>
    <row r="2" spans="1:15" x14ac:dyDescent="0.25">
      <c r="A2" s="23" t="s">
        <v>533</v>
      </c>
      <c r="B2" s="21"/>
      <c r="C2" s="21"/>
      <c r="D2" s="21"/>
      <c r="E2" s="23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29.25" customHeight="1" x14ac:dyDescent="0.25">
      <c r="A3" s="29" t="s">
        <v>0</v>
      </c>
      <c r="B3" s="29" t="s">
        <v>313</v>
      </c>
      <c r="C3" s="30" t="s">
        <v>2</v>
      </c>
      <c r="D3" s="29" t="s">
        <v>314</v>
      </c>
      <c r="E3" s="29" t="s">
        <v>315</v>
      </c>
      <c r="F3" s="25" t="s">
        <v>316</v>
      </c>
      <c r="G3" s="25" t="s">
        <v>5</v>
      </c>
      <c r="H3" s="25" t="s">
        <v>6</v>
      </c>
      <c r="I3" s="25" t="s">
        <v>317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318</v>
      </c>
    </row>
    <row r="4" spans="1:15" ht="23.25" customHeight="1" x14ac:dyDescent="0.25">
      <c r="A4" s="15" t="s">
        <v>320</v>
      </c>
      <c r="B4" s="16" t="s">
        <v>15</v>
      </c>
      <c r="C4" s="16" t="s">
        <v>422</v>
      </c>
      <c r="D4" s="16" t="s">
        <v>57</v>
      </c>
      <c r="E4" s="31" t="s">
        <v>319</v>
      </c>
      <c r="F4" s="18">
        <v>40360</v>
      </c>
      <c r="G4" s="63">
        <v>40000</v>
      </c>
      <c r="H4" s="63">
        <v>0</v>
      </c>
      <c r="I4" s="63">
        <f t="shared" ref="I4" si="0">G4+H4</f>
        <v>40000</v>
      </c>
      <c r="J4" s="63">
        <v>1148</v>
      </c>
      <c r="K4" s="63">
        <v>442.65</v>
      </c>
      <c r="L4" s="63">
        <v>1216</v>
      </c>
      <c r="M4" s="63">
        <v>0</v>
      </c>
      <c r="N4" s="63">
        <v>2806.65</v>
      </c>
      <c r="O4" s="63">
        <f t="shared" ref="O4" si="1">+I4-N4</f>
        <v>37193.35</v>
      </c>
    </row>
    <row r="5" spans="1:15" ht="23.25" customHeight="1" x14ac:dyDescent="0.25">
      <c r="A5" s="19" t="s">
        <v>312</v>
      </c>
      <c r="B5" s="20">
        <f>COUNTA(A4:A4)</f>
        <v>1</v>
      </c>
      <c r="C5" s="21"/>
      <c r="D5" s="21"/>
      <c r="E5" s="32"/>
      <c r="F5" s="32"/>
      <c r="G5" s="66">
        <f t="shared" ref="G5:O5" si="2">SUM(G4:G4)</f>
        <v>40000</v>
      </c>
      <c r="H5" s="66">
        <f t="shared" si="2"/>
        <v>0</v>
      </c>
      <c r="I5" s="66">
        <f t="shared" si="2"/>
        <v>40000</v>
      </c>
      <c r="J5" s="66">
        <f t="shared" si="2"/>
        <v>1148</v>
      </c>
      <c r="K5" s="66">
        <f t="shared" si="2"/>
        <v>442.65</v>
      </c>
      <c r="L5" s="66">
        <f t="shared" si="2"/>
        <v>1216</v>
      </c>
      <c r="M5" s="66">
        <f t="shared" si="2"/>
        <v>0</v>
      </c>
      <c r="N5" s="66">
        <f t="shared" si="2"/>
        <v>2806.65</v>
      </c>
      <c r="O5" s="66">
        <f t="shared" si="2"/>
        <v>37193.35</v>
      </c>
    </row>
    <row r="6" spans="1:15" x14ac:dyDescent="0.25">
      <c r="A6" s="33"/>
      <c r="B6" s="23"/>
      <c r="C6" s="21"/>
      <c r="D6" s="21"/>
      <c r="E6" s="22"/>
      <c r="F6" s="21"/>
      <c r="G6" s="34"/>
      <c r="H6" s="35"/>
      <c r="I6" s="34"/>
      <c r="J6" s="34"/>
      <c r="K6" s="34"/>
      <c r="L6" s="34"/>
      <c r="M6" s="34"/>
      <c r="N6" s="34"/>
      <c r="O6" s="34"/>
    </row>
    <row r="7" spans="1:15" x14ac:dyDescent="0.25">
      <c r="A7" s="11"/>
      <c r="B7" s="9"/>
      <c r="C7" s="4"/>
      <c r="D7" s="4"/>
      <c r="E7" s="5"/>
      <c r="F7" s="4"/>
      <c r="G7" s="12"/>
      <c r="H7" s="13"/>
      <c r="I7" s="12"/>
      <c r="J7" s="12"/>
      <c r="K7" s="12"/>
      <c r="L7" s="12"/>
      <c r="M7" s="12"/>
      <c r="N7" s="12"/>
      <c r="O7" s="12"/>
    </row>
    <row r="8" spans="1:15" x14ac:dyDescent="0.25">
      <c r="A8" s="11"/>
      <c r="B8" s="9"/>
      <c r="C8" s="4"/>
      <c r="D8" s="4"/>
      <c r="E8" s="5"/>
      <c r="F8" s="4"/>
      <c r="G8" s="12"/>
      <c r="H8" s="13"/>
      <c r="I8" s="12"/>
      <c r="J8" s="12"/>
      <c r="K8" s="12"/>
      <c r="L8" s="12"/>
      <c r="M8" s="12"/>
      <c r="N8" s="12"/>
      <c r="O8" s="12"/>
    </row>
    <row r="9" spans="1:15" x14ac:dyDescent="0.25">
      <c r="A9" s="3"/>
      <c r="B9" s="3"/>
      <c r="C9" s="3"/>
      <c r="D9" s="3"/>
      <c r="E9" s="6"/>
      <c r="F9" s="3"/>
      <c r="G9" s="3"/>
      <c r="H9" s="7"/>
      <c r="I9" s="3"/>
      <c r="J9" s="3"/>
      <c r="K9" s="3"/>
      <c r="L9" s="3"/>
      <c r="M9" s="3"/>
      <c r="N9" s="3"/>
      <c r="O9" s="3"/>
    </row>
    <row r="10" spans="1:15" x14ac:dyDescent="0.25">
      <c r="A10" s="55" t="s">
        <v>187</v>
      </c>
      <c r="B10" s="56"/>
      <c r="C10" s="56"/>
      <c r="D10" s="57"/>
      <c r="E10" s="58"/>
      <c r="F10" s="124" t="s">
        <v>188</v>
      </c>
      <c r="G10" s="124"/>
      <c r="H10" s="124"/>
      <c r="I10" s="56"/>
      <c r="J10" s="56"/>
      <c r="K10" s="56"/>
      <c r="L10" s="57"/>
      <c r="M10" s="57"/>
      <c r="N10" s="57"/>
      <c r="O10" s="8"/>
    </row>
    <row r="14" spans="1:15" x14ac:dyDescent="0.25">
      <c r="E14" s="10"/>
      <c r="F14" s="10"/>
      <c r="G14" s="10"/>
      <c r="I14" s="14"/>
      <c r="J14" s="14"/>
      <c r="K14" s="14"/>
      <c r="L14" s="14"/>
      <c r="M14" s="4"/>
      <c r="N14" s="14"/>
      <c r="O14" s="14"/>
    </row>
    <row r="19" spans="5:15" x14ac:dyDescent="0.25">
      <c r="E19" s="10"/>
      <c r="F19" s="10"/>
      <c r="G19" s="10"/>
      <c r="I19" s="10"/>
      <c r="J19" s="10"/>
      <c r="L19" s="10"/>
      <c r="N19" s="10"/>
      <c r="O19" s="10"/>
    </row>
    <row r="21" spans="5:15" x14ac:dyDescent="0.25">
      <c r="E21" s="10"/>
      <c r="F21" s="10"/>
      <c r="G21" s="10"/>
      <c r="I21" s="10"/>
      <c r="J21" s="10"/>
      <c r="K21" s="10"/>
      <c r="L21" s="10"/>
      <c r="N21" s="10"/>
      <c r="O21" s="10"/>
    </row>
    <row r="43" spans="4:13" x14ac:dyDescent="0.25">
      <c r="D43" s="10"/>
      <c r="E43" s="10"/>
      <c r="F43" s="10"/>
      <c r="G43" s="10"/>
      <c r="H43" s="10"/>
      <c r="I43" s="10"/>
      <c r="J43" s="10"/>
      <c r="L43" s="10"/>
      <c r="M43" s="10"/>
    </row>
  </sheetData>
  <mergeCells count="1">
    <mergeCell ref="F10:H10"/>
  </mergeCells>
  <conditionalFormatting sqref="A7:A9">
    <cfRule type="duplicateValues" dxfId="8" priority="2"/>
  </conditionalFormatting>
  <conditionalFormatting sqref="A10">
    <cfRule type="duplicateValues" dxfId="7" priority="1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123" scale="74" fitToHeight="0" orientation="landscape" r:id="rId1"/>
  <headerFooter>
    <oddHeader>&amp;L&amp;G</oddHeader>
    <oddFooter>&amp;RPágina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3C20-6B96-488D-B6B8-C7F512E224FC}">
  <sheetPr>
    <pageSetUpPr fitToPage="1"/>
  </sheetPr>
  <dimension ref="A2:O43"/>
  <sheetViews>
    <sheetView tabSelected="1" topLeftCell="A14" zoomScaleNormal="100" workbookViewId="0">
      <selection activeCell="D28" sqref="D28"/>
    </sheetView>
  </sheetViews>
  <sheetFormatPr baseColWidth="10" defaultColWidth="11.42578125" defaultRowHeight="15" x14ac:dyDescent="0.25"/>
  <cols>
    <col min="1" max="1" width="41.140625" customWidth="1"/>
    <col min="2" max="2" width="8.140625" customWidth="1"/>
    <col min="3" max="3" width="17.5703125" customWidth="1"/>
    <col min="4" max="4" width="46.7109375" customWidth="1"/>
    <col min="5" max="5" width="13.5703125" customWidth="1"/>
    <col min="6" max="6" width="17.85546875" customWidth="1"/>
    <col min="7" max="7" width="10.42578125" customWidth="1"/>
    <col min="8" max="8" width="6.28515625" customWidth="1"/>
    <col min="9" max="9" width="12.5703125" customWidth="1"/>
    <col min="10" max="10" width="7.140625" customWidth="1"/>
    <col min="11" max="11" width="8.42578125" customWidth="1"/>
    <col min="12" max="12" width="7.28515625" customWidth="1"/>
    <col min="13" max="13" width="11.42578125" customWidth="1"/>
    <col min="14" max="14" width="8.140625" customWidth="1"/>
    <col min="15" max="15" width="12.42578125" customWidth="1"/>
  </cols>
  <sheetData>
    <row r="2" spans="1:15" x14ac:dyDescent="0.25">
      <c r="A2" s="23" t="s">
        <v>534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29.25" customHeight="1" x14ac:dyDescent="0.25">
      <c r="A3" s="29" t="s">
        <v>0</v>
      </c>
      <c r="B3" s="29" t="s">
        <v>313</v>
      </c>
      <c r="C3" s="29" t="s">
        <v>2</v>
      </c>
      <c r="D3" s="29" t="s">
        <v>314</v>
      </c>
      <c r="E3" s="29" t="s">
        <v>315</v>
      </c>
      <c r="F3" s="25" t="s">
        <v>322</v>
      </c>
      <c r="G3" s="25" t="s">
        <v>5</v>
      </c>
      <c r="H3" s="25" t="s">
        <v>6</v>
      </c>
      <c r="I3" s="25" t="s">
        <v>317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318</v>
      </c>
    </row>
    <row r="4" spans="1:15" ht="34.5" customHeight="1" x14ac:dyDescent="0.25">
      <c r="A4" s="100" t="s">
        <v>323</v>
      </c>
      <c r="B4" s="79" t="s">
        <v>15</v>
      </c>
      <c r="C4" s="100" t="s">
        <v>324</v>
      </c>
      <c r="D4" s="100" t="s">
        <v>529</v>
      </c>
      <c r="E4" s="100" t="s">
        <v>325</v>
      </c>
      <c r="F4" s="93">
        <v>44105</v>
      </c>
      <c r="G4" s="100">
        <v>130000</v>
      </c>
      <c r="H4" s="100">
        <v>0</v>
      </c>
      <c r="I4" s="100">
        <v>130000</v>
      </c>
      <c r="J4" s="100">
        <v>0</v>
      </c>
      <c r="K4" s="100">
        <v>21082.87</v>
      </c>
      <c r="L4" s="100">
        <v>0</v>
      </c>
      <c r="M4" s="100">
        <v>0</v>
      </c>
      <c r="N4" s="100">
        <f t="shared" ref="M4:N17" si="0">SUM(J4:M4)</f>
        <v>21082.87</v>
      </c>
      <c r="O4" s="100">
        <f>I4-N4</f>
        <v>108917.13</v>
      </c>
    </row>
    <row r="5" spans="1:15" ht="32.25" customHeight="1" x14ac:dyDescent="0.25">
      <c r="A5" s="100" t="s">
        <v>326</v>
      </c>
      <c r="B5" s="79" t="s">
        <v>15</v>
      </c>
      <c r="C5" s="100" t="s">
        <v>327</v>
      </c>
      <c r="D5" s="100" t="s">
        <v>529</v>
      </c>
      <c r="E5" s="100" t="s">
        <v>325</v>
      </c>
      <c r="F5" s="93">
        <v>41395</v>
      </c>
      <c r="G5" s="100">
        <v>25000</v>
      </c>
      <c r="H5" s="100">
        <v>0</v>
      </c>
      <c r="I5" s="100">
        <v>25000</v>
      </c>
      <c r="J5" s="100">
        <v>0</v>
      </c>
      <c r="K5" s="100">
        <v>0</v>
      </c>
      <c r="L5" s="100">
        <v>0</v>
      </c>
      <c r="M5" s="100">
        <v>0</v>
      </c>
      <c r="N5" s="100">
        <f t="shared" si="0"/>
        <v>0</v>
      </c>
      <c r="O5" s="100">
        <v>25000</v>
      </c>
    </row>
    <row r="6" spans="1:15" ht="33.75" customHeight="1" x14ac:dyDescent="0.25">
      <c r="A6" s="100" t="s">
        <v>328</v>
      </c>
      <c r="B6" s="79" t="s">
        <v>23</v>
      </c>
      <c r="C6" s="100" t="s">
        <v>327</v>
      </c>
      <c r="D6" s="100" t="s">
        <v>529</v>
      </c>
      <c r="E6" s="100" t="s">
        <v>325</v>
      </c>
      <c r="F6" s="93">
        <v>41944</v>
      </c>
      <c r="G6" s="100">
        <v>25000</v>
      </c>
      <c r="H6" s="100">
        <v>0</v>
      </c>
      <c r="I6" s="100">
        <v>25000</v>
      </c>
      <c r="J6" s="100">
        <v>0</v>
      </c>
      <c r="K6" s="100">
        <v>0</v>
      </c>
      <c r="L6" s="100">
        <v>0</v>
      </c>
      <c r="M6" s="100">
        <v>0</v>
      </c>
      <c r="N6" s="100">
        <f t="shared" si="0"/>
        <v>0</v>
      </c>
      <c r="O6" s="100">
        <f>I6-N6</f>
        <v>25000</v>
      </c>
    </row>
    <row r="7" spans="1:15" ht="34.5" customHeight="1" x14ac:dyDescent="0.25">
      <c r="A7" s="100" t="s">
        <v>329</v>
      </c>
      <c r="B7" s="79" t="s">
        <v>15</v>
      </c>
      <c r="C7" s="100" t="s">
        <v>327</v>
      </c>
      <c r="D7" s="100" t="s">
        <v>529</v>
      </c>
      <c r="E7" s="100" t="s">
        <v>325</v>
      </c>
      <c r="F7" s="93">
        <v>41456</v>
      </c>
      <c r="G7" s="100">
        <v>25000</v>
      </c>
      <c r="H7" s="100">
        <v>0</v>
      </c>
      <c r="I7" s="100">
        <v>25000</v>
      </c>
      <c r="J7" s="100">
        <v>0</v>
      </c>
      <c r="K7" s="100">
        <v>0</v>
      </c>
      <c r="L7" s="100">
        <v>0</v>
      </c>
      <c r="M7" s="100">
        <v>0</v>
      </c>
      <c r="N7" s="100">
        <f t="shared" si="0"/>
        <v>0</v>
      </c>
      <c r="O7" s="100">
        <f t="shared" ref="O7:O19" si="1">I7-N7</f>
        <v>25000</v>
      </c>
    </row>
    <row r="8" spans="1:15" ht="33.75" customHeight="1" x14ac:dyDescent="0.25">
      <c r="A8" s="100" t="s">
        <v>330</v>
      </c>
      <c r="B8" s="79" t="s">
        <v>15</v>
      </c>
      <c r="C8" s="100" t="s">
        <v>327</v>
      </c>
      <c r="D8" s="100" t="s">
        <v>529</v>
      </c>
      <c r="E8" s="100" t="s">
        <v>325</v>
      </c>
      <c r="F8" s="93">
        <v>39479</v>
      </c>
      <c r="G8" s="100">
        <v>35000</v>
      </c>
      <c r="H8" s="100">
        <v>0</v>
      </c>
      <c r="I8" s="100">
        <v>35000</v>
      </c>
      <c r="J8" s="100">
        <v>0</v>
      </c>
      <c r="K8" s="100">
        <v>47.25</v>
      </c>
      <c r="L8" s="100">
        <v>0</v>
      </c>
      <c r="M8" s="100">
        <v>0</v>
      </c>
      <c r="N8" s="100">
        <f t="shared" si="0"/>
        <v>47.25</v>
      </c>
      <c r="O8" s="100">
        <f t="shared" si="1"/>
        <v>34952.75</v>
      </c>
    </row>
    <row r="9" spans="1:15" ht="32.25" customHeight="1" x14ac:dyDescent="0.25">
      <c r="A9" s="100" t="s">
        <v>331</v>
      </c>
      <c r="B9" s="79" t="s">
        <v>15</v>
      </c>
      <c r="C9" s="100" t="s">
        <v>327</v>
      </c>
      <c r="D9" s="100" t="s">
        <v>529</v>
      </c>
      <c r="E9" s="100" t="s">
        <v>325</v>
      </c>
      <c r="F9" s="93">
        <v>42795</v>
      </c>
      <c r="G9" s="100">
        <v>25000</v>
      </c>
      <c r="H9" s="100">
        <v>0</v>
      </c>
      <c r="I9" s="100">
        <v>25000</v>
      </c>
      <c r="J9" s="100">
        <v>0</v>
      </c>
      <c r="K9" s="100">
        <v>0</v>
      </c>
      <c r="L9" s="100">
        <v>0</v>
      </c>
      <c r="M9" s="100">
        <v>0</v>
      </c>
      <c r="N9" s="100">
        <f t="shared" si="0"/>
        <v>0</v>
      </c>
      <c r="O9" s="100">
        <f t="shared" si="1"/>
        <v>25000</v>
      </c>
    </row>
    <row r="10" spans="1:15" ht="34.5" customHeight="1" x14ac:dyDescent="0.25">
      <c r="A10" s="100" t="s">
        <v>332</v>
      </c>
      <c r="B10" s="79" t="s">
        <v>23</v>
      </c>
      <c r="C10" s="100" t="s">
        <v>333</v>
      </c>
      <c r="D10" s="100" t="s">
        <v>529</v>
      </c>
      <c r="E10" s="100" t="s">
        <v>325</v>
      </c>
      <c r="F10" s="93" t="s">
        <v>370</v>
      </c>
      <c r="G10" s="100">
        <v>25000</v>
      </c>
      <c r="H10" s="100">
        <v>0</v>
      </c>
      <c r="I10" s="100">
        <v>25000</v>
      </c>
      <c r="J10" s="100">
        <v>0</v>
      </c>
      <c r="K10" s="100">
        <v>0</v>
      </c>
      <c r="L10" s="100">
        <v>0</v>
      </c>
      <c r="M10" s="100">
        <v>0</v>
      </c>
      <c r="N10" s="100">
        <f t="shared" si="0"/>
        <v>0</v>
      </c>
      <c r="O10" s="100">
        <f t="shared" si="1"/>
        <v>25000</v>
      </c>
    </row>
    <row r="11" spans="1:15" ht="33" customHeight="1" x14ac:dyDescent="0.25">
      <c r="A11" s="100" t="s">
        <v>334</v>
      </c>
      <c r="B11" s="79" t="s">
        <v>15</v>
      </c>
      <c r="C11" s="100" t="s">
        <v>333</v>
      </c>
      <c r="D11" s="100" t="s">
        <v>529</v>
      </c>
      <c r="E11" s="100" t="s">
        <v>325</v>
      </c>
      <c r="F11" s="93">
        <v>44044</v>
      </c>
      <c r="G11" s="100">
        <v>25000</v>
      </c>
      <c r="H11" s="100">
        <v>0</v>
      </c>
      <c r="I11" s="100">
        <v>25000</v>
      </c>
      <c r="J11" s="100">
        <v>0</v>
      </c>
      <c r="K11" s="100">
        <v>0</v>
      </c>
      <c r="L11" s="100">
        <v>0</v>
      </c>
      <c r="M11" s="100">
        <v>0</v>
      </c>
      <c r="N11" s="100">
        <f t="shared" si="0"/>
        <v>0</v>
      </c>
      <c r="O11" s="100">
        <f t="shared" si="1"/>
        <v>25000</v>
      </c>
    </row>
    <row r="12" spans="1:15" ht="30.75" customHeight="1" x14ac:dyDescent="0.25">
      <c r="A12" s="100" t="s">
        <v>335</v>
      </c>
      <c r="B12" s="79" t="s">
        <v>15</v>
      </c>
      <c r="C12" s="100" t="s">
        <v>333</v>
      </c>
      <c r="D12" s="100" t="s">
        <v>529</v>
      </c>
      <c r="E12" s="100" t="s">
        <v>325</v>
      </c>
      <c r="F12" s="93">
        <v>44075</v>
      </c>
      <c r="G12" s="100">
        <v>40000</v>
      </c>
      <c r="H12" s="100">
        <v>0</v>
      </c>
      <c r="I12" s="100">
        <v>40000</v>
      </c>
      <c r="J12" s="100">
        <v>0</v>
      </c>
      <c r="K12" s="100">
        <v>797.25</v>
      </c>
      <c r="L12" s="100">
        <v>0</v>
      </c>
      <c r="M12" s="100">
        <v>0</v>
      </c>
      <c r="N12" s="100">
        <f t="shared" si="0"/>
        <v>797.25</v>
      </c>
      <c r="O12" s="100">
        <f t="shared" si="1"/>
        <v>39202.75</v>
      </c>
    </row>
    <row r="13" spans="1:15" ht="34.5" customHeight="1" x14ac:dyDescent="0.25">
      <c r="A13" s="100" t="s">
        <v>336</v>
      </c>
      <c r="B13" s="79" t="s">
        <v>15</v>
      </c>
      <c r="C13" s="100" t="s">
        <v>333</v>
      </c>
      <c r="D13" s="100" t="s">
        <v>529</v>
      </c>
      <c r="E13" s="100" t="s">
        <v>325</v>
      </c>
      <c r="F13" s="93">
        <v>44166</v>
      </c>
      <c r="G13" s="100">
        <v>25000</v>
      </c>
      <c r="H13" s="100">
        <v>0</v>
      </c>
      <c r="I13" s="100">
        <v>25000</v>
      </c>
      <c r="J13" s="100">
        <v>0</v>
      </c>
      <c r="K13" s="100">
        <v>0</v>
      </c>
      <c r="L13" s="100">
        <v>0</v>
      </c>
      <c r="M13" s="100">
        <v>0</v>
      </c>
      <c r="N13" s="100">
        <f t="shared" si="0"/>
        <v>0</v>
      </c>
      <c r="O13" s="100">
        <f t="shared" si="1"/>
        <v>25000</v>
      </c>
    </row>
    <row r="14" spans="1:15" ht="33" customHeight="1" x14ac:dyDescent="0.25">
      <c r="A14" s="100" t="s">
        <v>337</v>
      </c>
      <c r="B14" s="79" t="s">
        <v>15</v>
      </c>
      <c r="C14" s="100" t="s">
        <v>333</v>
      </c>
      <c r="D14" s="100" t="s">
        <v>529</v>
      </c>
      <c r="E14" s="100" t="s">
        <v>325</v>
      </c>
      <c r="F14" s="93">
        <v>44166</v>
      </c>
      <c r="G14" s="100">
        <v>30000</v>
      </c>
      <c r="H14" s="100">
        <v>0</v>
      </c>
      <c r="I14" s="100">
        <v>30000</v>
      </c>
      <c r="J14" s="100">
        <v>0</v>
      </c>
      <c r="K14" s="100">
        <v>0</v>
      </c>
      <c r="L14" s="100">
        <v>0</v>
      </c>
      <c r="M14" s="100">
        <v>0</v>
      </c>
      <c r="N14" s="100">
        <f t="shared" si="0"/>
        <v>0</v>
      </c>
      <c r="O14" s="100">
        <f t="shared" si="1"/>
        <v>30000</v>
      </c>
    </row>
    <row r="15" spans="1:15" ht="34.5" customHeight="1" x14ac:dyDescent="0.25">
      <c r="A15" s="100" t="s">
        <v>338</v>
      </c>
      <c r="B15" s="79" t="s">
        <v>15</v>
      </c>
      <c r="C15" s="100" t="s">
        <v>333</v>
      </c>
      <c r="D15" s="100" t="s">
        <v>529</v>
      </c>
      <c r="E15" s="100" t="s">
        <v>325</v>
      </c>
      <c r="F15" s="93">
        <v>44166</v>
      </c>
      <c r="G15" s="100">
        <v>25000</v>
      </c>
      <c r="H15" s="100">
        <v>0</v>
      </c>
      <c r="I15" s="100">
        <v>25000</v>
      </c>
      <c r="J15" s="100">
        <v>0</v>
      </c>
      <c r="K15" s="100">
        <v>0</v>
      </c>
      <c r="L15" s="100">
        <v>0</v>
      </c>
      <c r="M15" s="100">
        <v>0</v>
      </c>
      <c r="N15" s="100">
        <f t="shared" si="0"/>
        <v>0</v>
      </c>
      <c r="O15" s="100">
        <f t="shared" si="1"/>
        <v>25000</v>
      </c>
    </row>
    <row r="16" spans="1:15" ht="38.25" customHeight="1" x14ac:dyDescent="0.25">
      <c r="A16" s="100" t="s">
        <v>339</v>
      </c>
      <c r="B16" s="79" t="s">
        <v>15</v>
      </c>
      <c r="C16" s="100" t="s">
        <v>333</v>
      </c>
      <c r="D16" s="100" t="s">
        <v>529</v>
      </c>
      <c r="E16" s="100" t="s">
        <v>325</v>
      </c>
      <c r="F16" s="93">
        <v>44166</v>
      </c>
      <c r="G16" s="100">
        <v>25000</v>
      </c>
      <c r="H16" s="100">
        <v>0</v>
      </c>
      <c r="I16" s="100">
        <v>25000</v>
      </c>
      <c r="J16" s="100">
        <v>0</v>
      </c>
      <c r="K16" s="100">
        <v>0</v>
      </c>
      <c r="L16" s="100"/>
      <c r="M16" s="129">
        <v>4051.99</v>
      </c>
      <c r="N16" s="100">
        <v>4051.99</v>
      </c>
      <c r="O16" s="100">
        <f t="shared" si="1"/>
        <v>20948.010000000002</v>
      </c>
    </row>
    <row r="17" spans="1:15" ht="33.75" customHeight="1" x14ac:dyDescent="0.25">
      <c r="A17" s="100" t="s">
        <v>340</v>
      </c>
      <c r="B17" s="79" t="s">
        <v>15</v>
      </c>
      <c r="C17" s="100" t="s">
        <v>333</v>
      </c>
      <c r="D17" s="100" t="s">
        <v>529</v>
      </c>
      <c r="E17" s="100" t="s">
        <v>325</v>
      </c>
      <c r="F17" s="93">
        <v>44593</v>
      </c>
      <c r="G17" s="100">
        <v>25000</v>
      </c>
      <c r="H17" s="100">
        <v>0</v>
      </c>
      <c r="I17" s="100">
        <v>25000</v>
      </c>
      <c r="J17" s="100">
        <v>0</v>
      </c>
      <c r="K17" s="100">
        <v>0</v>
      </c>
      <c r="L17" s="100">
        <v>0</v>
      </c>
      <c r="M17" s="100">
        <v>0</v>
      </c>
      <c r="N17" s="100"/>
      <c r="O17" s="100">
        <f t="shared" si="1"/>
        <v>25000</v>
      </c>
    </row>
    <row r="18" spans="1:15" ht="32.25" customHeight="1" x14ac:dyDescent="0.25">
      <c r="A18" s="100" t="s">
        <v>351</v>
      </c>
      <c r="B18" s="79" t="s">
        <v>15</v>
      </c>
      <c r="C18" s="100" t="s">
        <v>333</v>
      </c>
      <c r="D18" s="100" t="s">
        <v>529</v>
      </c>
      <c r="E18" s="100" t="s">
        <v>325</v>
      </c>
      <c r="F18" s="114">
        <v>37043</v>
      </c>
      <c r="G18" s="104">
        <v>40000</v>
      </c>
      <c r="H18" s="104">
        <v>0</v>
      </c>
      <c r="I18" s="104">
        <v>40000</v>
      </c>
      <c r="J18" s="104">
        <v>0</v>
      </c>
      <c r="K18" s="104">
        <v>797.25</v>
      </c>
      <c r="L18" s="104">
        <v>0</v>
      </c>
      <c r="M18" s="104">
        <v>0</v>
      </c>
      <c r="N18" s="104">
        <v>797.25</v>
      </c>
      <c r="O18" s="104">
        <f t="shared" si="1"/>
        <v>39202.75</v>
      </c>
    </row>
    <row r="19" spans="1:15" ht="31.5" customHeight="1" x14ac:dyDescent="0.25">
      <c r="A19" s="100" t="s">
        <v>354</v>
      </c>
      <c r="B19" s="79" t="s">
        <v>15</v>
      </c>
      <c r="C19" s="119" t="s">
        <v>333</v>
      </c>
      <c r="D19" s="119" t="s">
        <v>529</v>
      </c>
      <c r="E19" s="119" t="s">
        <v>325</v>
      </c>
      <c r="F19" s="120">
        <v>45108</v>
      </c>
      <c r="G19" s="104">
        <v>25000</v>
      </c>
      <c r="H19" s="104">
        <v>0</v>
      </c>
      <c r="I19" s="104">
        <v>25000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f t="shared" si="1"/>
        <v>25000</v>
      </c>
    </row>
    <row r="20" spans="1:15" ht="31.5" customHeight="1" x14ac:dyDescent="0.25">
      <c r="A20" s="100" t="s">
        <v>528</v>
      </c>
      <c r="B20" s="118" t="s">
        <v>15</v>
      </c>
      <c r="C20" s="100" t="s">
        <v>333</v>
      </c>
      <c r="D20" s="100" t="s">
        <v>529</v>
      </c>
      <c r="E20" s="100" t="s">
        <v>325</v>
      </c>
      <c r="F20" s="93">
        <v>45627</v>
      </c>
      <c r="G20" s="104">
        <v>15000</v>
      </c>
      <c r="H20" s="104">
        <v>0</v>
      </c>
      <c r="I20" s="104">
        <v>15000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15000</v>
      </c>
    </row>
    <row r="21" spans="1:15" x14ac:dyDescent="0.25">
      <c r="A21" s="116" t="s">
        <v>341</v>
      </c>
      <c r="B21" s="117">
        <v>17</v>
      </c>
      <c r="C21" s="36"/>
      <c r="D21" s="36"/>
      <c r="E21" s="36"/>
      <c r="F21" s="36"/>
      <c r="G21" s="115">
        <f>SUM(G4:G20)</f>
        <v>565000</v>
      </c>
      <c r="H21" s="115">
        <v>0</v>
      </c>
      <c r="I21" s="115">
        <f>SUM(I4:I20)</f>
        <v>565000</v>
      </c>
      <c r="J21" s="115">
        <f>SUM(J4:J20)</f>
        <v>0</v>
      </c>
      <c r="K21" s="115">
        <f>SUM(K4:K20)</f>
        <v>22724.62</v>
      </c>
      <c r="L21" s="115">
        <f>SUM(L4:L20)</f>
        <v>0</v>
      </c>
      <c r="M21" s="130">
        <f>SUM(M4:M20)</f>
        <v>4051.99</v>
      </c>
      <c r="N21" s="115">
        <f t="shared" ref="N21" si="2">SUM(N4:N19)</f>
        <v>26776.61</v>
      </c>
      <c r="O21" s="115">
        <f>SUM(O4:O20)</f>
        <v>538223.39</v>
      </c>
    </row>
    <row r="22" spans="1:15" x14ac:dyDescent="0.25">
      <c r="A22" s="33"/>
      <c r="B22" s="23"/>
      <c r="C22" s="21"/>
      <c r="D22" s="21"/>
      <c r="E22" s="22"/>
      <c r="F22" s="21"/>
      <c r="G22" s="34"/>
      <c r="H22" s="35"/>
      <c r="I22" s="34"/>
      <c r="J22" s="34"/>
      <c r="K22" s="34"/>
      <c r="L22" s="34"/>
      <c r="M22" s="34"/>
      <c r="N22" s="34"/>
      <c r="O22" s="34"/>
    </row>
    <row r="23" spans="1:15" x14ac:dyDescent="0.25">
      <c r="A23" s="11"/>
      <c r="B23" s="9"/>
      <c r="C23" s="4"/>
      <c r="D23" s="4"/>
      <c r="E23" s="5"/>
      <c r="F23" s="4"/>
      <c r="G23" s="12"/>
      <c r="H23" s="13"/>
      <c r="I23" s="12"/>
      <c r="J23" s="12"/>
      <c r="K23" s="12"/>
      <c r="L23" s="12"/>
      <c r="M23" s="12"/>
      <c r="N23" s="12"/>
      <c r="O23" s="12"/>
    </row>
    <row r="24" spans="1:15" x14ac:dyDescent="0.25">
      <c r="A24" s="11"/>
      <c r="B24" s="9"/>
      <c r="C24" s="4"/>
      <c r="D24" s="4"/>
      <c r="E24" s="5"/>
      <c r="F24" s="4"/>
      <c r="G24" s="12"/>
      <c r="H24" s="13"/>
      <c r="I24" s="12"/>
      <c r="J24" s="12"/>
      <c r="K24" s="12"/>
      <c r="L24" s="12"/>
      <c r="M24" s="12"/>
      <c r="N24" s="12"/>
      <c r="O24" s="12"/>
    </row>
    <row r="25" spans="1:15" x14ac:dyDescent="0.25">
      <c r="A25" s="3"/>
      <c r="B25" s="3"/>
      <c r="C25" s="3"/>
      <c r="D25" s="3"/>
      <c r="E25" s="6"/>
      <c r="F25" s="3"/>
      <c r="G25" s="3"/>
      <c r="H25" s="7"/>
      <c r="I25" s="3"/>
      <c r="J25" s="3"/>
      <c r="K25" s="3"/>
      <c r="L25" s="3"/>
      <c r="M25" s="3"/>
      <c r="N25" s="3"/>
      <c r="O25" s="3"/>
    </row>
    <row r="26" spans="1:15" s="112" customFormat="1" ht="23.25" x14ac:dyDescent="0.35">
      <c r="A26" s="110" t="s">
        <v>487</v>
      </c>
      <c r="B26" s="111"/>
      <c r="C26" s="111"/>
      <c r="E26" s="113"/>
      <c r="F26" s="126" t="s">
        <v>486</v>
      </c>
      <c r="G26" s="126"/>
      <c r="H26" s="126"/>
      <c r="I26" s="126"/>
      <c r="J26" s="127"/>
      <c r="K26" s="127"/>
      <c r="L26" s="127"/>
      <c r="M26" s="127"/>
    </row>
    <row r="28" spans="1:15" x14ac:dyDescent="0.25">
      <c r="F28" s="10"/>
    </row>
    <row r="38" spans="4:13" x14ac:dyDescent="0.25">
      <c r="D38" s="10"/>
      <c r="E38" s="10"/>
      <c r="G38" s="10"/>
      <c r="I38" s="10"/>
      <c r="L38" s="10"/>
      <c r="M38" s="10"/>
    </row>
    <row r="43" spans="4:13" x14ac:dyDescent="0.25">
      <c r="F43" s="10"/>
    </row>
  </sheetData>
  <mergeCells count="2">
    <mergeCell ref="F26:I26"/>
    <mergeCell ref="J26:M26"/>
  </mergeCells>
  <conditionalFormatting sqref="A23:A25">
    <cfRule type="duplicateValues" dxfId="6" priority="2"/>
  </conditionalFormatting>
  <conditionalFormatting sqref="A26">
    <cfRule type="duplicateValues" dxfId="5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4B3D-B831-4494-B5A1-DF828ACF801F}">
  <sheetPr>
    <pageSetUpPr fitToPage="1"/>
  </sheetPr>
  <dimension ref="A2:Q43"/>
  <sheetViews>
    <sheetView topLeftCell="B15" zoomScaleNormal="100" zoomScalePageLayoutView="70" workbookViewId="0">
      <selection sqref="A1:R43"/>
    </sheetView>
  </sheetViews>
  <sheetFormatPr baseColWidth="10" defaultRowHeight="15" x14ac:dyDescent="0.25"/>
  <cols>
    <col min="1" max="1" width="41" customWidth="1"/>
    <col min="2" max="2" width="9" customWidth="1"/>
    <col min="3" max="3" width="33.85546875" customWidth="1"/>
    <col min="4" max="4" width="52.28515625" customWidth="1"/>
    <col min="5" max="5" width="9" customWidth="1"/>
    <col min="6" max="6" width="17.85546875" customWidth="1"/>
    <col min="7" max="7" width="17.28515625" customWidth="1"/>
    <col min="8" max="8" width="13" customWidth="1"/>
    <col min="9" max="9" width="12.140625" customWidth="1"/>
    <col min="10" max="10" width="11.140625" customWidth="1"/>
    <col min="11" max="11" width="9.5703125" customWidth="1"/>
    <col min="12" max="12" width="8.7109375" customWidth="1"/>
    <col min="13" max="13" width="8.140625" customWidth="1"/>
    <col min="14" max="14" width="9.85546875" customWidth="1"/>
    <col min="15" max="15" width="10.28515625" customWidth="1"/>
  </cols>
  <sheetData>
    <row r="2" spans="1:17" ht="15.75" x14ac:dyDescent="0.25">
      <c r="A2" s="91" t="s">
        <v>535</v>
      </c>
      <c r="B2" s="74"/>
      <c r="C2" s="74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7" ht="25.5" x14ac:dyDescent="0.25">
      <c r="A3" s="92" t="s">
        <v>0</v>
      </c>
      <c r="B3" s="92" t="s">
        <v>313</v>
      </c>
      <c r="C3" s="92" t="s">
        <v>2</v>
      </c>
      <c r="D3" s="92" t="s">
        <v>314</v>
      </c>
      <c r="E3" s="92" t="s">
        <v>315</v>
      </c>
      <c r="F3" s="92" t="s">
        <v>316</v>
      </c>
      <c r="G3" s="92" t="s">
        <v>5</v>
      </c>
      <c r="H3" s="92" t="s">
        <v>6</v>
      </c>
      <c r="I3" s="92" t="s">
        <v>317</v>
      </c>
      <c r="J3" s="92" t="s">
        <v>8</v>
      </c>
      <c r="K3" s="92" t="s">
        <v>9</v>
      </c>
      <c r="L3" s="92" t="s">
        <v>10</v>
      </c>
      <c r="M3" s="92" t="s">
        <v>11</v>
      </c>
      <c r="N3" s="92" t="s">
        <v>12</v>
      </c>
      <c r="O3" s="92" t="s">
        <v>318</v>
      </c>
    </row>
    <row r="4" spans="1:17" ht="28.5" customHeight="1" x14ac:dyDescent="0.25">
      <c r="A4" s="100" t="s">
        <v>51</v>
      </c>
      <c r="B4" s="79" t="s">
        <v>15</v>
      </c>
      <c r="C4" s="101" t="s">
        <v>422</v>
      </c>
      <c r="D4" s="100" t="s">
        <v>52</v>
      </c>
      <c r="E4" s="79" t="s">
        <v>342</v>
      </c>
      <c r="F4" s="102">
        <v>40026</v>
      </c>
      <c r="G4" s="84">
        <v>9000</v>
      </c>
      <c r="H4" s="100">
        <v>0</v>
      </c>
      <c r="I4" s="84">
        <v>9000</v>
      </c>
      <c r="J4" s="84">
        <v>258.3</v>
      </c>
      <c r="K4" s="84">
        <v>1007.19</v>
      </c>
      <c r="L4" s="100">
        <v>273.60000000000002</v>
      </c>
      <c r="M4" s="100">
        <v>0</v>
      </c>
      <c r="N4" s="84">
        <f>J4+K4+L4+M4</f>
        <v>1539.0900000000001</v>
      </c>
      <c r="O4" s="84">
        <f>G4-N4</f>
        <v>7460.91</v>
      </c>
    </row>
    <row r="5" spans="1:17" ht="28.5" customHeight="1" x14ac:dyDescent="0.25">
      <c r="A5" s="100" t="s">
        <v>71</v>
      </c>
      <c r="B5" s="79" t="s">
        <v>15</v>
      </c>
      <c r="C5" s="101" t="s">
        <v>72</v>
      </c>
      <c r="D5" s="100" t="s">
        <v>477</v>
      </c>
      <c r="E5" s="79" t="s">
        <v>342</v>
      </c>
      <c r="F5" s="102">
        <v>44501</v>
      </c>
      <c r="G5" s="84">
        <v>20000</v>
      </c>
      <c r="H5" s="100">
        <v>0</v>
      </c>
      <c r="I5" s="84">
        <v>20000</v>
      </c>
      <c r="J5" s="100">
        <v>574</v>
      </c>
      <c r="K5" s="84">
        <v>1854</v>
      </c>
      <c r="L5" s="100">
        <v>608</v>
      </c>
      <c r="M5" s="100">
        <v>0</v>
      </c>
      <c r="N5" s="84">
        <f t="shared" ref="N5:N11" si="0">J5+K5+L5+M5</f>
        <v>3036</v>
      </c>
      <c r="O5" s="84">
        <f t="shared" ref="O5:O11" si="1">G5-N5</f>
        <v>16964</v>
      </c>
    </row>
    <row r="6" spans="1:17" ht="28.5" customHeight="1" x14ac:dyDescent="0.25">
      <c r="A6" s="100" t="s">
        <v>62</v>
      </c>
      <c r="B6" s="79" t="s">
        <v>23</v>
      </c>
      <c r="C6" s="101" t="s">
        <v>476</v>
      </c>
      <c r="D6" s="100" t="s">
        <v>491</v>
      </c>
      <c r="E6" s="79" t="s">
        <v>342</v>
      </c>
      <c r="F6" s="102">
        <v>39448</v>
      </c>
      <c r="G6" s="84">
        <v>10000</v>
      </c>
      <c r="H6" s="100">
        <v>0</v>
      </c>
      <c r="I6" s="84">
        <v>10000</v>
      </c>
      <c r="J6" s="100">
        <v>287</v>
      </c>
      <c r="K6" s="100">
        <v>891.01</v>
      </c>
      <c r="L6" s="100">
        <v>304</v>
      </c>
      <c r="M6" s="100">
        <v>0</v>
      </c>
      <c r="N6" s="84">
        <f t="shared" si="0"/>
        <v>1482.01</v>
      </c>
      <c r="O6" s="84">
        <f t="shared" si="1"/>
        <v>8517.99</v>
      </c>
    </row>
    <row r="7" spans="1:17" ht="28.5" customHeight="1" x14ac:dyDescent="0.25">
      <c r="A7" s="100" t="s">
        <v>60</v>
      </c>
      <c r="B7" s="79" t="s">
        <v>23</v>
      </c>
      <c r="C7" s="101" t="s">
        <v>470</v>
      </c>
      <c r="D7" s="101" t="s">
        <v>57</v>
      </c>
      <c r="E7" s="79" t="s">
        <v>342</v>
      </c>
      <c r="F7" s="102">
        <v>41640</v>
      </c>
      <c r="G7" s="84">
        <v>15000</v>
      </c>
      <c r="H7" s="100">
        <v>0</v>
      </c>
      <c r="I7" s="84">
        <v>15000</v>
      </c>
      <c r="J7" s="100">
        <v>430.5</v>
      </c>
      <c r="K7" s="100">
        <v>442.65</v>
      </c>
      <c r="L7" s="100">
        <v>456</v>
      </c>
      <c r="M7" s="100">
        <v>0</v>
      </c>
      <c r="N7" s="84">
        <f t="shared" si="0"/>
        <v>1329.15</v>
      </c>
      <c r="O7" s="84">
        <f t="shared" si="1"/>
        <v>13670.85</v>
      </c>
    </row>
    <row r="8" spans="1:17" ht="28.5" customHeight="1" x14ac:dyDescent="0.25">
      <c r="A8" s="85" t="s">
        <v>56</v>
      </c>
      <c r="B8" s="103" t="s">
        <v>15</v>
      </c>
      <c r="C8" s="101" t="s">
        <v>422</v>
      </c>
      <c r="D8" s="85" t="s">
        <v>57</v>
      </c>
      <c r="E8" s="79" t="s">
        <v>342</v>
      </c>
      <c r="F8" s="80">
        <v>39479</v>
      </c>
      <c r="G8" s="97">
        <v>46000</v>
      </c>
      <c r="H8" s="104">
        <v>0</v>
      </c>
      <c r="I8" s="97">
        <v>46000</v>
      </c>
      <c r="J8" s="104">
        <v>1320.2</v>
      </c>
      <c r="K8" s="104">
        <v>8402.84</v>
      </c>
      <c r="L8" s="104">
        <v>1398.4</v>
      </c>
      <c r="M8" s="104">
        <v>0</v>
      </c>
      <c r="N8" s="84">
        <f t="shared" si="0"/>
        <v>11121.44</v>
      </c>
      <c r="O8" s="84">
        <f t="shared" si="1"/>
        <v>34878.559999999998</v>
      </c>
    </row>
    <row r="9" spans="1:17" ht="34.5" customHeight="1" x14ac:dyDescent="0.25">
      <c r="A9" s="85" t="s">
        <v>114</v>
      </c>
      <c r="B9" s="86" t="s">
        <v>15</v>
      </c>
      <c r="C9" s="85" t="s">
        <v>421</v>
      </c>
      <c r="D9" s="85" t="s">
        <v>426</v>
      </c>
      <c r="E9" s="79" t="s">
        <v>34</v>
      </c>
      <c r="F9" s="80">
        <v>39448</v>
      </c>
      <c r="G9" s="81">
        <v>9000</v>
      </c>
      <c r="H9" s="82">
        <v>0</v>
      </c>
      <c r="I9" s="81">
        <v>9000</v>
      </c>
      <c r="J9" s="81">
        <v>258.3</v>
      </c>
      <c r="K9" s="81">
        <v>1007.19</v>
      </c>
      <c r="L9" s="81">
        <v>273.60000000000002</v>
      </c>
      <c r="M9" s="83">
        <v>0</v>
      </c>
      <c r="N9" s="84">
        <f t="shared" si="0"/>
        <v>1539.0900000000001</v>
      </c>
      <c r="O9" s="84">
        <f t="shared" si="1"/>
        <v>7460.91</v>
      </c>
    </row>
    <row r="10" spans="1:17" ht="19.5" customHeight="1" x14ac:dyDescent="0.25">
      <c r="A10" s="85" t="s">
        <v>30</v>
      </c>
      <c r="B10" s="86" t="s">
        <v>15</v>
      </c>
      <c r="C10" s="85" t="s">
        <v>24</v>
      </c>
      <c r="D10" s="85" t="s">
        <v>454</v>
      </c>
      <c r="E10" s="79" t="s">
        <v>25</v>
      </c>
      <c r="F10" s="80">
        <v>44075</v>
      </c>
      <c r="G10" s="81">
        <v>40000</v>
      </c>
      <c r="H10" s="82">
        <v>0</v>
      </c>
      <c r="I10" s="81">
        <v>40000</v>
      </c>
      <c r="J10" s="81">
        <v>1148</v>
      </c>
      <c r="K10" s="81">
        <v>5368.48</v>
      </c>
      <c r="L10" s="81">
        <v>1216</v>
      </c>
      <c r="M10" s="83">
        <v>0</v>
      </c>
      <c r="N10" s="84">
        <f t="shared" si="0"/>
        <v>7732.48</v>
      </c>
      <c r="O10" s="84">
        <f t="shared" si="1"/>
        <v>32267.52</v>
      </c>
      <c r="Q10" s="22"/>
    </row>
    <row r="11" spans="1:17" ht="19.5" customHeight="1" x14ac:dyDescent="0.25">
      <c r="A11" s="85" t="s">
        <v>493</v>
      </c>
      <c r="B11" s="86" t="s">
        <v>23</v>
      </c>
      <c r="C11" s="85" t="s">
        <v>24</v>
      </c>
      <c r="D11" s="85" t="s">
        <v>41</v>
      </c>
      <c r="E11" s="79" t="s">
        <v>25</v>
      </c>
      <c r="F11" s="80">
        <v>45323</v>
      </c>
      <c r="G11" s="81">
        <v>22000</v>
      </c>
      <c r="H11" s="82">
        <v>0</v>
      </c>
      <c r="I11" s="81">
        <v>22000</v>
      </c>
      <c r="J11" s="81">
        <v>631.4</v>
      </c>
      <c r="K11" s="81">
        <v>2559.6799999999998</v>
      </c>
      <c r="L11" s="81">
        <v>668.8</v>
      </c>
      <c r="M11" s="83">
        <v>0</v>
      </c>
      <c r="N11" s="84">
        <f t="shared" si="0"/>
        <v>3859.88</v>
      </c>
      <c r="O11" s="84">
        <f t="shared" si="1"/>
        <v>18140.12</v>
      </c>
      <c r="Q11" s="22"/>
    </row>
    <row r="12" spans="1:17" x14ac:dyDescent="0.25">
      <c r="A12" s="105" t="s">
        <v>312</v>
      </c>
      <c r="B12" s="106">
        <v>8</v>
      </c>
      <c r="C12" s="107"/>
      <c r="D12" s="107"/>
      <c r="E12" s="108"/>
      <c r="F12" s="108"/>
      <c r="G12" s="48">
        <f ca="1">SUM(G4:G28)</f>
        <v>241500</v>
      </c>
      <c r="H12" s="48">
        <v>0</v>
      </c>
      <c r="I12" s="48">
        <f ca="1">SUM(I4:I28)</f>
        <v>241500</v>
      </c>
      <c r="J12" s="48">
        <f ca="1">SUM(J4:J28)</f>
        <v>6931.0499999999993</v>
      </c>
      <c r="K12" s="48">
        <f ca="1">SUM(K4:K28)</f>
        <v>35189.43</v>
      </c>
      <c r="L12" s="48">
        <f ca="1">SUM(L4:L28)</f>
        <v>7341.6</v>
      </c>
      <c r="M12" s="48">
        <v>0</v>
      </c>
      <c r="N12" s="48">
        <f ca="1">SUM(N4:N28)</f>
        <v>49462.080000000002</v>
      </c>
      <c r="O12" s="48">
        <f ca="1">SUM(O4:O28)</f>
        <v>192037.92</v>
      </c>
    </row>
    <row r="13" spans="1:17" x14ac:dyDescent="0.25">
      <c r="A13" s="38"/>
      <c r="B13" s="39"/>
      <c r="C13" s="36"/>
      <c r="D13" s="36"/>
      <c r="E13" s="37"/>
      <c r="F13" s="37"/>
      <c r="G13" s="40"/>
      <c r="H13" s="40"/>
      <c r="I13" s="40"/>
      <c r="J13" s="40"/>
      <c r="K13" s="40"/>
      <c r="L13" s="40"/>
      <c r="M13" s="40"/>
      <c r="N13" s="40"/>
      <c r="O13" s="40"/>
    </row>
    <row r="14" spans="1:17" x14ac:dyDescent="0.25">
      <c r="A14" s="38"/>
      <c r="B14" s="39"/>
      <c r="C14" s="36"/>
      <c r="D14" s="36"/>
      <c r="E14" s="37"/>
      <c r="F14" s="37"/>
      <c r="G14" s="40"/>
      <c r="H14" s="40"/>
      <c r="I14" s="40"/>
      <c r="J14" s="40"/>
      <c r="K14" s="40"/>
      <c r="L14" s="40"/>
      <c r="M14" s="40"/>
      <c r="N14" s="40"/>
      <c r="O14" s="40"/>
    </row>
    <row r="15" spans="1:17" ht="15.75" x14ac:dyDescent="0.25">
      <c r="A15" s="91" t="s">
        <v>536</v>
      </c>
      <c r="B15" s="91"/>
      <c r="C15" s="91"/>
      <c r="D15" s="36"/>
      <c r="E15" s="37"/>
      <c r="F15" s="37"/>
      <c r="G15" s="40"/>
      <c r="H15" s="40"/>
      <c r="I15" s="40"/>
      <c r="J15" s="40"/>
      <c r="K15" s="40"/>
      <c r="L15" s="40"/>
      <c r="M15" s="40"/>
      <c r="N15" s="40"/>
      <c r="O15" s="40"/>
    </row>
    <row r="16" spans="1:17" ht="25.5" x14ac:dyDescent="0.25">
      <c r="A16" s="92" t="s">
        <v>0</v>
      </c>
      <c r="B16" s="92" t="s">
        <v>313</v>
      </c>
      <c r="C16" s="92" t="s">
        <v>2</v>
      </c>
      <c r="D16" s="92" t="s">
        <v>314</v>
      </c>
      <c r="E16" s="92" t="s">
        <v>315</v>
      </c>
      <c r="F16" s="92" t="s">
        <v>316</v>
      </c>
      <c r="G16" s="92" t="s">
        <v>5</v>
      </c>
      <c r="H16" s="92" t="s">
        <v>6</v>
      </c>
      <c r="I16" s="92" t="s">
        <v>317</v>
      </c>
      <c r="J16" s="92" t="s">
        <v>8</v>
      </c>
      <c r="K16" s="92" t="s">
        <v>9</v>
      </c>
      <c r="L16" s="92" t="s">
        <v>10</v>
      </c>
      <c r="M16" s="92" t="s">
        <v>11</v>
      </c>
      <c r="N16" s="92" t="s">
        <v>12</v>
      </c>
      <c r="O16" s="92" t="s">
        <v>318</v>
      </c>
    </row>
    <row r="17" spans="1:15" x14ac:dyDescent="0.25">
      <c r="A17" s="85" t="s">
        <v>249</v>
      </c>
      <c r="B17" s="80" t="s">
        <v>15</v>
      </c>
      <c r="C17" s="93" t="s">
        <v>250</v>
      </c>
      <c r="D17" s="85" t="s">
        <v>451</v>
      </c>
      <c r="E17" s="86" t="s">
        <v>375</v>
      </c>
      <c r="F17" s="80">
        <v>44501</v>
      </c>
      <c r="G17" s="81">
        <v>10000</v>
      </c>
      <c r="H17" s="82">
        <v>0</v>
      </c>
      <c r="I17" s="81">
        <f t="shared" ref="I17" si="2">G17+H17</f>
        <v>10000</v>
      </c>
      <c r="J17" s="81">
        <v>287</v>
      </c>
      <c r="K17" s="81">
        <v>185.33</v>
      </c>
      <c r="L17" s="81">
        <v>304</v>
      </c>
      <c r="M17" s="81">
        <v>0</v>
      </c>
      <c r="N17" s="81">
        <f t="shared" ref="N17" si="3">SUM(J17:M17)</f>
        <v>776.33</v>
      </c>
      <c r="O17" s="81">
        <f t="shared" ref="O17" si="4">I17-N17</f>
        <v>9223.67</v>
      </c>
    </row>
    <row r="18" spans="1:15" x14ac:dyDescent="0.25">
      <c r="A18" s="85" t="s">
        <v>364</v>
      </c>
      <c r="B18" s="80" t="s">
        <v>23</v>
      </c>
      <c r="C18" s="93" t="s">
        <v>374</v>
      </c>
      <c r="D18" s="85" t="s">
        <v>451</v>
      </c>
      <c r="E18" s="86" t="s">
        <v>375</v>
      </c>
      <c r="F18" s="80">
        <v>45047</v>
      </c>
      <c r="G18" s="81">
        <v>25000</v>
      </c>
      <c r="H18" s="82">
        <v>0</v>
      </c>
      <c r="I18" s="81">
        <v>25000</v>
      </c>
      <c r="J18" s="81">
        <v>717.5</v>
      </c>
      <c r="K18" s="81">
        <v>2559.6799999999998</v>
      </c>
      <c r="L18" s="81">
        <v>760</v>
      </c>
      <c r="M18" s="81">
        <v>0</v>
      </c>
      <c r="N18" s="81">
        <v>4037.18</v>
      </c>
      <c r="O18" s="81">
        <v>20962.82</v>
      </c>
    </row>
    <row r="19" spans="1:15" x14ac:dyDescent="0.25">
      <c r="A19" s="85" t="s">
        <v>200</v>
      </c>
      <c r="B19" s="80" t="s">
        <v>23</v>
      </c>
      <c r="C19" s="93" t="s">
        <v>24</v>
      </c>
      <c r="D19" s="85" t="s">
        <v>451</v>
      </c>
      <c r="E19" s="86" t="s">
        <v>25</v>
      </c>
      <c r="F19" s="80">
        <v>44317</v>
      </c>
      <c r="G19" s="81">
        <v>35000</v>
      </c>
      <c r="H19" s="94">
        <v>0</v>
      </c>
      <c r="I19" s="95">
        <v>35000</v>
      </c>
      <c r="J19" s="95">
        <v>1004.5</v>
      </c>
      <c r="K19" s="95">
        <v>4084.48</v>
      </c>
      <c r="L19" s="95">
        <v>1064</v>
      </c>
      <c r="M19" s="96">
        <v>0</v>
      </c>
      <c r="N19" s="95">
        <v>6152.98</v>
      </c>
      <c r="O19" s="97">
        <v>28847.02</v>
      </c>
    </row>
    <row r="20" spans="1:15" x14ac:dyDescent="0.25">
      <c r="A20" s="85" t="s">
        <v>345</v>
      </c>
      <c r="B20" s="80" t="s">
        <v>15</v>
      </c>
      <c r="C20" s="93" t="s">
        <v>68</v>
      </c>
      <c r="D20" s="85" t="s">
        <v>451</v>
      </c>
      <c r="E20" s="86" t="s">
        <v>25</v>
      </c>
      <c r="F20" s="80">
        <v>44986</v>
      </c>
      <c r="G20" s="81">
        <v>14000</v>
      </c>
      <c r="H20" s="94">
        <v>0</v>
      </c>
      <c r="I20" s="95">
        <v>14000</v>
      </c>
      <c r="J20" s="95">
        <v>401.8</v>
      </c>
      <c r="K20" s="95">
        <v>1007.19</v>
      </c>
      <c r="L20" s="95">
        <v>425.6</v>
      </c>
      <c r="M20" s="96">
        <v>0</v>
      </c>
      <c r="N20" s="95">
        <v>1834.59</v>
      </c>
      <c r="O20" s="95">
        <v>12165.41</v>
      </c>
    </row>
    <row r="21" spans="1:15" x14ac:dyDescent="0.25">
      <c r="A21" s="98" t="s">
        <v>312</v>
      </c>
      <c r="B21" s="99">
        <v>4</v>
      </c>
      <c r="C21" s="57"/>
      <c r="D21" s="57"/>
      <c r="E21" s="58"/>
      <c r="F21" s="57"/>
      <c r="G21" s="48">
        <f>SUM(G17:G20)</f>
        <v>84000</v>
      </c>
      <c r="H21" s="48">
        <v>0</v>
      </c>
      <c r="I21" s="48">
        <f>SUM(I17:I20)</f>
        <v>84000</v>
      </c>
      <c r="J21" s="48">
        <f>SUM(J17:J20)</f>
        <v>2410.8000000000002</v>
      </c>
      <c r="K21" s="48">
        <f>SUM(K17:K20)</f>
        <v>7836.68</v>
      </c>
      <c r="L21" s="48">
        <f>SUM(L17:L20)</f>
        <v>2553.6</v>
      </c>
      <c r="M21" s="48">
        <v>0</v>
      </c>
      <c r="N21" s="48">
        <f>SUM(N17:N20)</f>
        <v>12801.08</v>
      </c>
      <c r="O21" s="89">
        <f>SUM(O17:O20)</f>
        <v>71198.92</v>
      </c>
    </row>
    <row r="22" spans="1:15" x14ac:dyDescent="0.25">
      <c r="A22" s="11"/>
      <c r="B22" s="9"/>
      <c r="C22" s="4"/>
      <c r="D22" s="4"/>
      <c r="E22" s="5"/>
      <c r="F22" s="4"/>
      <c r="G22" s="12"/>
      <c r="H22" s="13"/>
      <c r="I22" s="12"/>
      <c r="J22" s="12"/>
      <c r="K22" s="12"/>
      <c r="L22" s="12"/>
      <c r="M22" s="12"/>
      <c r="N22" s="12"/>
      <c r="O22" s="8"/>
    </row>
    <row r="23" spans="1:15" x14ac:dyDescent="0.25">
      <c r="A23" s="11"/>
      <c r="B23" s="9"/>
      <c r="C23" s="4"/>
      <c r="D23" s="4"/>
      <c r="E23" s="5"/>
      <c r="F23" s="4"/>
      <c r="G23" s="12"/>
      <c r="H23" s="13"/>
      <c r="I23" s="12"/>
      <c r="J23" s="12"/>
      <c r="K23" s="12"/>
      <c r="L23" s="12"/>
      <c r="M23" s="12"/>
      <c r="N23" s="12"/>
      <c r="O23" s="8"/>
    </row>
    <row r="24" spans="1:15" x14ac:dyDescent="0.25">
      <c r="A24" s="11"/>
      <c r="B24" s="9"/>
      <c r="C24" s="4"/>
      <c r="D24" s="4"/>
      <c r="E24" s="5"/>
      <c r="F24" s="4"/>
      <c r="G24" s="12"/>
      <c r="H24" s="13"/>
      <c r="I24" s="12"/>
      <c r="J24" s="12"/>
      <c r="K24" s="12"/>
      <c r="L24" s="12"/>
      <c r="M24" s="12"/>
      <c r="N24" s="12"/>
      <c r="O24" s="8"/>
    </row>
    <row r="25" spans="1:15" ht="15.75" x14ac:dyDescent="0.25">
      <c r="A25" s="91" t="s">
        <v>537</v>
      </c>
      <c r="B25" s="91"/>
      <c r="C25" s="74"/>
      <c r="D25" s="4"/>
      <c r="E25" s="5"/>
      <c r="F25" s="4"/>
      <c r="G25" s="12"/>
      <c r="H25" s="13"/>
      <c r="I25" s="12"/>
      <c r="J25" s="12"/>
      <c r="K25" s="12"/>
      <c r="L25" s="12"/>
      <c r="M25" s="12"/>
      <c r="N25" s="12"/>
      <c r="O25" s="8"/>
    </row>
    <row r="26" spans="1:15" ht="22.5" x14ac:dyDescent="0.25">
      <c r="A26" s="25" t="s">
        <v>0</v>
      </c>
      <c r="B26" s="25" t="s">
        <v>313</v>
      </c>
      <c r="C26" s="25" t="s">
        <v>2</v>
      </c>
      <c r="D26" s="25" t="s">
        <v>314</v>
      </c>
      <c r="E26" s="25" t="s">
        <v>315</v>
      </c>
      <c r="F26" s="25" t="s">
        <v>316</v>
      </c>
      <c r="G26" s="25" t="s">
        <v>5</v>
      </c>
      <c r="H26" s="25" t="s">
        <v>6</v>
      </c>
      <c r="I26" s="25" t="s">
        <v>317</v>
      </c>
      <c r="J26" s="25" t="s">
        <v>8</v>
      </c>
      <c r="K26" s="25" t="s">
        <v>9</v>
      </c>
      <c r="L26" s="25" t="s">
        <v>10</v>
      </c>
      <c r="M26" s="25" t="s">
        <v>11</v>
      </c>
      <c r="N26" s="25" t="s">
        <v>12</v>
      </c>
      <c r="O26" s="25" t="s">
        <v>318</v>
      </c>
    </row>
    <row r="27" spans="1:15" ht="30.75" customHeight="1" x14ac:dyDescent="0.25">
      <c r="A27" s="85" t="s">
        <v>494</v>
      </c>
      <c r="B27" s="86" t="s">
        <v>15</v>
      </c>
      <c r="C27" s="78" t="s">
        <v>496</v>
      </c>
      <c r="D27" s="78" t="s">
        <v>495</v>
      </c>
      <c r="E27" s="79" t="s">
        <v>25</v>
      </c>
      <c r="F27" s="80">
        <v>44713</v>
      </c>
      <c r="G27" s="81">
        <v>24500</v>
      </c>
      <c r="H27" s="82">
        <v>0</v>
      </c>
      <c r="I27" s="81">
        <v>24500</v>
      </c>
      <c r="J27" s="81">
        <v>703.15</v>
      </c>
      <c r="K27" s="81">
        <v>4910.46</v>
      </c>
      <c r="L27" s="81">
        <v>744.8</v>
      </c>
      <c r="M27" s="83">
        <v>0</v>
      </c>
      <c r="N27" s="84">
        <f>J27+K27+L27+M27</f>
        <v>6358.41</v>
      </c>
      <c r="O27" s="84">
        <f>G27-N27</f>
        <v>18141.59</v>
      </c>
    </row>
    <row r="28" spans="1:15" x14ac:dyDescent="0.25">
      <c r="A28" s="85" t="s">
        <v>497</v>
      </c>
      <c r="B28" s="86" t="s">
        <v>23</v>
      </c>
      <c r="C28" s="85" t="s">
        <v>498</v>
      </c>
      <c r="D28" s="85" t="s">
        <v>499</v>
      </c>
      <c r="E28" s="79" t="s">
        <v>342</v>
      </c>
      <c r="F28" s="80">
        <v>44713</v>
      </c>
      <c r="G28" s="81">
        <v>46000</v>
      </c>
      <c r="H28" s="82">
        <v>0</v>
      </c>
      <c r="I28" s="81">
        <v>46000</v>
      </c>
      <c r="J28" s="81">
        <v>1320.2</v>
      </c>
      <c r="K28" s="81">
        <v>8745.93</v>
      </c>
      <c r="L28" s="81">
        <v>1398.4</v>
      </c>
      <c r="M28" s="83">
        <v>0</v>
      </c>
      <c r="N28" s="84">
        <f>J28+K28+L28+M28</f>
        <v>11464.53</v>
      </c>
      <c r="O28" s="84">
        <f>G28-N28</f>
        <v>34535.47</v>
      </c>
    </row>
    <row r="29" spans="1:15" x14ac:dyDescent="0.25">
      <c r="A29" s="87" t="s">
        <v>521</v>
      </c>
      <c r="B29" s="86" t="s">
        <v>15</v>
      </c>
      <c r="C29" s="85" t="s">
        <v>498</v>
      </c>
      <c r="D29" s="85" t="s">
        <v>522</v>
      </c>
      <c r="E29" s="79" t="s">
        <v>342</v>
      </c>
      <c r="F29" s="88">
        <v>39448</v>
      </c>
      <c r="G29" s="89">
        <v>46000</v>
      </c>
      <c r="H29" s="90">
        <v>0</v>
      </c>
      <c r="I29" s="89">
        <v>46000</v>
      </c>
      <c r="J29" s="89">
        <v>1320.2</v>
      </c>
      <c r="K29" s="89">
        <v>8745.93</v>
      </c>
      <c r="L29" s="89">
        <v>1398.4</v>
      </c>
      <c r="M29" s="89">
        <v>0</v>
      </c>
      <c r="N29" s="89">
        <v>11464.53</v>
      </c>
      <c r="O29" s="85">
        <v>34535.47</v>
      </c>
    </row>
    <row r="30" spans="1:15" x14ac:dyDescent="0.25">
      <c r="A30" s="105" t="s">
        <v>312</v>
      </c>
      <c r="B30" s="109">
        <v>3</v>
      </c>
      <c r="C30" s="4"/>
      <c r="D30" s="4"/>
      <c r="E30" s="5"/>
      <c r="F30" s="4"/>
      <c r="G30" s="89">
        <f t="shared" ref="G30:O30" si="5">SUM(G27:G29)</f>
        <v>116500</v>
      </c>
      <c r="H30" s="90">
        <f t="shared" si="5"/>
        <v>0</v>
      </c>
      <c r="I30" s="89">
        <f t="shared" si="5"/>
        <v>116500</v>
      </c>
      <c r="J30" s="89">
        <f t="shared" si="5"/>
        <v>3343.55</v>
      </c>
      <c r="K30" s="89">
        <f t="shared" si="5"/>
        <v>22402.32</v>
      </c>
      <c r="L30" s="89">
        <f t="shared" si="5"/>
        <v>3541.6</v>
      </c>
      <c r="M30" s="89">
        <f t="shared" si="5"/>
        <v>0</v>
      </c>
      <c r="N30" s="89">
        <f t="shared" si="5"/>
        <v>29287.47</v>
      </c>
      <c r="O30" s="89">
        <f t="shared" si="5"/>
        <v>87212.53</v>
      </c>
    </row>
    <row r="31" spans="1:15" x14ac:dyDescent="0.25">
      <c r="A31" s="11"/>
      <c r="B31" s="9"/>
      <c r="C31" s="4"/>
      <c r="D31" s="4"/>
      <c r="E31" s="5"/>
      <c r="F31" s="4"/>
      <c r="G31" s="12"/>
      <c r="H31" s="13"/>
      <c r="I31" s="12"/>
      <c r="J31" s="12"/>
      <c r="K31" s="12"/>
      <c r="L31" s="12"/>
      <c r="M31" s="12"/>
      <c r="N31" s="12"/>
      <c r="O31" s="8"/>
    </row>
    <row r="32" spans="1:15" x14ac:dyDescent="0.25">
      <c r="A32" s="11"/>
      <c r="B32" s="9"/>
      <c r="C32" s="4"/>
      <c r="D32" s="4"/>
      <c r="E32" s="5"/>
      <c r="F32" s="4"/>
      <c r="G32" s="12"/>
      <c r="H32" s="13"/>
      <c r="I32" s="12"/>
      <c r="J32" s="12"/>
      <c r="K32" s="12"/>
      <c r="L32" s="12"/>
      <c r="M32" s="12"/>
      <c r="N32" s="12"/>
      <c r="O32" s="8"/>
    </row>
    <row r="33" spans="1:15" x14ac:dyDescent="0.25">
      <c r="A33" s="11"/>
      <c r="B33" s="9"/>
      <c r="C33" s="4"/>
      <c r="D33" s="4"/>
      <c r="E33" s="5"/>
      <c r="F33" s="4"/>
      <c r="G33" s="12"/>
      <c r="H33" s="13"/>
      <c r="I33" s="12"/>
      <c r="J33" s="12"/>
      <c r="K33" s="12"/>
      <c r="L33" s="12"/>
      <c r="M33" s="12"/>
      <c r="N33" s="12"/>
      <c r="O33" s="8"/>
    </row>
    <row r="34" spans="1:15" x14ac:dyDescent="0.25">
      <c r="A34" s="3"/>
      <c r="B34" s="3"/>
      <c r="C34" s="3"/>
      <c r="D34" s="3"/>
      <c r="E34" s="6"/>
      <c r="F34" s="3"/>
      <c r="G34" s="3"/>
      <c r="H34" s="7"/>
      <c r="I34" s="3"/>
      <c r="J34" s="3"/>
      <c r="K34" s="3"/>
      <c r="L34" s="3"/>
      <c r="M34" s="3"/>
      <c r="N34" s="3"/>
    </row>
    <row r="35" spans="1:15" s="112" customFormat="1" ht="42" customHeight="1" x14ac:dyDescent="0.35">
      <c r="A35" s="110" t="s">
        <v>187</v>
      </c>
      <c r="B35" s="111"/>
      <c r="C35" s="111"/>
      <c r="E35" s="113"/>
      <c r="F35" s="128" t="s">
        <v>188</v>
      </c>
      <c r="G35" s="128"/>
      <c r="H35" s="128"/>
      <c r="I35" s="111"/>
      <c r="J35" s="111"/>
      <c r="K35" s="111"/>
    </row>
    <row r="42" spans="1:15" x14ac:dyDescent="0.25">
      <c r="H42" s="125"/>
      <c r="I42" s="125"/>
      <c r="J42" s="125"/>
      <c r="K42" s="3"/>
      <c r="L42" s="3"/>
      <c r="M42" s="3"/>
    </row>
    <row r="43" spans="1:15" x14ac:dyDescent="0.25">
      <c r="G43" s="125"/>
      <c r="H43" s="125"/>
      <c r="I43" s="125"/>
      <c r="J43" s="3"/>
      <c r="K43" s="3"/>
      <c r="L43" s="3"/>
    </row>
  </sheetData>
  <mergeCells count="3">
    <mergeCell ref="H42:J42"/>
    <mergeCell ref="G43:I43"/>
    <mergeCell ref="F35:H35"/>
  </mergeCells>
  <conditionalFormatting sqref="A8">
    <cfRule type="duplicateValues" dxfId="4" priority="4"/>
  </conditionalFormatting>
  <conditionalFormatting sqref="A9">
    <cfRule type="duplicateValues" dxfId="3" priority="3"/>
  </conditionalFormatting>
  <conditionalFormatting sqref="A21:A24 A29 A31:A34">
    <cfRule type="duplicateValues" dxfId="2" priority="6"/>
  </conditionalFormatting>
  <conditionalFormatting sqref="A27:A28 A10:A11">
    <cfRule type="duplicateValues" dxfId="1" priority="19"/>
  </conditionalFormatting>
  <conditionalFormatting sqref="A35">
    <cfRule type="duplicateValues" dxfId="0" priority="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23" scale="61" fitToHeight="0" orientation="landscape" r:id="rId1"/>
  <headerFooter differentFirst="1">
    <oddFooter xml:space="preserve">&amp;RPágina  &amp;P de &amp;N </oddFooter>
    <firstHeader>&amp;L&amp;G</firstHeader>
    <firstFooter>&amp;RPágina &amp;P de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</vt:lpstr>
      <vt:lpstr>Fijo 2</vt:lpstr>
      <vt:lpstr>Temporal</vt:lpstr>
      <vt:lpstr>Tram. Pensión</vt:lpstr>
      <vt:lpstr>Comp. Militar</vt:lpstr>
      <vt:lpstr>Interinato y Suplencia </vt:lpstr>
      <vt:lpstr>Fijo!Área_de_extracción</vt:lpstr>
      <vt:lpstr>'Fijo 2'!Área_de_extracción</vt:lpstr>
      <vt:lpstr>Fijo!Títulos_a_imprimir</vt:lpstr>
      <vt:lpstr>'Fijo 2'!Títulos_a_imprimir</vt:lpstr>
      <vt:lpstr>Temporal!Títulos_a_imprimir</vt:lpstr>
      <vt:lpstr>'Tram. Pensión'!Títulos_a_imprimir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Ileana Abad Fernandez</dc:creator>
  <cp:keywords/>
  <dc:description/>
  <cp:lastModifiedBy>Ileana Abad Fernandez</cp:lastModifiedBy>
  <cp:revision/>
  <cp:lastPrinted>2025-02-03T13:05:04Z</cp:lastPrinted>
  <dcterms:created xsi:type="dcterms:W3CDTF">2022-12-20T18:48:02Z</dcterms:created>
  <dcterms:modified xsi:type="dcterms:W3CDTF">2025-02-03T13:12:48Z</dcterms:modified>
  <cp:category/>
  <cp:contentStatus/>
</cp:coreProperties>
</file>