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OMINA JUNIO 2025\"/>
    </mc:Choice>
  </mc:AlternateContent>
  <xr:revisionPtr revIDLastSave="0" documentId="8_{F9D2E8B0-9827-44E1-98E1-D0ABEAB7979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Fijo!$A$4:$O$217</definedName>
    <definedName name="_xlnm._FilterDatabase" localSheetId="1" hidden="1">'Fijo 2'!$A$4:$O$92</definedName>
    <definedName name="_xlnm._FilterDatabase" localSheetId="2" hidden="1">Temporal!$A$4:$O$45</definedName>
    <definedName name="_xlnm._FilterDatabase" localSheetId="4" hidden="1">Vigilancia!$A$3:$O$20</definedName>
    <definedName name="_xlnm.Extract" localSheetId="0">Fijo!$D$228</definedName>
    <definedName name="_xlnm.Extract" localSheetId="1">'Fijo 2'!$D$103</definedName>
    <definedName name="_xlnm.Print_Area" localSheetId="2">Temporal!$A$1:$P$60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17" i="8"/>
  <c r="N18" i="8"/>
  <c r="N19" i="8"/>
  <c r="N20" i="8"/>
  <c r="N17" i="8"/>
  <c r="K45" i="4"/>
  <c r="M92" i="1"/>
  <c r="L92" i="1"/>
  <c r="J92" i="1"/>
  <c r="N60" i="1"/>
  <c r="O60" i="1"/>
  <c r="N21" i="8" l="1"/>
  <c r="O217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5" i="2"/>
  <c r="M217" i="2"/>
  <c r="L217" i="2"/>
  <c r="K217" i="2"/>
  <c r="J217" i="2"/>
  <c r="I217" i="2"/>
  <c r="G217" i="2"/>
  <c r="N37" i="1"/>
  <c r="M45" i="4"/>
  <c r="L45" i="4"/>
  <c r="J45" i="4"/>
  <c r="H45" i="4"/>
  <c r="G45" i="4"/>
  <c r="L12" i="8"/>
  <c r="K12" i="8"/>
  <c r="J12" i="8"/>
  <c r="I12" i="8"/>
  <c r="G12" i="8"/>
  <c r="L36" i="8"/>
  <c r="K36" i="8"/>
  <c r="J36" i="8"/>
  <c r="I36" i="8"/>
  <c r="G36" i="8"/>
  <c r="I210" i="2" l="1"/>
  <c r="I209" i="2"/>
  <c r="M20" i="6"/>
  <c r="G20" i="6"/>
  <c r="L20" i="6"/>
  <c r="K20" i="6"/>
  <c r="J20" i="6"/>
  <c r="I20" i="6"/>
  <c r="I24" i="1"/>
  <c r="O13" i="1"/>
  <c r="I13" i="1"/>
  <c r="O12" i="1"/>
  <c r="I12" i="1"/>
  <c r="M36" i="8" l="1"/>
  <c r="H36" i="8"/>
  <c r="N23" i="4"/>
  <c r="I23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8" i="1"/>
  <c r="N40" i="1"/>
  <c r="N41" i="1"/>
  <c r="N42" i="1"/>
  <c r="N43" i="1"/>
  <c r="N46" i="1"/>
  <c r="N47" i="1"/>
  <c r="N48" i="1"/>
  <c r="N49" i="1"/>
  <c r="N50" i="1"/>
  <c r="N51" i="1"/>
  <c r="N52" i="1"/>
  <c r="N53" i="1"/>
  <c r="N54" i="1"/>
  <c r="N55" i="1"/>
  <c r="N56" i="1"/>
  <c r="N58" i="1"/>
  <c r="N59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K92" i="1" l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3" i="4"/>
  <c r="N36" i="4"/>
  <c r="N37" i="4"/>
  <c r="N39" i="4"/>
  <c r="N40" i="4"/>
  <c r="N13" i="4"/>
  <c r="N41" i="4"/>
  <c r="N45" i="4" l="1"/>
  <c r="O6" i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7" i="1"/>
  <c r="O38" i="1"/>
  <c r="O40" i="1"/>
  <c r="O41" i="1"/>
  <c r="O42" i="1"/>
  <c r="O43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I17" i="8" l="1"/>
  <c r="I21" i="8" s="1"/>
  <c r="O18" i="6" l="1"/>
  <c r="O21" i="8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7" i="1"/>
  <c r="I38" i="1"/>
  <c r="I40" i="1"/>
  <c r="I41" i="1"/>
  <c r="I42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3" i="4"/>
  <c r="O33" i="4" s="1"/>
  <c r="I36" i="4"/>
  <c r="O36" i="4" s="1"/>
  <c r="I37" i="4"/>
  <c r="I39" i="4"/>
  <c r="O39" i="4" s="1"/>
  <c r="I40" i="4"/>
  <c r="O40" i="4" s="1"/>
  <c r="I41" i="4"/>
  <c r="O41" i="4" s="1"/>
  <c r="I45" i="4" l="1"/>
  <c r="O37" i="4"/>
  <c r="O6" i="4"/>
  <c r="O45" i="4" s="1"/>
  <c r="N20" i="6"/>
  <c r="O4" i="6"/>
  <c r="O20" i="6" s="1"/>
  <c r="O5" i="3" l="1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<sst xmlns="http://schemas.openxmlformats.org/spreadsheetml/2006/main" count="2040" uniqueCount="551">
  <si>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</si>
  <si>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</si>
  <si>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</si>
  <si>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</si>
  <si>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</si>
  <si>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</si>
  <si>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</si>
  <si>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</si>
  <si>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</si>
  <si>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</si>
  <si>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</si>
  <si>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</si>
  <si>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</si>
  <si>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</si>
  <si>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</si>
  <si>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</si>
  <si>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</si>
  <si>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</si>
  <si>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</si>
  <si>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</si>
  <si>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</si>
  <si>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</si>
  <si>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</si>
  <si>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</si>
  <si>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</si>
  <si>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</si>
  <si>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</si>
  <si>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</si>
  <si>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</si>
  <si>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</si>
  <si>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</si>
  <si>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</si>
  <si>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</si>
  <si>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</si>
  <si>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</si>
  <si>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</si>
  <si>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</si>
  <si>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</si>
  <si>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</si>
  <si>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</si>
  <si>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</si>
  <si>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</si>
  <si>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</si>
  <si>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</si>
  <si>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</si>
  <si>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</si>
  <si>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</si>
  <si>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</si>
  <si>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</si>
  <si>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</si>
  <si>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</si>
  <si>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</si>
  <si>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</si>
  <si>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</si>
  <si>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</si>
  <si>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</si>
  <si>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</si>
  <si>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</si>
  <si>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</si>
  <si>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</si>
  <si>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</si>
  <si>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</si>
  <si>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</si>
  <si>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</si>
  <si>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</si>
  <si>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</si>
  <si>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</si>
  <si>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</si>
  <si>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</si>
  <si>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</si>
  <si>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</si>
  <si>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</si>
  <si>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</si>
  <si>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</si>
  <si>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</si>
  <si>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</si>
  <si>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</si>
  <si>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</si>
  <si>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</si>
  <si>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</si>
  <si>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</si>
  <si>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</si>
  <si>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</si>
  <si>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</si>
  <si>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</si>
  <si>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</si>
  <si>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</si>
  <si>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</si>
  <si>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</si>
  <si>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</si>
  <si>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</si>
  <si>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</si>
  <si>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</si>
  <si>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</si>
  <si>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</si>
  <si>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</si>
  <si>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</si>
  <si>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</si>
  <si>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</si>
  <si>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</si>
  <si>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</si>
  <si>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</si>
  <si>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</si>
  <si>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</si>
  <si>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</si>
  <si>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</si>
  <si>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</si>
  <si>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</si>
  <si>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</si>
  <si>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</si>
  <si>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</si>
  <si>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</si>
  <si>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</si>
  <si>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</si>
  <si>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</si>
  <si>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</si>
  <si>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</si>
  <si>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</si>
  <si>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</si>
  <si>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</si>
  <si>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</si>
  <si>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</si>
  <si>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</si>
  <si>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</si>
  <si>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</si>
  <si>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</si>
  <si>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</si>
  <si>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</si>
  <si>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</si>
  <si>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</si>
  <si>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</si>
  <si>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</si>
  <si>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</si>
  <si>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</si>
  <si>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</si>
  <si>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</si>
  <si>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</si>
  <si>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</si>
  <si>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</si>
  <si>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</si>
  <si>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</si>
  <si>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</si>
  <si>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</si>
  <si>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</si>
  <si>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</si>
  <si>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</si>
  <si>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</si>
  <si>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</si>
  <si>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</si>
  <si>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</si>
  <si>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</si>
  <si>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</si>
  <si>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</si>
  <si>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</si>
  <si>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</si>
  <si>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</si>
  <si>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</si>
  <si>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</si>
  <si>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</si>
  <si>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</si>
  <si>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</si>
  <si>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</si>
  <si>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</si>
  <si>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</si>
  <si>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</si>
  <si>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</si>
  <si>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</si>
  <si>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</si>
  <si>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</si>
  <si>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</si>
  <si>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</si>
  <si>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</si>
  <si>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</si>
  <si>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</si>
  <si>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</si>
  <si>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</si>
  <si>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</si>
  <si>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</si>
  <si>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</si>
  <si>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</si>
  <si>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</si>
  <si>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</si>
  <si>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</si>
  <si>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</si>
  <si>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</si>
  <si>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</si>
  <si>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</si>
  <si>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</si>
  <si>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</si>
  <si>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</si>
  <si>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</si>
  <si>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</si>
  <si>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</si>
  <si>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</si>
  <si>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</si>
  <si>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</si>
  <si>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</si>
  <si>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</si>
  <si>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</si>
  <si>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</si>
  <si>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</si>
  <si>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</si>
  <si>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</si>
  <si>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</si>
  <si>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</si>
  <si>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</si>
  <si>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</si>
  <si>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</si>
  <si>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</si>
  <si>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</si>
  <si>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</si>
  <si>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</si>
  <si>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</si>
  <si>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</si>
  <si>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</si>
  <si>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</si>
  <si>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</si>
  <si>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</si>
  <si>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</si>
  <si>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</si>
  <si>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</si>
  <si>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</si>
  <si>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</si>
  <si>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</si>
  <si>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</si>
  <si>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</si>
  <si>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</si>
  <si>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</si>
  <si>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</si>
  <si>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</si>
  <si>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</si>
  <si>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</si>
  <si>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</si>
  <si>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</si>
  <si>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</si>
  <si>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</si>
  <si>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</si>
  <si>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</si>
  <si>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</si>
  <si>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</si>
  <si>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</si>
  <si>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</si>
  <si>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</si>
  <si>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</si>
  <si>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</si>
  <si>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</si>
  <si>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</si>
  <si>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</si>
  <si>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</si>
  <si>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</si>
  <si>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</si>
  <si>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</si>
  <si>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</si>
  <si>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</si>
  <si>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</si>
  <si>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</si>
  <si>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</si>
  <si>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</si>
  <si>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</si>
  <si>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</si>
  <si>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</si>
  <si>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</si>
  <si>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</si>
  <si>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</si>
  <si>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</si>
  <si>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</si>
  <si>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</si>
  <si>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</si>
  <si>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</si>
  <si>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</si>
  <si>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</si>
  <si>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</si>
  <si>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</si>
  <si>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</si>
  <si>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</si>
  <si>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</si>
  <si>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</si>
  <si>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</si>
  <si>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</si>
  <si>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</si>
  <si>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</si>
  <si>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</si>
  <si>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</si>
  <si>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</si>
  <si>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</si>
  <si>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</si>
  <si>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</si>
  <si>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</si>
  <si>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</si>
  <si>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</si>
  <si>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</si>
  <si>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</si>
  <si>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</si>
  <si>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</si>
  <si>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</si>
  <si>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</si>
  <si>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</si>
  <si>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</si>
  <si>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</si>
  <si>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</si>
  <si>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</si>
  <si>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</si>
  <si>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</si>
  <si>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</si>
  <si>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</si>
  <si>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</si>
  <si>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</si>
  <si>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</si>
  <si>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</si>
  <si>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</si>
  <si>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</si>
  <si>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</si>
  <si>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</si>
  <si>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</si>
  <si>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</si>
  <si>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</si>
  <si>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</si>
  <si>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</si>
  <si>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</si>
  <si>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</si>
  <si>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</si>
  <si>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</si>
  <si>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</si>
  <si>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</si>
  <si>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</si>
  <si>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</si>
  <si>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</si>
  <si>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</si>
  <si>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</si>
  <si>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</si>
  <si>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</si>
  <si>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</si>
  <si>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</si>
  <si>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</si>
  <si>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</si>
  <si>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</si>
  <si>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</si>
  <si>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</si>
  <si>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</si>
  <si>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</si>
  <si>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</si>
  <si>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</si>
  <si>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</si>
  <si>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</si>
  <si>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</si>
  <si>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</si>
  <si>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</si>
  <si>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</si>
  <si>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</si>
  <si>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</si>
  <si>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</si>
  <si>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</si>
  <si>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</si>
  <si>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</si>
  <si>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</si>
  <si>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</si>
  <si>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</si>
  <si>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</si>
  <si>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</si>
  <si>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</si>
  <si>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</si>
  <si>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</si>
  <si>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</si>
  <si>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</si>
  <si>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</si>
  <si>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</si>
  <si>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</si>
  <si>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</si>
  <si>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</si>
  <si>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</si>
  <si>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</si>
  <si>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</si>
  <si>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</si>
  <si>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</si>
  <si>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</si>
  <si>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</si>
  <si>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</si>
  <si>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</si>
  <si>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</si>
  <si>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</si>
  <si>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</si>
  <si>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</si>
  <si>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</si>
  <si>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</si>
  <si>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</si>
  <si>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</si>
  <si>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</si>
  <si>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</si>
  <si>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</si>
  <si>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</si>
  <si>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</si>
  <si>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</si>
  <si>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</si>
  <si>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</si>
  <si>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</si>
  <si>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</si>
  <si>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</si>
  <si>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</si>
  <si>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</si>
  <si>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</si>
  <si>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</si>
  <si>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</si>
  <si>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</si>
  <si>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</si>
  <si>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</si>
  <si>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</si>
  <si>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</si>
  <si>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</si>
  <si>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</si>
  <si>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</si>
  <si>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</si>
  <si>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</si>
  <si>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</si>
  <si>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</si>
  <si>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</si>
  <si>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</si>
  <si>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</si>
  <si>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</si>
  <si>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</si>
  <si>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</si>
  <si>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</si>
  <si>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</si>
  <si>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</si>
  <si>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</si>
  <si>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</si>
  <si>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</si>
  <si>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</si>
  <si>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</si>
  <si>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</si>
  <si>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</si>
  <si>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</si>
  <si>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</si>
  <si>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</si>
  <si>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</si>
  <si>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</si>
  <si>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</si>
  <si>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</si>
  <si>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</si>
  <si>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</si>
  <si>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</si>
  <si>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</si>
  <si>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</si>
  <si>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</si>
  <si>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</si>
  <si>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</si>
  <si>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</si>
  <si>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</si>
  <si>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</si>
  <si>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</si>
  <si>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</si>
  <si>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</si>
  <si>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</si>
  <si>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</si>
  <si>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</si>
  <si>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</si>
  <si>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</si>
  <si>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</si>
  <si>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</si>
  <si>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</si>
  <si>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</si>
  <si>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</si>
  <si>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</si>
  <si>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</si>
  <si>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</si>
  <si>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</si>
  <si>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</si>
  <si>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</si>
  <si>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</si>
  <si>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</si>
  <si>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</si>
  <si>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</si>
  <si>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</si>
  <si>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</si>
  <si>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</si>
  <si>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</si>
  <si>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</si>
  <si>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</si>
  <si>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</si>
  <si>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</si>
  <si>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</si>
  <si>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</si>
  <si>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</si>
  <si>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</si>
  <si>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</si>
  <si>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</si>
  <si>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</si>
  <si>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</si>
  <si>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</si>
  <si>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</si>
  <si>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</si>
  <si>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</si>
  <si>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</si>
  <si>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</si>
  <si>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</si>
  <si>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</si>
  <si>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</si>
  <si>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</si>
  <si>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</si>
  <si>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</si>
  <si>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</si>
  <si>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</si>
  <si>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</si>
  <si>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</si>
  <si>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</si>
  <si>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</si>
  <si>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</si>
  <si>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</si>
  <si>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</si>
  <si>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</si>
  <si>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</si>
  <si>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</si>
  <si>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</si>
  <si>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</si>
  <si>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</si>
  <si>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</si>
  <si>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</si>
  <si>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</si>
  <si>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</si>
  <si>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</si>
  <si>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</si>
  <si>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</si>
  <si>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</si>
  <si>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</si>
  <si>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</si>
  <si>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</si>
  <si>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</si>
  <si>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</si>
  <si>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</si>
  <si>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</si>
  <si>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</si>
  <si>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</si>
  <si>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</si>
  <si>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</si>
  <si>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</si>
  <si>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</si>
  <si>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</si>
  <si>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ARIEL RAFAEL VARGAS BELLIARD 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</si>
  <si>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</si>
  <si>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</si>
  <si>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</si>
  <si>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</si>
  <si>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>NÓMINA PERSONAL FIJO CORRESPONDIENTE AL MES DE JUNIO 2025</t>
  </si>
  <si>
    <t>ANDRES HIJO LOPEZ POLANCO</t>
  </si>
  <si>
    <t>NÓMINA PERSONAL FIJO 2 CORRESPONDIENTE AL MES DE JUNIO 2025</t>
  </si>
  <si>
    <t>NÓMINA PERSONAL TEMPORALES CORRESPONDIENTE AL MES DE JUNIO 2025</t>
  </si>
  <si>
    <t>NÓMINA PERSONAL TRAMITE EN PENSIÓN CORRESPONDIENTE AL MES DE JUNIO 2025</t>
  </si>
  <si>
    <t>NÓMINA PERSONAL DE VIGILANCIA CORRESPONDIENTE AL MES DE JUNIO 2025</t>
  </si>
  <si>
    <t>NÓMINA PERSONAL DE INTERINATO  CORRESPONDIENTE AL MES DE JUNIO 2025</t>
  </si>
  <si>
    <t>NÓMINA PERSONAL DE SUPLENCIA  CORRESPONDIENTE AL MES DE JUNIO 2025</t>
  </si>
  <si>
    <t>NÓMINA PERSONAL DE INTERINATO FONDO 9998  CORRESPONDIENTE AL MES DE JUNIO 2025</t>
  </si>
  <si>
    <t xml:space="preserve">WESKENDY MIHOVAR TAPIA MONTERO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</si>
</sst>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33" borderId="10" xfId="0" applyFont="1" applyFill="1" applyBorder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vertical="center" wrapText="1"/>
    </xf>
    <xf numFmtId="17" fontId="27" fillId="0" borderId="10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65" fontId="33" fillId="0" borderId="11" xfId="0" applyNumberFormat="1" applyFont="1" applyBorder="1"/>
    <xf numFmtId="165" fontId="33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165" fontId="33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7" fillId="33" borderId="10" xfId="0" applyNumberFormat="1" applyFont="1" applyFill="1" applyBorder="1" applyAlignment="1">
      <alignment wrapText="1"/>
    </xf>
    <xf numFmtId="165" fontId="30" fillId="0" borderId="10" xfId="0" applyNumberFormat="1" applyFont="1" applyBorder="1" applyAlignment="1">
      <alignment wrapText="1"/>
    </xf>
    <xf numFmtId="0" fontId="34" fillId="0" borderId="10" xfId="0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34" fillId="0" borderId="14" xfId="0" applyFont="1" applyBorder="1" applyAlignment="1">
      <alignment wrapText="1"/>
    </xf>
    <xf numFmtId="0" fontId="27" fillId="0" borderId="14" xfId="0" applyFont="1" applyBorder="1" applyAlignment="1">
      <alignment horizontal="left" wrapText="1"/>
    </xf>
    <xf numFmtId="17" fontId="27" fillId="0" borderId="14" xfId="0" applyNumberFormat="1" applyFont="1" applyBorder="1" applyAlignment="1">
      <alignment wrapText="1"/>
    </xf>
    <xf numFmtId="165" fontId="27" fillId="0" borderId="14" xfId="0" applyNumberFormat="1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0" fontId="27" fillId="33" borderId="10" xfId="0" applyFont="1" applyFill="1" applyBorder="1" applyAlignment="1">
      <alignment wrapText="1"/>
    </xf>
    <xf numFmtId="49" fontId="27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center" vertical="center" wrapText="1"/>
    </xf>
    <xf numFmtId="0" fontId="27" fillId="33" borderId="14" xfId="0" applyFont="1" applyFill="1" applyBorder="1" applyAlignment="1">
      <alignment wrapText="1"/>
    </xf>
    <xf numFmtId="49" fontId="27" fillId="0" borderId="14" xfId="0" applyNumberFormat="1" applyFont="1" applyBorder="1" applyAlignment="1">
      <alignment horizontal="center" wrapText="1"/>
    </xf>
    <xf numFmtId="0" fontId="28" fillId="0" borderId="14" xfId="0" applyFont="1" applyBorder="1" applyAlignment="1">
      <alignment horizontal="left" wrapText="1"/>
    </xf>
    <xf numFmtId="0" fontId="27" fillId="33" borderId="11" xfId="0" applyFont="1" applyFill="1" applyBorder="1" applyAlignment="1">
      <alignment wrapText="1"/>
    </xf>
    <xf numFmtId="0" fontId="35" fillId="33" borderId="10" xfId="0" applyFont="1" applyFill="1" applyBorder="1" applyAlignment="1">
      <alignment wrapText="1"/>
    </xf>
    <xf numFmtId="17" fontId="27" fillId="0" borderId="11" xfId="0" applyNumberFormat="1" applyFont="1" applyBorder="1" applyAlignment="1">
      <alignment horizontal="center" wrapText="1"/>
    </xf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7"/>
  <sheetViews>
    <sheetView topLeftCell="E198" zoomScale="142" zoomScaleNormal="142" workbookViewId="0">
      <selection sqref="A1:O223"/>
    </sheetView>
  </sheetViews>
  <sheetFormatPr baseColWidth="10" defaultColWidth="11.42578125" defaultRowHeight="15" x14ac:dyDescent="0.25"/>
  <cols>
    <col min="1" max="1" width="44.5703125" customWidth="1"/>
    <col min="2" max="2" width="6.28515625" customWidth="1"/>
    <col min="3" max="3" width="46.85546875" customWidth="1"/>
    <col min="4" max="4" width="60.42578125" customWidth="1"/>
    <col min="5" max="5" width="23.28515625" style="1" customWidth="1"/>
    <col min="6" max="6" width="8.28515625" customWidth="1"/>
    <col min="7" max="7" width="11.2851562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01" t="s">
        <v>541</v>
      </c>
    </row>
    <row r="4" spans="1:18" ht="21" customHeight="1" x14ac:dyDescent="0.25">
      <c r="A4" s="23" t="s">
        <v>0</v>
      </c>
      <c r="B4" s="23" t="s">
        <v>335</v>
      </c>
      <c r="C4" s="23" t="s">
        <v>2</v>
      </c>
      <c r="D4" s="23" t="s">
        <v>3</v>
      </c>
      <c r="E4" s="23" t="s">
        <v>511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1"/>
    </row>
    <row r="5" spans="1:18" ht="13.5" customHeight="1" x14ac:dyDescent="0.25">
      <c r="A5" s="135" t="s">
        <v>14</v>
      </c>
      <c r="B5" s="65" t="s">
        <v>15</v>
      </c>
      <c r="C5" s="75" t="s">
        <v>16</v>
      </c>
      <c r="D5" s="75" t="s">
        <v>418</v>
      </c>
      <c r="E5" s="121" t="s">
        <v>17</v>
      </c>
      <c r="F5" s="72">
        <v>44044</v>
      </c>
      <c r="G5" s="114">
        <v>240000</v>
      </c>
      <c r="H5" s="122">
        <v>0</v>
      </c>
      <c r="I5" s="114">
        <v>240000</v>
      </c>
      <c r="J5" s="114">
        <v>6888</v>
      </c>
      <c r="K5" s="123">
        <v>45213.58</v>
      </c>
      <c r="L5" s="114">
        <v>6589.14</v>
      </c>
      <c r="M5" s="124">
        <v>25</v>
      </c>
      <c r="N5" s="114">
        <f>J5+K5+L5+M5</f>
        <v>58715.72</v>
      </c>
      <c r="O5" s="114">
        <f>G5-N5</f>
        <v>181284.28</v>
      </c>
      <c r="Q5" s="30"/>
      <c r="R5" s="30"/>
    </row>
    <row r="6" spans="1:18" x14ac:dyDescent="0.25">
      <c r="A6" s="135" t="s">
        <v>18</v>
      </c>
      <c r="B6" s="65" t="s">
        <v>15</v>
      </c>
      <c r="C6" s="75" t="s">
        <v>406</v>
      </c>
      <c r="D6" s="75" t="s">
        <v>419</v>
      </c>
      <c r="E6" s="121" t="s">
        <v>17</v>
      </c>
      <c r="F6" s="72">
        <v>44044</v>
      </c>
      <c r="G6" s="114">
        <v>120000</v>
      </c>
      <c r="H6" s="122">
        <v>0</v>
      </c>
      <c r="I6" s="114">
        <v>120000</v>
      </c>
      <c r="J6" s="114">
        <v>3444</v>
      </c>
      <c r="K6" s="123">
        <v>16809.87</v>
      </c>
      <c r="L6" s="114">
        <v>3648</v>
      </c>
      <c r="M6" s="124">
        <v>25</v>
      </c>
      <c r="N6" s="114">
        <f t="shared" ref="N6:N69" si="0">J6+K6+L6+M6</f>
        <v>23926.87</v>
      </c>
      <c r="O6" s="114">
        <f t="shared" ref="O6:O69" si="1">G6-N6</f>
        <v>96073.13</v>
      </c>
      <c r="Q6" s="21"/>
    </row>
    <row r="7" spans="1:18" ht="12.75" customHeight="1" x14ac:dyDescent="0.25">
      <c r="A7" s="135" t="s">
        <v>19</v>
      </c>
      <c r="B7" s="65" t="s">
        <v>15</v>
      </c>
      <c r="C7" s="75" t="s">
        <v>406</v>
      </c>
      <c r="D7" s="75" t="s">
        <v>419</v>
      </c>
      <c r="E7" s="121" t="s">
        <v>17</v>
      </c>
      <c r="F7" s="72">
        <v>44075</v>
      </c>
      <c r="G7" s="114">
        <v>120000</v>
      </c>
      <c r="H7" s="122">
        <v>0</v>
      </c>
      <c r="I7" s="114">
        <v>120000</v>
      </c>
      <c r="J7" s="114">
        <v>3444</v>
      </c>
      <c r="K7" s="123">
        <v>16809.87</v>
      </c>
      <c r="L7" s="114">
        <v>3648</v>
      </c>
      <c r="M7" s="124">
        <v>25</v>
      </c>
      <c r="N7" s="114">
        <f t="shared" si="0"/>
        <v>23926.87</v>
      </c>
      <c r="O7" s="114">
        <f t="shared" si="1"/>
        <v>96073.13</v>
      </c>
      <c r="Q7" s="21"/>
    </row>
    <row r="8" spans="1:18" ht="12.75" customHeight="1" x14ac:dyDescent="0.25">
      <c r="A8" s="135" t="s">
        <v>20</v>
      </c>
      <c r="B8" s="65" t="s">
        <v>15</v>
      </c>
      <c r="C8" s="75" t="s">
        <v>407</v>
      </c>
      <c r="D8" s="75" t="s">
        <v>418</v>
      </c>
      <c r="E8" s="121" t="s">
        <v>21</v>
      </c>
      <c r="F8" s="72">
        <v>44075</v>
      </c>
      <c r="G8" s="114">
        <v>110000</v>
      </c>
      <c r="H8" s="122">
        <v>0</v>
      </c>
      <c r="I8" s="114">
        <v>110000</v>
      </c>
      <c r="J8" s="114">
        <v>3157</v>
      </c>
      <c r="K8" s="123">
        <v>14457.62</v>
      </c>
      <c r="L8" s="114">
        <v>3344</v>
      </c>
      <c r="M8" s="124">
        <v>25</v>
      </c>
      <c r="N8" s="114">
        <f t="shared" si="0"/>
        <v>20983.620000000003</v>
      </c>
      <c r="O8" s="114">
        <f t="shared" si="1"/>
        <v>89016.38</v>
      </c>
      <c r="Q8" s="30"/>
    </row>
    <row r="9" spans="1:18" ht="12" customHeight="1" x14ac:dyDescent="0.25">
      <c r="A9" s="135" t="s">
        <v>22</v>
      </c>
      <c r="B9" s="65" t="s">
        <v>23</v>
      </c>
      <c r="C9" s="75" t="s">
        <v>407</v>
      </c>
      <c r="D9" s="75" t="s">
        <v>418</v>
      </c>
      <c r="E9" s="121" t="s">
        <v>21</v>
      </c>
      <c r="F9" s="72">
        <v>44044</v>
      </c>
      <c r="G9" s="114">
        <v>110000</v>
      </c>
      <c r="H9" s="114">
        <v>0</v>
      </c>
      <c r="I9" s="114">
        <v>110000</v>
      </c>
      <c r="J9" s="114">
        <v>3157</v>
      </c>
      <c r="K9" s="114">
        <v>14457.62</v>
      </c>
      <c r="L9" s="114">
        <v>3344</v>
      </c>
      <c r="M9" s="114">
        <v>25</v>
      </c>
      <c r="N9" s="114">
        <f t="shared" si="0"/>
        <v>20983.620000000003</v>
      </c>
      <c r="O9" s="114">
        <f t="shared" si="1"/>
        <v>89016.38</v>
      </c>
      <c r="Q9" s="21"/>
    </row>
    <row r="10" spans="1:18" ht="12.75" customHeight="1" x14ac:dyDescent="0.25">
      <c r="A10" s="135" t="s">
        <v>26</v>
      </c>
      <c r="B10" s="65" t="s">
        <v>15</v>
      </c>
      <c r="C10" s="75" t="s">
        <v>24</v>
      </c>
      <c r="D10" s="75" t="s">
        <v>419</v>
      </c>
      <c r="E10" s="121" t="s">
        <v>25</v>
      </c>
      <c r="F10" s="72">
        <v>44531</v>
      </c>
      <c r="G10" s="114">
        <v>30000</v>
      </c>
      <c r="H10" s="122">
        <v>0</v>
      </c>
      <c r="I10" s="114">
        <v>30000</v>
      </c>
      <c r="J10" s="114">
        <v>861</v>
      </c>
      <c r="K10" s="114">
        <v>0</v>
      </c>
      <c r="L10" s="114">
        <v>912</v>
      </c>
      <c r="M10" s="124">
        <v>125</v>
      </c>
      <c r="N10" s="114">
        <f t="shared" si="0"/>
        <v>1898</v>
      </c>
      <c r="O10" s="114">
        <f t="shared" si="1"/>
        <v>28102</v>
      </c>
      <c r="Q10" s="21"/>
    </row>
    <row r="11" spans="1:18" ht="13.5" customHeight="1" x14ac:dyDescent="0.25">
      <c r="A11" s="135" t="s">
        <v>27</v>
      </c>
      <c r="B11" s="65" t="s">
        <v>23</v>
      </c>
      <c r="C11" s="75" t="s">
        <v>28</v>
      </c>
      <c r="D11" s="75" t="s">
        <v>419</v>
      </c>
      <c r="E11" s="121" t="s">
        <v>25</v>
      </c>
      <c r="F11" s="72">
        <v>44774</v>
      </c>
      <c r="G11" s="114">
        <v>33000</v>
      </c>
      <c r="H11" s="122">
        <v>0</v>
      </c>
      <c r="I11" s="114">
        <v>33000</v>
      </c>
      <c r="J11" s="114">
        <v>947.1</v>
      </c>
      <c r="K11" s="114">
        <v>0</v>
      </c>
      <c r="L11" s="114">
        <v>1003.2</v>
      </c>
      <c r="M11" s="124">
        <v>125</v>
      </c>
      <c r="N11" s="114">
        <f t="shared" si="0"/>
        <v>2075.3000000000002</v>
      </c>
      <c r="O11" s="114">
        <f t="shared" si="1"/>
        <v>30924.7</v>
      </c>
      <c r="Q11" s="21"/>
    </row>
    <row r="12" spans="1:18" ht="14.25" customHeight="1" x14ac:dyDescent="0.25">
      <c r="A12" s="135" t="s">
        <v>359</v>
      </c>
      <c r="B12" s="65" t="s">
        <v>15</v>
      </c>
      <c r="C12" s="75" t="s">
        <v>24</v>
      </c>
      <c r="D12" s="75" t="s">
        <v>419</v>
      </c>
      <c r="E12" s="121" t="s">
        <v>25</v>
      </c>
      <c r="F12" s="72">
        <v>45200</v>
      </c>
      <c r="G12" s="114">
        <v>30000</v>
      </c>
      <c r="H12" s="122">
        <v>0</v>
      </c>
      <c r="I12" s="114">
        <v>30000</v>
      </c>
      <c r="J12" s="114">
        <v>861</v>
      </c>
      <c r="K12" s="114">
        <v>0</v>
      </c>
      <c r="L12" s="114">
        <v>912</v>
      </c>
      <c r="M12" s="124">
        <v>25</v>
      </c>
      <c r="N12" s="114">
        <f t="shared" si="0"/>
        <v>1798</v>
      </c>
      <c r="O12" s="114">
        <f t="shared" si="1"/>
        <v>28202</v>
      </c>
      <c r="Q12" s="21"/>
    </row>
    <row r="13" spans="1:18" ht="14.25" customHeight="1" x14ac:dyDescent="0.25">
      <c r="A13" s="135" t="s">
        <v>29</v>
      </c>
      <c r="B13" s="65" t="s">
        <v>15</v>
      </c>
      <c r="C13" s="75" t="s">
        <v>408</v>
      </c>
      <c r="D13" s="75" t="s">
        <v>420</v>
      </c>
      <c r="E13" s="121" t="s">
        <v>25</v>
      </c>
      <c r="F13" s="72">
        <v>44044</v>
      </c>
      <c r="G13" s="114">
        <v>130000</v>
      </c>
      <c r="H13" s="122">
        <v>0</v>
      </c>
      <c r="I13" s="114">
        <v>130000</v>
      </c>
      <c r="J13" s="114">
        <v>3731</v>
      </c>
      <c r="K13" s="123">
        <v>19162.12</v>
      </c>
      <c r="L13" s="114">
        <v>3952</v>
      </c>
      <c r="M13" s="124">
        <v>25</v>
      </c>
      <c r="N13" s="114">
        <f t="shared" si="0"/>
        <v>26870.12</v>
      </c>
      <c r="O13" s="114">
        <f t="shared" si="1"/>
        <v>103129.88</v>
      </c>
      <c r="Q13" s="21"/>
    </row>
    <row r="14" spans="1:18" ht="14.25" customHeight="1" x14ac:dyDescent="0.25">
      <c r="A14" s="135" t="s">
        <v>30</v>
      </c>
      <c r="B14" s="65" t="s">
        <v>15</v>
      </c>
      <c r="C14" s="75" t="s">
        <v>24</v>
      </c>
      <c r="D14" s="75" t="s">
        <v>420</v>
      </c>
      <c r="E14" s="121" t="s">
        <v>25</v>
      </c>
      <c r="F14" s="72">
        <v>44075</v>
      </c>
      <c r="G14" s="114">
        <v>30000</v>
      </c>
      <c r="H14" s="122">
        <v>0</v>
      </c>
      <c r="I14" s="114">
        <v>30000</v>
      </c>
      <c r="J14" s="114">
        <v>861</v>
      </c>
      <c r="K14" s="114">
        <v>0</v>
      </c>
      <c r="L14" s="114">
        <v>912</v>
      </c>
      <c r="M14" s="124">
        <v>25</v>
      </c>
      <c r="N14" s="114">
        <f t="shared" si="0"/>
        <v>1798</v>
      </c>
      <c r="O14" s="114">
        <f t="shared" si="1"/>
        <v>28202</v>
      </c>
      <c r="Q14" s="21"/>
    </row>
    <row r="15" spans="1:18" ht="17.25" customHeight="1" x14ac:dyDescent="0.25">
      <c r="A15" s="135" t="s">
        <v>31</v>
      </c>
      <c r="B15" s="65" t="s">
        <v>23</v>
      </c>
      <c r="C15" s="75" t="s">
        <v>24</v>
      </c>
      <c r="D15" s="75" t="s">
        <v>420</v>
      </c>
      <c r="E15" s="121" t="s">
        <v>25</v>
      </c>
      <c r="F15" s="72">
        <v>44166</v>
      </c>
      <c r="G15" s="114">
        <v>30000</v>
      </c>
      <c r="H15" s="122">
        <v>0</v>
      </c>
      <c r="I15" s="114">
        <v>30000</v>
      </c>
      <c r="J15" s="114">
        <v>861</v>
      </c>
      <c r="K15" s="114">
        <v>0</v>
      </c>
      <c r="L15" s="114">
        <v>912</v>
      </c>
      <c r="M15" s="124">
        <v>25</v>
      </c>
      <c r="N15" s="114">
        <f t="shared" si="0"/>
        <v>1798</v>
      </c>
      <c r="O15" s="114">
        <f t="shared" si="1"/>
        <v>28202</v>
      </c>
      <c r="Q15" s="21"/>
    </row>
    <row r="16" spans="1:18" ht="14.25" customHeight="1" x14ac:dyDescent="0.25">
      <c r="A16" s="135" t="s">
        <v>32</v>
      </c>
      <c r="B16" s="65" t="s">
        <v>15</v>
      </c>
      <c r="C16" s="75" t="s">
        <v>409</v>
      </c>
      <c r="D16" s="75" t="s">
        <v>420</v>
      </c>
      <c r="E16" s="121" t="s">
        <v>25</v>
      </c>
      <c r="F16" s="72">
        <v>44531</v>
      </c>
      <c r="G16" s="114">
        <v>30000</v>
      </c>
      <c r="H16" s="122">
        <v>0</v>
      </c>
      <c r="I16" s="114">
        <v>30000</v>
      </c>
      <c r="J16" s="114">
        <v>861</v>
      </c>
      <c r="K16" s="114">
        <v>0</v>
      </c>
      <c r="L16" s="114">
        <v>912</v>
      </c>
      <c r="M16" s="124">
        <v>25</v>
      </c>
      <c r="N16" s="114">
        <f t="shared" si="0"/>
        <v>1798</v>
      </c>
      <c r="O16" s="114">
        <f t="shared" si="1"/>
        <v>28202</v>
      </c>
      <c r="Q16" s="21"/>
    </row>
    <row r="17" spans="1:17" ht="13.5" customHeight="1" x14ac:dyDescent="0.25">
      <c r="A17" s="135" t="s">
        <v>391</v>
      </c>
      <c r="B17" s="136" t="s">
        <v>23</v>
      </c>
      <c r="C17" s="137" t="s">
        <v>28</v>
      </c>
      <c r="D17" s="125" t="s">
        <v>404</v>
      </c>
      <c r="E17" s="121" t="s">
        <v>25</v>
      </c>
      <c r="F17" s="72">
        <v>45444</v>
      </c>
      <c r="G17" s="114">
        <v>30000</v>
      </c>
      <c r="H17" s="122">
        <v>0</v>
      </c>
      <c r="I17" s="114">
        <v>30000</v>
      </c>
      <c r="J17" s="114">
        <v>861</v>
      </c>
      <c r="K17" s="114">
        <v>0</v>
      </c>
      <c r="L17" s="114">
        <v>912</v>
      </c>
      <c r="M17" s="124">
        <v>25</v>
      </c>
      <c r="N17" s="114">
        <f t="shared" si="0"/>
        <v>1798</v>
      </c>
      <c r="O17" s="114">
        <f t="shared" si="1"/>
        <v>28202</v>
      </c>
    </row>
    <row r="18" spans="1:17" ht="18.75" customHeight="1" x14ac:dyDescent="0.25">
      <c r="A18" s="135" t="s">
        <v>392</v>
      </c>
      <c r="B18" s="136" t="s">
        <v>15</v>
      </c>
      <c r="C18" s="137" t="s">
        <v>347</v>
      </c>
      <c r="D18" s="125" t="s">
        <v>404</v>
      </c>
      <c r="E18" s="121" t="s">
        <v>25</v>
      </c>
      <c r="F18" s="72">
        <v>45444</v>
      </c>
      <c r="G18" s="114">
        <v>30000</v>
      </c>
      <c r="H18" s="114">
        <v>0</v>
      </c>
      <c r="I18" s="114">
        <v>30000</v>
      </c>
      <c r="J18" s="114">
        <v>861</v>
      </c>
      <c r="K18" s="114">
        <v>0</v>
      </c>
      <c r="L18" s="114">
        <v>912</v>
      </c>
      <c r="M18" s="114">
        <v>3455.92</v>
      </c>
      <c r="N18" s="114">
        <f t="shared" si="0"/>
        <v>5228.92</v>
      </c>
      <c r="O18" s="114">
        <f t="shared" si="1"/>
        <v>24771.08</v>
      </c>
    </row>
    <row r="19" spans="1:17" ht="24" customHeight="1" x14ac:dyDescent="0.25">
      <c r="A19" s="135" t="s">
        <v>33</v>
      </c>
      <c r="B19" s="65" t="s">
        <v>23</v>
      </c>
      <c r="C19" s="75" t="s">
        <v>352</v>
      </c>
      <c r="D19" s="75" t="s">
        <v>421</v>
      </c>
      <c r="E19" s="121" t="s">
        <v>34</v>
      </c>
      <c r="F19" s="72">
        <v>39448</v>
      </c>
      <c r="G19" s="114">
        <v>44000</v>
      </c>
      <c r="H19" s="122">
        <v>0</v>
      </c>
      <c r="I19" s="114">
        <v>44000</v>
      </c>
      <c r="J19" s="114">
        <v>1262.8</v>
      </c>
      <c r="K19" s="123">
        <v>1007.19</v>
      </c>
      <c r="L19" s="114">
        <v>1337.6</v>
      </c>
      <c r="M19" s="124">
        <v>225</v>
      </c>
      <c r="N19" s="114">
        <f t="shared" si="0"/>
        <v>3832.5899999999997</v>
      </c>
      <c r="O19" s="114">
        <f t="shared" si="1"/>
        <v>40167.410000000003</v>
      </c>
      <c r="Q19" s="21"/>
    </row>
    <row r="20" spans="1:17" ht="16.5" customHeight="1" x14ac:dyDescent="0.25">
      <c r="A20" s="135" t="s">
        <v>35</v>
      </c>
      <c r="B20" s="65" t="s">
        <v>15</v>
      </c>
      <c r="C20" s="75" t="s">
        <v>47</v>
      </c>
      <c r="D20" s="75" t="s">
        <v>422</v>
      </c>
      <c r="E20" s="121" t="s">
        <v>25</v>
      </c>
      <c r="F20" s="72">
        <v>44075</v>
      </c>
      <c r="G20" s="114">
        <v>110000</v>
      </c>
      <c r="H20" s="122">
        <v>0</v>
      </c>
      <c r="I20" s="114">
        <v>110000</v>
      </c>
      <c r="J20" s="114">
        <v>3157</v>
      </c>
      <c r="K20" s="123">
        <v>14457.62</v>
      </c>
      <c r="L20" s="114">
        <v>3344</v>
      </c>
      <c r="M20" s="124">
        <v>25</v>
      </c>
      <c r="N20" s="114">
        <f t="shared" si="0"/>
        <v>20983.620000000003</v>
      </c>
      <c r="O20" s="114">
        <f t="shared" si="1"/>
        <v>89016.38</v>
      </c>
      <c r="Q20" s="21"/>
    </row>
    <row r="21" spans="1:17" x14ac:dyDescent="0.25">
      <c r="A21" s="135" t="s">
        <v>36</v>
      </c>
      <c r="B21" s="65" t="s">
        <v>15</v>
      </c>
      <c r="C21" s="75" t="s">
        <v>37</v>
      </c>
      <c r="D21" s="75" t="s">
        <v>38</v>
      </c>
      <c r="E21" s="121" t="s">
        <v>25</v>
      </c>
      <c r="F21" s="72">
        <v>44075</v>
      </c>
      <c r="G21" s="114">
        <v>35000</v>
      </c>
      <c r="H21" s="122">
        <v>0</v>
      </c>
      <c r="I21" s="114">
        <v>35000</v>
      </c>
      <c r="J21" s="114">
        <v>1004.5</v>
      </c>
      <c r="K21" s="114">
        <v>0</v>
      </c>
      <c r="L21" s="114">
        <v>1064</v>
      </c>
      <c r="M21" s="124">
        <v>25</v>
      </c>
      <c r="N21" s="114">
        <f t="shared" si="0"/>
        <v>2093.5</v>
      </c>
      <c r="O21" s="114">
        <f t="shared" si="1"/>
        <v>32906.5</v>
      </c>
      <c r="Q21" s="21"/>
    </row>
    <row r="22" spans="1:17" ht="15.75" customHeight="1" x14ac:dyDescent="0.25">
      <c r="A22" s="135" t="s">
        <v>39</v>
      </c>
      <c r="B22" s="65" t="s">
        <v>23</v>
      </c>
      <c r="C22" s="75" t="s">
        <v>417</v>
      </c>
      <c r="D22" s="75" t="s">
        <v>38</v>
      </c>
      <c r="E22" s="121" t="s">
        <v>25</v>
      </c>
      <c r="F22" s="72">
        <v>44105</v>
      </c>
      <c r="G22" s="114">
        <v>45000</v>
      </c>
      <c r="H22" s="122">
        <v>0</v>
      </c>
      <c r="I22" s="114">
        <v>45000</v>
      </c>
      <c r="J22" s="114">
        <v>1291.5</v>
      </c>
      <c r="K22" s="123">
        <v>1148.33</v>
      </c>
      <c r="L22" s="114">
        <v>1368</v>
      </c>
      <c r="M22" s="124">
        <v>25</v>
      </c>
      <c r="N22" s="114">
        <f t="shared" si="0"/>
        <v>3832.83</v>
      </c>
      <c r="O22" s="114">
        <f t="shared" si="1"/>
        <v>41167.17</v>
      </c>
      <c r="Q22" s="21"/>
    </row>
    <row r="23" spans="1:17" x14ac:dyDescent="0.25">
      <c r="A23" s="135" t="s">
        <v>497</v>
      </c>
      <c r="B23" s="65" t="s">
        <v>23</v>
      </c>
      <c r="C23" s="75" t="s">
        <v>24</v>
      </c>
      <c r="D23" s="75" t="s">
        <v>38</v>
      </c>
      <c r="E23" s="121" t="s">
        <v>25</v>
      </c>
      <c r="F23" s="72">
        <v>45597</v>
      </c>
      <c r="G23" s="114">
        <v>35000</v>
      </c>
      <c r="H23" s="114">
        <v>0</v>
      </c>
      <c r="I23" s="114">
        <v>35000</v>
      </c>
      <c r="J23" s="114">
        <v>1004.5</v>
      </c>
      <c r="K23" s="114">
        <v>0</v>
      </c>
      <c r="L23" s="114">
        <v>1064</v>
      </c>
      <c r="M23" s="114">
        <v>25</v>
      </c>
      <c r="N23" s="114">
        <f t="shared" si="0"/>
        <v>2093.5</v>
      </c>
      <c r="O23" s="114">
        <f t="shared" si="1"/>
        <v>32906.5</v>
      </c>
      <c r="Q23" s="21"/>
    </row>
    <row r="24" spans="1:17" x14ac:dyDescent="0.25">
      <c r="A24" s="135" t="s">
        <v>40</v>
      </c>
      <c r="B24" s="65" t="s">
        <v>23</v>
      </c>
      <c r="C24" s="75" t="s">
        <v>47</v>
      </c>
      <c r="D24" s="75" t="s">
        <v>41</v>
      </c>
      <c r="E24" s="121" t="s">
        <v>25</v>
      </c>
      <c r="F24" s="72">
        <v>44075</v>
      </c>
      <c r="G24" s="114">
        <v>110000</v>
      </c>
      <c r="H24" s="122">
        <v>0</v>
      </c>
      <c r="I24" s="114">
        <v>110000</v>
      </c>
      <c r="J24" s="114">
        <v>3157</v>
      </c>
      <c r="K24" s="123">
        <v>14457.62</v>
      </c>
      <c r="L24" s="114">
        <v>3344</v>
      </c>
      <c r="M24" s="124">
        <v>25</v>
      </c>
      <c r="N24" s="114">
        <f t="shared" si="0"/>
        <v>20983.620000000003</v>
      </c>
      <c r="O24" s="114">
        <f t="shared" si="1"/>
        <v>89016.38</v>
      </c>
      <c r="Q24" s="21"/>
    </row>
    <row r="25" spans="1:17" x14ac:dyDescent="0.25">
      <c r="A25" s="135" t="s">
        <v>42</v>
      </c>
      <c r="B25" s="65" t="s">
        <v>23</v>
      </c>
      <c r="C25" s="75" t="s">
        <v>43</v>
      </c>
      <c r="D25" s="75" t="s">
        <v>41</v>
      </c>
      <c r="E25" s="121" t="s">
        <v>25</v>
      </c>
      <c r="F25" s="72">
        <v>44075</v>
      </c>
      <c r="G25" s="114">
        <v>55000</v>
      </c>
      <c r="H25" s="122">
        <v>0</v>
      </c>
      <c r="I25" s="114">
        <v>55000</v>
      </c>
      <c r="J25" s="114">
        <v>1578.5</v>
      </c>
      <c r="K25" s="123">
        <v>2559.6799999999998</v>
      </c>
      <c r="L25" s="114">
        <v>1672</v>
      </c>
      <c r="M25" s="124">
        <v>125</v>
      </c>
      <c r="N25" s="114">
        <f t="shared" si="0"/>
        <v>5935.18</v>
      </c>
      <c r="O25" s="114">
        <f t="shared" si="1"/>
        <v>49064.82</v>
      </c>
      <c r="Q25" s="21"/>
    </row>
    <row r="26" spans="1:17" x14ac:dyDescent="0.25">
      <c r="A26" s="135" t="s">
        <v>44</v>
      </c>
      <c r="B26" s="65" t="s">
        <v>23</v>
      </c>
      <c r="C26" s="75" t="s">
        <v>24</v>
      </c>
      <c r="D26" s="75" t="s">
        <v>41</v>
      </c>
      <c r="E26" s="121" t="s">
        <v>25</v>
      </c>
      <c r="F26" s="72">
        <v>40940</v>
      </c>
      <c r="G26" s="114">
        <v>30000</v>
      </c>
      <c r="H26" s="122">
        <v>0</v>
      </c>
      <c r="I26" s="114">
        <v>30000</v>
      </c>
      <c r="J26" s="114">
        <v>861</v>
      </c>
      <c r="K26" s="114">
        <v>0</v>
      </c>
      <c r="L26" s="114">
        <v>912</v>
      </c>
      <c r="M26" s="124">
        <v>670</v>
      </c>
      <c r="N26" s="114">
        <f t="shared" si="0"/>
        <v>2443</v>
      </c>
      <c r="O26" s="114">
        <f t="shared" si="1"/>
        <v>27557</v>
      </c>
      <c r="Q26" s="21"/>
    </row>
    <row r="27" spans="1:17" x14ac:dyDescent="0.25">
      <c r="A27" s="135" t="s">
        <v>45</v>
      </c>
      <c r="B27" s="65" t="s">
        <v>15</v>
      </c>
      <c r="C27" s="75" t="s">
        <v>24</v>
      </c>
      <c r="D27" s="75" t="s">
        <v>41</v>
      </c>
      <c r="E27" s="121" t="s">
        <v>25</v>
      </c>
      <c r="F27" s="72">
        <v>44743</v>
      </c>
      <c r="G27" s="114">
        <v>22000</v>
      </c>
      <c r="H27" s="122">
        <v>0</v>
      </c>
      <c r="I27" s="114">
        <v>22000</v>
      </c>
      <c r="J27" s="114">
        <v>631.4</v>
      </c>
      <c r="K27" s="114">
        <v>0</v>
      </c>
      <c r="L27" s="114">
        <v>668.8</v>
      </c>
      <c r="M27" s="124">
        <v>25</v>
      </c>
      <c r="N27" s="114">
        <f t="shared" si="0"/>
        <v>1325.1999999999998</v>
      </c>
      <c r="O27" s="114">
        <f t="shared" si="1"/>
        <v>20674.8</v>
      </c>
      <c r="Q27" s="21"/>
    </row>
    <row r="28" spans="1:17" x14ac:dyDescent="0.25">
      <c r="A28" s="135" t="s">
        <v>370</v>
      </c>
      <c r="B28" s="65" t="s">
        <v>23</v>
      </c>
      <c r="C28" s="75" t="s">
        <v>24</v>
      </c>
      <c r="D28" s="75" t="s">
        <v>41</v>
      </c>
      <c r="E28" s="121" t="s">
        <v>25</v>
      </c>
      <c r="F28" s="72">
        <v>45323</v>
      </c>
      <c r="G28" s="114">
        <v>33000</v>
      </c>
      <c r="H28" s="122">
        <v>0</v>
      </c>
      <c r="I28" s="114">
        <v>33000</v>
      </c>
      <c r="J28" s="114">
        <v>947.1</v>
      </c>
      <c r="K28" s="114">
        <v>0</v>
      </c>
      <c r="L28" s="114">
        <v>1003.2</v>
      </c>
      <c r="M28" s="124">
        <v>25</v>
      </c>
      <c r="N28" s="114">
        <f t="shared" si="0"/>
        <v>1975.3000000000002</v>
      </c>
      <c r="O28" s="114">
        <f t="shared" si="1"/>
        <v>31024.7</v>
      </c>
      <c r="Q28" s="21"/>
    </row>
    <row r="29" spans="1:17" x14ac:dyDescent="0.25">
      <c r="A29" s="135" t="s">
        <v>379</v>
      </c>
      <c r="B29" s="136" t="s">
        <v>23</v>
      </c>
      <c r="C29" s="137" t="s">
        <v>24</v>
      </c>
      <c r="D29" s="125" t="s">
        <v>380</v>
      </c>
      <c r="E29" s="121" t="s">
        <v>25</v>
      </c>
      <c r="F29" s="72">
        <v>45383</v>
      </c>
      <c r="G29" s="114">
        <v>30000</v>
      </c>
      <c r="H29" s="122">
        <v>0</v>
      </c>
      <c r="I29" s="114">
        <v>30000</v>
      </c>
      <c r="J29" s="114">
        <v>861</v>
      </c>
      <c r="K29" s="114">
        <v>0</v>
      </c>
      <c r="L29" s="114">
        <v>912</v>
      </c>
      <c r="M29" s="124">
        <v>25</v>
      </c>
      <c r="N29" s="114">
        <f t="shared" si="0"/>
        <v>1798</v>
      </c>
      <c r="O29" s="114">
        <f t="shared" si="1"/>
        <v>28202</v>
      </c>
    </row>
    <row r="30" spans="1:17" ht="24.75" customHeight="1" x14ac:dyDescent="0.25">
      <c r="A30" s="135" t="s">
        <v>46</v>
      </c>
      <c r="B30" s="65" t="s">
        <v>23</v>
      </c>
      <c r="C30" s="75" t="s">
        <v>410</v>
      </c>
      <c r="D30" s="75" t="s">
        <v>423</v>
      </c>
      <c r="E30" s="121" t="s">
        <v>34</v>
      </c>
      <c r="F30" s="72">
        <v>44713</v>
      </c>
      <c r="G30" s="114">
        <v>44000</v>
      </c>
      <c r="H30" s="114">
        <v>0</v>
      </c>
      <c r="I30" s="114">
        <v>44000</v>
      </c>
      <c r="J30" s="114">
        <v>1262.8</v>
      </c>
      <c r="K30" s="114">
        <v>1007.19</v>
      </c>
      <c r="L30" s="114">
        <v>1337.6</v>
      </c>
      <c r="M30" s="114">
        <v>25</v>
      </c>
      <c r="N30" s="114">
        <f t="shared" si="0"/>
        <v>3632.5899999999997</v>
      </c>
      <c r="O30" s="114">
        <f t="shared" si="1"/>
        <v>40367.410000000003</v>
      </c>
      <c r="Q30" s="21"/>
    </row>
    <row r="31" spans="1:17" ht="29.25" customHeight="1" x14ac:dyDescent="0.25">
      <c r="A31" s="135" t="s">
        <v>48</v>
      </c>
      <c r="B31" s="65" t="s">
        <v>23</v>
      </c>
      <c r="C31" s="75" t="s">
        <v>28</v>
      </c>
      <c r="D31" s="75" t="s">
        <v>423</v>
      </c>
      <c r="E31" s="121" t="s">
        <v>34</v>
      </c>
      <c r="F31" s="72">
        <v>39448</v>
      </c>
      <c r="G31" s="114">
        <v>30000</v>
      </c>
      <c r="H31" s="114">
        <v>0</v>
      </c>
      <c r="I31" s="114">
        <v>30000</v>
      </c>
      <c r="J31" s="114">
        <v>861</v>
      </c>
      <c r="K31" s="114">
        <v>0</v>
      </c>
      <c r="L31" s="114">
        <v>912</v>
      </c>
      <c r="M31" s="114">
        <v>1840.46</v>
      </c>
      <c r="N31" s="114">
        <f t="shared" si="0"/>
        <v>3613.46</v>
      </c>
      <c r="O31" s="114">
        <f t="shared" si="1"/>
        <v>26386.54</v>
      </c>
      <c r="Q31" s="21"/>
    </row>
    <row r="32" spans="1:17" x14ac:dyDescent="0.25">
      <c r="A32" s="135" t="s">
        <v>49</v>
      </c>
      <c r="B32" s="65" t="s">
        <v>15</v>
      </c>
      <c r="C32" s="75" t="s">
        <v>410</v>
      </c>
      <c r="D32" s="75" t="s">
        <v>423</v>
      </c>
      <c r="E32" s="121" t="s">
        <v>25</v>
      </c>
      <c r="F32" s="72">
        <v>40269</v>
      </c>
      <c r="G32" s="114">
        <v>44000</v>
      </c>
      <c r="H32" s="122">
        <v>0</v>
      </c>
      <c r="I32" s="114">
        <v>44000</v>
      </c>
      <c r="J32" s="114">
        <v>1262.8</v>
      </c>
      <c r="K32" s="123">
        <v>1007.19</v>
      </c>
      <c r="L32" s="114">
        <v>1337.6</v>
      </c>
      <c r="M32" s="114">
        <v>1825</v>
      </c>
      <c r="N32" s="114">
        <f t="shared" si="0"/>
        <v>5432.59</v>
      </c>
      <c r="O32" s="114">
        <f t="shared" si="1"/>
        <v>38567.410000000003</v>
      </c>
      <c r="Q32" s="21"/>
    </row>
    <row r="33" spans="1:17" ht="13.5" customHeight="1" x14ac:dyDescent="0.25">
      <c r="A33" s="135" t="s">
        <v>50</v>
      </c>
      <c r="B33" s="65" t="s">
        <v>15</v>
      </c>
      <c r="C33" s="75" t="s">
        <v>410</v>
      </c>
      <c r="D33" s="75" t="s">
        <v>423</v>
      </c>
      <c r="E33" s="121" t="s">
        <v>34</v>
      </c>
      <c r="F33" s="72">
        <v>39448</v>
      </c>
      <c r="G33" s="114">
        <v>2933.33</v>
      </c>
      <c r="H33" s="122">
        <v>0</v>
      </c>
      <c r="I33" s="114">
        <v>2933.33</v>
      </c>
      <c r="J33" s="114">
        <v>84.19</v>
      </c>
      <c r="K33" s="123">
        <v>0</v>
      </c>
      <c r="L33" s="114">
        <v>89.17</v>
      </c>
      <c r="M33" s="114">
        <v>2125</v>
      </c>
      <c r="N33" s="114">
        <f t="shared" si="0"/>
        <v>2298.36</v>
      </c>
      <c r="O33" s="114">
        <f t="shared" si="1"/>
        <v>634.9699999999998</v>
      </c>
      <c r="Q33" s="21"/>
    </row>
    <row r="34" spans="1:17" ht="26.25" x14ac:dyDescent="0.25">
      <c r="A34" s="135" t="s">
        <v>51</v>
      </c>
      <c r="B34" s="65" t="s">
        <v>15</v>
      </c>
      <c r="C34" s="75" t="s">
        <v>47</v>
      </c>
      <c r="D34" s="75" t="s">
        <v>52</v>
      </c>
      <c r="E34" s="121" t="s">
        <v>34</v>
      </c>
      <c r="F34" s="72">
        <v>40026</v>
      </c>
      <c r="G34" s="114">
        <v>35000</v>
      </c>
      <c r="H34" s="122">
        <v>0</v>
      </c>
      <c r="I34" s="114">
        <v>35000</v>
      </c>
      <c r="J34" s="114">
        <v>1004.5</v>
      </c>
      <c r="K34" s="114">
        <v>0</v>
      </c>
      <c r="L34" s="114">
        <v>1064</v>
      </c>
      <c r="M34" s="124">
        <v>475</v>
      </c>
      <c r="N34" s="114">
        <f t="shared" si="0"/>
        <v>2543.5</v>
      </c>
      <c r="O34" s="114">
        <f t="shared" si="1"/>
        <v>32456.5</v>
      </c>
      <c r="Q34" s="21"/>
    </row>
    <row r="35" spans="1:17" x14ac:dyDescent="0.25">
      <c r="A35" s="135" t="s">
        <v>53</v>
      </c>
      <c r="B35" s="65" t="s">
        <v>23</v>
      </c>
      <c r="C35" s="75" t="s">
        <v>28</v>
      </c>
      <c r="D35" s="75" t="s">
        <v>52</v>
      </c>
      <c r="E35" s="121" t="s">
        <v>34</v>
      </c>
      <c r="F35" s="72">
        <v>39448</v>
      </c>
      <c r="G35" s="114">
        <v>30000</v>
      </c>
      <c r="H35" s="114">
        <v>0</v>
      </c>
      <c r="I35" s="114">
        <v>30000</v>
      </c>
      <c r="J35" s="114">
        <v>861</v>
      </c>
      <c r="K35" s="114">
        <v>0</v>
      </c>
      <c r="L35" s="114">
        <v>912</v>
      </c>
      <c r="M35" s="114">
        <v>1980.46</v>
      </c>
      <c r="N35" s="114">
        <f t="shared" si="0"/>
        <v>3753.46</v>
      </c>
      <c r="O35" s="114">
        <f t="shared" si="1"/>
        <v>26246.54</v>
      </c>
      <c r="Q35" s="21"/>
    </row>
    <row r="36" spans="1:17" x14ac:dyDescent="0.25">
      <c r="A36" s="135" t="s">
        <v>54</v>
      </c>
      <c r="B36" s="65" t="s">
        <v>23</v>
      </c>
      <c r="C36" s="75" t="s">
        <v>28</v>
      </c>
      <c r="D36" s="75" t="s">
        <v>52</v>
      </c>
      <c r="E36" s="121" t="s">
        <v>34</v>
      </c>
      <c r="F36" s="72">
        <v>39448</v>
      </c>
      <c r="G36" s="114">
        <v>30000</v>
      </c>
      <c r="H36" s="114">
        <v>0</v>
      </c>
      <c r="I36" s="114">
        <v>30000</v>
      </c>
      <c r="J36" s="114">
        <v>861</v>
      </c>
      <c r="K36" s="114">
        <v>0</v>
      </c>
      <c r="L36" s="114">
        <v>912</v>
      </c>
      <c r="M36" s="114">
        <v>1840.46</v>
      </c>
      <c r="N36" s="114">
        <f t="shared" si="0"/>
        <v>3613.46</v>
      </c>
      <c r="O36" s="114">
        <f t="shared" si="1"/>
        <v>26386.54</v>
      </c>
      <c r="Q36" s="21"/>
    </row>
    <row r="37" spans="1:17" x14ac:dyDescent="0.25">
      <c r="A37" s="135" t="s">
        <v>55</v>
      </c>
      <c r="B37" s="65" t="s">
        <v>23</v>
      </c>
      <c r="C37" s="75" t="s">
        <v>410</v>
      </c>
      <c r="D37" s="75" t="s">
        <v>52</v>
      </c>
      <c r="E37" s="121" t="s">
        <v>34</v>
      </c>
      <c r="F37" s="72">
        <v>39448</v>
      </c>
      <c r="G37" s="114">
        <v>40000</v>
      </c>
      <c r="H37" s="122">
        <v>0</v>
      </c>
      <c r="I37" s="114">
        <v>40000</v>
      </c>
      <c r="J37" s="114">
        <v>1148</v>
      </c>
      <c r="K37" s="114">
        <v>0</v>
      </c>
      <c r="L37" s="114">
        <v>1216</v>
      </c>
      <c r="M37" s="124">
        <v>4925.92</v>
      </c>
      <c r="N37" s="114">
        <f t="shared" si="0"/>
        <v>7289.92</v>
      </c>
      <c r="O37" s="114">
        <f t="shared" si="1"/>
        <v>32710.080000000002</v>
      </c>
      <c r="Q37" s="21"/>
    </row>
    <row r="38" spans="1:17" x14ac:dyDescent="0.25">
      <c r="A38" s="135" t="s">
        <v>491</v>
      </c>
      <c r="B38" s="138" t="s">
        <v>23</v>
      </c>
      <c r="C38" s="137" t="s">
        <v>492</v>
      </c>
      <c r="D38" s="75" t="s">
        <v>493</v>
      </c>
      <c r="E38" s="121" t="s">
        <v>25</v>
      </c>
      <c r="F38" s="72">
        <v>45597</v>
      </c>
      <c r="G38" s="114">
        <v>25000</v>
      </c>
      <c r="H38" s="122">
        <v>0</v>
      </c>
      <c r="I38" s="114">
        <v>25000</v>
      </c>
      <c r="J38" s="114">
        <v>717.5</v>
      </c>
      <c r="K38" s="114">
        <v>0</v>
      </c>
      <c r="L38" s="114">
        <v>760</v>
      </c>
      <c r="M38" s="124">
        <v>25</v>
      </c>
      <c r="N38" s="114">
        <f t="shared" si="0"/>
        <v>1502.5</v>
      </c>
      <c r="O38" s="114">
        <f t="shared" si="1"/>
        <v>23497.5</v>
      </c>
    </row>
    <row r="39" spans="1:17" x14ac:dyDescent="0.25">
      <c r="A39" s="135" t="s">
        <v>56</v>
      </c>
      <c r="B39" s="65" t="s">
        <v>15</v>
      </c>
      <c r="C39" s="75" t="s">
        <v>410</v>
      </c>
      <c r="D39" s="75" t="s">
        <v>57</v>
      </c>
      <c r="E39" s="121" t="s">
        <v>34</v>
      </c>
      <c r="F39" s="72">
        <v>39479</v>
      </c>
      <c r="G39" s="114">
        <v>44000</v>
      </c>
      <c r="H39" s="114">
        <v>0</v>
      </c>
      <c r="I39" s="114">
        <v>44000</v>
      </c>
      <c r="J39" s="114">
        <v>1262.8</v>
      </c>
      <c r="K39" s="114">
        <v>235.23</v>
      </c>
      <c r="L39" s="114">
        <v>1337.6</v>
      </c>
      <c r="M39" s="114">
        <v>5771.38</v>
      </c>
      <c r="N39" s="114">
        <f t="shared" si="0"/>
        <v>8607.01</v>
      </c>
      <c r="O39" s="114">
        <f t="shared" si="1"/>
        <v>35392.99</v>
      </c>
      <c r="Q39" s="21"/>
    </row>
    <row r="40" spans="1:17" x14ac:dyDescent="0.25">
      <c r="A40" s="135" t="s">
        <v>58</v>
      </c>
      <c r="B40" s="65" t="s">
        <v>15</v>
      </c>
      <c r="C40" s="75" t="s">
        <v>410</v>
      </c>
      <c r="D40" s="75" t="s">
        <v>57</v>
      </c>
      <c r="E40" s="121" t="s">
        <v>34</v>
      </c>
      <c r="F40" s="72">
        <v>39479</v>
      </c>
      <c r="G40" s="114">
        <v>44000</v>
      </c>
      <c r="H40" s="122">
        <v>0</v>
      </c>
      <c r="I40" s="114">
        <v>44000</v>
      </c>
      <c r="J40" s="114">
        <v>1262.8</v>
      </c>
      <c r="K40" s="123">
        <v>1007.19</v>
      </c>
      <c r="L40" s="114">
        <v>1337.6</v>
      </c>
      <c r="M40" s="124">
        <v>625</v>
      </c>
      <c r="N40" s="114">
        <f t="shared" si="0"/>
        <v>4232.59</v>
      </c>
      <c r="O40" s="114">
        <f t="shared" si="1"/>
        <v>39767.410000000003</v>
      </c>
      <c r="Q40" s="21"/>
    </row>
    <row r="41" spans="1:17" x14ac:dyDescent="0.25">
      <c r="A41" s="135" t="s">
        <v>59</v>
      </c>
      <c r="B41" s="65" t="s">
        <v>15</v>
      </c>
      <c r="C41" s="75" t="s">
        <v>410</v>
      </c>
      <c r="D41" s="75" t="s">
        <v>57</v>
      </c>
      <c r="E41" s="121" t="s">
        <v>34</v>
      </c>
      <c r="F41" s="72">
        <v>39448</v>
      </c>
      <c r="G41" s="114">
        <v>44000</v>
      </c>
      <c r="H41" s="122">
        <v>0</v>
      </c>
      <c r="I41" s="114">
        <v>44000</v>
      </c>
      <c r="J41" s="114">
        <v>1262.8</v>
      </c>
      <c r="K41" s="123">
        <v>1007.19</v>
      </c>
      <c r="L41" s="114">
        <v>1337.6</v>
      </c>
      <c r="M41" s="124">
        <v>625</v>
      </c>
      <c r="N41" s="114">
        <f t="shared" si="0"/>
        <v>4232.59</v>
      </c>
      <c r="O41" s="114">
        <f t="shared" si="1"/>
        <v>39767.410000000003</v>
      </c>
      <c r="Q41" s="21"/>
    </row>
    <row r="42" spans="1:17" ht="15.75" customHeight="1" x14ac:dyDescent="0.25">
      <c r="A42" s="135" t="s">
        <v>60</v>
      </c>
      <c r="B42" s="65" t="s">
        <v>23</v>
      </c>
      <c r="C42" s="75" t="s">
        <v>454</v>
      </c>
      <c r="D42" s="75" t="s">
        <v>57</v>
      </c>
      <c r="E42" s="121" t="s">
        <v>25</v>
      </c>
      <c r="F42" s="72">
        <v>41640</v>
      </c>
      <c r="G42" s="114">
        <v>25000</v>
      </c>
      <c r="H42" s="122">
        <v>0</v>
      </c>
      <c r="I42" s="114">
        <v>25000</v>
      </c>
      <c r="J42" s="114">
        <v>717.5</v>
      </c>
      <c r="K42" s="114">
        <v>0</v>
      </c>
      <c r="L42" s="114">
        <v>760</v>
      </c>
      <c r="M42" s="124">
        <v>25</v>
      </c>
      <c r="N42" s="114">
        <f t="shared" si="0"/>
        <v>1502.5</v>
      </c>
      <c r="O42" s="114">
        <f t="shared" si="1"/>
        <v>23497.5</v>
      </c>
      <c r="Q42" s="21"/>
    </row>
    <row r="43" spans="1:17" ht="24" customHeight="1" x14ac:dyDescent="0.25">
      <c r="A43" s="135" t="s">
        <v>61</v>
      </c>
      <c r="B43" s="65" t="s">
        <v>23</v>
      </c>
      <c r="C43" s="75" t="s">
        <v>411</v>
      </c>
      <c r="D43" s="75" t="s">
        <v>424</v>
      </c>
      <c r="E43" s="121" t="s">
        <v>34</v>
      </c>
      <c r="F43" s="72">
        <v>39479</v>
      </c>
      <c r="G43" s="114">
        <v>35000</v>
      </c>
      <c r="H43" s="122">
        <v>0</v>
      </c>
      <c r="I43" s="114">
        <v>35000</v>
      </c>
      <c r="J43" s="114">
        <v>1004.5</v>
      </c>
      <c r="K43" s="114">
        <v>0</v>
      </c>
      <c r="L43" s="114">
        <v>1064</v>
      </c>
      <c r="M43" s="124">
        <v>1940.46</v>
      </c>
      <c r="N43" s="114">
        <f t="shared" si="0"/>
        <v>4008.96</v>
      </c>
      <c r="O43" s="114">
        <f t="shared" si="1"/>
        <v>30991.040000000001</v>
      </c>
      <c r="Q43" s="21"/>
    </row>
    <row r="44" spans="1:17" ht="26.25" x14ac:dyDescent="0.25">
      <c r="A44" s="135" t="s">
        <v>62</v>
      </c>
      <c r="B44" s="65" t="s">
        <v>23</v>
      </c>
      <c r="C44" s="75" t="s">
        <v>63</v>
      </c>
      <c r="D44" s="75" t="s">
        <v>424</v>
      </c>
      <c r="E44" s="121" t="s">
        <v>25</v>
      </c>
      <c r="F44" s="72">
        <v>39448</v>
      </c>
      <c r="G44" s="114">
        <v>44000</v>
      </c>
      <c r="H44" s="114">
        <v>0</v>
      </c>
      <c r="I44" s="114">
        <v>44000</v>
      </c>
      <c r="J44" s="114">
        <v>1262.8</v>
      </c>
      <c r="K44" s="114">
        <v>492.55</v>
      </c>
      <c r="L44" s="114">
        <v>1337.6</v>
      </c>
      <c r="M44" s="114">
        <v>3455.92</v>
      </c>
      <c r="N44" s="114">
        <f t="shared" si="0"/>
        <v>6548.87</v>
      </c>
      <c r="O44" s="114">
        <f t="shared" si="1"/>
        <v>37451.129999999997</v>
      </c>
      <c r="Q44" s="21"/>
    </row>
    <row r="45" spans="1:17" ht="26.25" x14ac:dyDescent="0.25">
      <c r="A45" s="135" t="s">
        <v>64</v>
      </c>
      <c r="B45" s="65" t="s">
        <v>15</v>
      </c>
      <c r="C45" s="75" t="s">
        <v>47</v>
      </c>
      <c r="D45" s="75" t="s">
        <v>424</v>
      </c>
      <c r="E45" s="121" t="s">
        <v>34</v>
      </c>
      <c r="F45" s="72">
        <v>39448</v>
      </c>
      <c r="G45" s="114">
        <v>110000</v>
      </c>
      <c r="H45" s="122">
        <v>0</v>
      </c>
      <c r="I45" s="114">
        <v>110000</v>
      </c>
      <c r="J45" s="114">
        <v>3157</v>
      </c>
      <c r="K45" s="123">
        <v>14457.62</v>
      </c>
      <c r="L45" s="114">
        <v>3344</v>
      </c>
      <c r="M45" s="124">
        <v>1125</v>
      </c>
      <c r="N45" s="114">
        <f t="shared" si="0"/>
        <v>22083.620000000003</v>
      </c>
      <c r="O45" s="114">
        <f t="shared" si="1"/>
        <v>87916.38</v>
      </c>
      <c r="Q45" s="21"/>
    </row>
    <row r="46" spans="1:17" ht="26.25" x14ac:dyDescent="0.25">
      <c r="A46" s="135" t="s">
        <v>65</v>
      </c>
      <c r="B46" s="65" t="s">
        <v>15</v>
      </c>
      <c r="C46" s="75" t="s">
        <v>409</v>
      </c>
      <c r="D46" s="75" t="s">
        <v>424</v>
      </c>
      <c r="E46" s="121" t="s">
        <v>34</v>
      </c>
      <c r="F46" s="72">
        <v>39448</v>
      </c>
      <c r="G46" s="114">
        <v>40000</v>
      </c>
      <c r="H46" s="122">
        <v>0</v>
      </c>
      <c r="I46" s="114">
        <v>40000</v>
      </c>
      <c r="J46" s="114">
        <v>1148</v>
      </c>
      <c r="K46" s="123">
        <v>442.65</v>
      </c>
      <c r="L46" s="114">
        <v>1216</v>
      </c>
      <c r="M46" s="124">
        <v>125</v>
      </c>
      <c r="N46" s="114">
        <f t="shared" si="0"/>
        <v>2931.65</v>
      </c>
      <c r="O46" s="114">
        <f t="shared" si="1"/>
        <v>37068.35</v>
      </c>
      <c r="Q46" s="21"/>
    </row>
    <row r="47" spans="1:17" ht="26.25" x14ac:dyDescent="0.25">
      <c r="A47" s="135" t="s">
        <v>66</v>
      </c>
      <c r="B47" s="65" t="s">
        <v>15</v>
      </c>
      <c r="C47" s="75" t="s">
        <v>472</v>
      </c>
      <c r="D47" s="75" t="s">
        <v>416</v>
      </c>
      <c r="E47" s="121" t="s">
        <v>34</v>
      </c>
      <c r="F47" s="72">
        <v>44713</v>
      </c>
      <c r="G47" s="114">
        <v>60500</v>
      </c>
      <c r="H47" s="122">
        <v>0</v>
      </c>
      <c r="I47" s="114">
        <v>60500</v>
      </c>
      <c r="J47" s="114">
        <v>1736.35</v>
      </c>
      <c r="K47" s="123">
        <v>3237.67</v>
      </c>
      <c r="L47" s="114">
        <v>1839.2</v>
      </c>
      <c r="M47" s="114">
        <v>1740.46</v>
      </c>
      <c r="N47" s="114">
        <f t="shared" si="0"/>
        <v>8553.68</v>
      </c>
      <c r="O47" s="114">
        <f t="shared" si="1"/>
        <v>51946.32</v>
      </c>
      <c r="Q47" s="21"/>
    </row>
    <row r="48" spans="1:17" x14ac:dyDescent="0.25">
      <c r="A48" s="135" t="s">
        <v>68</v>
      </c>
      <c r="B48" s="65" t="s">
        <v>15</v>
      </c>
      <c r="C48" s="75" t="s">
        <v>47</v>
      </c>
      <c r="D48" s="75" t="s">
        <v>425</v>
      </c>
      <c r="E48" s="121" t="s">
        <v>25</v>
      </c>
      <c r="F48" s="72">
        <v>44044</v>
      </c>
      <c r="G48" s="114">
        <v>70000</v>
      </c>
      <c r="H48" s="122">
        <v>0</v>
      </c>
      <c r="I48" s="114">
        <v>70000</v>
      </c>
      <c r="J48" s="114">
        <v>2009</v>
      </c>
      <c r="K48" s="123">
        <v>5025.38</v>
      </c>
      <c r="L48" s="114">
        <v>2128</v>
      </c>
      <c r="M48" s="124">
        <v>1740.46</v>
      </c>
      <c r="N48" s="114">
        <f t="shared" si="0"/>
        <v>10902.84</v>
      </c>
      <c r="O48" s="114">
        <f t="shared" si="1"/>
        <v>59097.16</v>
      </c>
      <c r="Q48" s="21"/>
    </row>
    <row r="49" spans="1:24" x14ac:dyDescent="0.25">
      <c r="A49" s="135" t="s">
        <v>470</v>
      </c>
      <c r="B49" s="65" t="s">
        <v>23</v>
      </c>
      <c r="C49" s="75" t="s">
        <v>24</v>
      </c>
      <c r="D49" s="75" t="s">
        <v>446</v>
      </c>
      <c r="E49" s="121" t="s">
        <v>25</v>
      </c>
      <c r="F49" s="72">
        <v>45474</v>
      </c>
      <c r="G49" s="114">
        <v>30000</v>
      </c>
      <c r="H49" s="114">
        <v>0</v>
      </c>
      <c r="I49" s="114">
        <v>30000</v>
      </c>
      <c r="J49" s="114">
        <v>861</v>
      </c>
      <c r="K49" s="114">
        <v>0</v>
      </c>
      <c r="L49" s="114">
        <v>912</v>
      </c>
      <c r="M49" s="114">
        <v>25</v>
      </c>
      <c r="N49" s="114">
        <f t="shared" si="0"/>
        <v>1798</v>
      </c>
      <c r="O49" s="114">
        <f t="shared" si="1"/>
        <v>28202</v>
      </c>
      <c r="Q49" s="21"/>
    </row>
    <row r="50" spans="1:24" x14ac:dyDescent="0.25">
      <c r="A50" s="135" t="s">
        <v>346</v>
      </c>
      <c r="B50" s="65" t="s">
        <v>23</v>
      </c>
      <c r="C50" s="75" t="s">
        <v>347</v>
      </c>
      <c r="D50" s="75" t="s">
        <v>403</v>
      </c>
      <c r="E50" s="121" t="s">
        <v>25</v>
      </c>
      <c r="F50" s="72">
        <v>45139</v>
      </c>
      <c r="G50" s="114">
        <v>30000</v>
      </c>
      <c r="H50" s="122">
        <v>0</v>
      </c>
      <c r="I50" s="114">
        <v>30000</v>
      </c>
      <c r="J50" s="114">
        <v>861</v>
      </c>
      <c r="K50" s="114">
        <v>0</v>
      </c>
      <c r="L50" s="114">
        <v>912</v>
      </c>
      <c r="M50" s="124">
        <v>25</v>
      </c>
      <c r="N50" s="114">
        <f t="shared" si="0"/>
        <v>1798</v>
      </c>
      <c r="O50" s="114">
        <f t="shared" si="1"/>
        <v>28202</v>
      </c>
    </row>
    <row r="51" spans="1:24" x14ac:dyDescent="0.25">
      <c r="A51" s="135" t="s">
        <v>69</v>
      </c>
      <c r="B51" s="65" t="s">
        <v>15</v>
      </c>
      <c r="C51" s="75" t="s">
        <v>47</v>
      </c>
      <c r="D51" s="75" t="s">
        <v>405</v>
      </c>
      <c r="E51" s="121" t="s">
        <v>25</v>
      </c>
      <c r="F51" s="72">
        <v>44075</v>
      </c>
      <c r="G51" s="114">
        <v>70000</v>
      </c>
      <c r="H51" s="114">
        <v>0</v>
      </c>
      <c r="I51" s="114">
        <v>70000</v>
      </c>
      <c r="J51" s="114">
        <v>2009</v>
      </c>
      <c r="K51" s="114">
        <v>2362.08</v>
      </c>
      <c r="L51" s="114">
        <v>2128</v>
      </c>
      <c r="M51" s="114">
        <v>1840.46</v>
      </c>
      <c r="N51" s="114">
        <f t="shared" si="0"/>
        <v>8339.5400000000009</v>
      </c>
      <c r="O51" s="114">
        <f t="shared" si="1"/>
        <v>61660.46</v>
      </c>
      <c r="Q51" s="21"/>
    </row>
    <row r="52" spans="1:24" x14ac:dyDescent="0.25">
      <c r="A52" s="135" t="s">
        <v>70</v>
      </c>
      <c r="B52" s="65" t="s">
        <v>15</v>
      </c>
      <c r="C52" s="75" t="s">
        <v>412</v>
      </c>
      <c r="D52" s="75" t="s">
        <v>405</v>
      </c>
      <c r="E52" s="121" t="s">
        <v>25</v>
      </c>
      <c r="F52" s="72">
        <v>44501</v>
      </c>
      <c r="G52" s="114">
        <v>30000</v>
      </c>
      <c r="H52" s="122">
        <v>0</v>
      </c>
      <c r="I52" s="114">
        <v>30000</v>
      </c>
      <c r="J52" s="114">
        <v>861</v>
      </c>
      <c r="K52" s="114">
        <v>0</v>
      </c>
      <c r="L52" s="114">
        <v>912</v>
      </c>
      <c r="M52" s="124">
        <v>25</v>
      </c>
      <c r="N52" s="114">
        <f t="shared" si="0"/>
        <v>1798</v>
      </c>
      <c r="O52" s="114">
        <f t="shared" si="1"/>
        <v>28202</v>
      </c>
      <c r="Q52" s="21"/>
    </row>
    <row r="53" spans="1:24" x14ac:dyDescent="0.25">
      <c r="A53" s="135" t="s">
        <v>73</v>
      </c>
      <c r="B53" s="65" t="s">
        <v>15</v>
      </c>
      <c r="C53" s="75" t="s">
        <v>74</v>
      </c>
      <c r="D53" s="75" t="s">
        <v>405</v>
      </c>
      <c r="E53" s="121" t="s">
        <v>25</v>
      </c>
      <c r="F53" s="72">
        <v>44501</v>
      </c>
      <c r="G53" s="114">
        <v>22500</v>
      </c>
      <c r="H53" s="114">
        <v>0</v>
      </c>
      <c r="I53" s="114">
        <v>22500</v>
      </c>
      <c r="J53" s="114">
        <v>645.75</v>
      </c>
      <c r="K53" s="114">
        <v>0</v>
      </c>
      <c r="L53" s="114">
        <v>684</v>
      </c>
      <c r="M53" s="114">
        <v>125</v>
      </c>
      <c r="N53" s="114">
        <f t="shared" si="0"/>
        <v>1454.75</v>
      </c>
      <c r="O53" s="114">
        <f t="shared" si="1"/>
        <v>21045.25</v>
      </c>
      <c r="Q53" s="21"/>
    </row>
    <row r="54" spans="1:24" x14ac:dyDescent="0.25">
      <c r="A54" s="135" t="s">
        <v>75</v>
      </c>
      <c r="B54" s="65" t="s">
        <v>15</v>
      </c>
      <c r="C54" s="75" t="s">
        <v>76</v>
      </c>
      <c r="D54" s="75" t="s">
        <v>405</v>
      </c>
      <c r="E54" s="121" t="s">
        <v>25</v>
      </c>
      <c r="F54" s="72">
        <v>44075</v>
      </c>
      <c r="G54" s="114">
        <v>22500</v>
      </c>
      <c r="H54" s="122">
        <v>0</v>
      </c>
      <c r="I54" s="114">
        <v>22500</v>
      </c>
      <c r="J54" s="114">
        <v>645.75</v>
      </c>
      <c r="K54" s="114">
        <v>0</v>
      </c>
      <c r="L54" s="114">
        <v>684</v>
      </c>
      <c r="M54" s="124">
        <v>25</v>
      </c>
      <c r="N54" s="114">
        <f t="shared" si="0"/>
        <v>1354.75</v>
      </c>
      <c r="O54" s="114">
        <f t="shared" si="1"/>
        <v>21145.25</v>
      </c>
      <c r="Q54" s="21"/>
    </row>
    <row r="55" spans="1:24" x14ac:dyDescent="0.25">
      <c r="A55" s="135" t="s">
        <v>77</v>
      </c>
      <c r="B55" s="65" t="s">
        <v>15</v>
      </c>
      <c r="C55" s="75" t="s">
        <v>76</v>
      </c>
      <c r="D55" s="75" t="s">
        <v>405</v>
      </c>
      <c r="E55" s="121" t="s">
        <v>25</v>
      </c>
      <c r="F55" s="72">
        <v>44501</v>
      </c>
      <c r="G55" s="114">
        <v>22500</v>
      </c>
      <c r="H55" s="114">
        <v>0</v>
      </c>
      <c r="I55" s="114">
        <v>22500</v>
      </c>
      <c r="J55" s="114">
        <v>645.75</v>
      </c>
      <c r="K55" s="114">
        <v>0</v>
      </c>
      <c r="L55" s="114">
        <v>684</v>
      </c>
      <c r="M55" s="114">
        <v>12667.42</v>
      </c>
      <c r="N55" s="114">
        <f t="shared" si="0"/>
        <v>13997.17</v>
      </c>
      <c r="O55" s="114">
        <f t="shared" si="1"/>
        <v>8502.83</v>
      </c>
      <c r="Q55" s="21"/>
    </row>
    <row r="56" spans="1:24" x14ac:dyDescent="0.25">
      <c r="A56" s="135" t="s">
        <v>78</v>
      </c>
      <c r="B56" s="65" t="s">
        <v>15</v>
      </c>
      <c r="C56" s="75" t="s">
        <v>343</v>
      </c>
      <c r="D56" s="75" t="s">
        <v>405</v>
      </c>
      <c r="E56" s="121" t="s">
        <v>25</v>
      </c>
      <c r="F56" s="72">
        <v>44501</v>
      </c>
      <c r="G56" s="114">
        <v>30000</v>
      </c>
      <c r="H56" s="122">
        <v>0</v>
      </c>
      <c r="I56" s="114">
        <v>30000</v>
      </c>
      <c r="J56" s="114">
        <v>861</v>
      </c>
      <c r="K56" s="114">
        <v>0</v>
      </c>
      <c r="L56" s="114">
        <v>912</v>
      </c>
      <c r="M56" s="124">
        <v>25</v>
      </c>
      <c r="N56" s="114">
        <f t="shared" si="0"/>
        <v>1798</v>
      </c>
      <c r="O56" s="114">
        <f t="shared" si="1"/>
        <v>28202</v>
      </c>
      <c r="Q56" s="21"/>
    </row>
    <row r="57" spans="1:24" x14ac:dyDescent="0.25">
      <c r="A57" s="135" t="s">
        <v>79</v>
      </c>
      <c r="B57" s="65" t="s">
        <v>23</v>
      </c>
      <c r="C57" s="75" t="s">
        <v>80</v>
      </c>
      <c r="D57" s="75" t="s">
        <v>405</v>
      </c>
      <c r="E57" s="121" t="s">
        <v>25</v>
      </c>
      <c r="F57" s="72">
        <v>39965</v>
      </c>
      <c r="G57" s="114">
        <v>20000</v>
      </c>
      <c r="H57" s="122">
        <v>0</v>
      </c>
      <c r="I57" s="114">
        <v>20000</v>
      </c>
      <c r="J57" s="114">
        <v>574</v>
      </c>
      <c r="K57" s="114">
        <v>0</v>
      </c>
      <c r="L57" s="114">
        <v>608</v>
      </c>
      <c r="M57" s="124">
        <v>125</v>
      </c>
      <c r="N57" s="114">
        <f t="shared" si="0"/>
        <v>1307</v>
      </c>
      <c r="O57" s="114">
        <f t="shared" si="1"/>
        <v>18693</v>
      </c>
      <c r="Q57" s="21"/>
    </row>
    <row r="58" spans="1:24" x14ac:dyDescent="0.25">
      <c r="A58" s="135" t="s">
        <v>81</v>
      </c>
      <c r="B58" s="65" t="s">
        <v>23</v>
      </c>
      <c r="C58" s="75" t="s">
        <v>80</v>
      </c>
      <c r="D58" s="75" t="s">
        <v>405</v>
      </c>
      <c r="E58" s="121" t="s">
        <v>25</v>
      </c>
      <c r="F58" s="72">
        <v>44136</v>
      </c>
      <c r="G58" s="114">
        <v>16500</v>
      </c>
      <c r="H58" s="122">
        <v>0</v>
      </c>
      <c r="I58" s="114">
        <v>16500</v>
      </c>
      <c r="J58" s="114">
        <v>473.55</v>
      </c>
      <c r="K58" s="114">
        <v>0</v>
      </c>
      <c r="L58" s="114">
        <v>501.6</v>
      </c>
      <c r="M58" s="124">
        <v>25</v>
      </c>
      <c r="N58" s="114">
        <f t="shared" si="0"/>
        <v>1000.1500000000001</v>
      </c>
      <c r="O58" s="114">
        <f t="shared" si="1"/>
        <v>15499.85</v>
      </c>
      <c r="Q58" s="21"/>
    </row>
    <row r="59" spans="1:24" x14ac:dyDescent="0.25">
      <c r="A59" s="135" t="s">
        <v>82</v>
      </c>
      <c r="B59" s="65" t="s">
        <v>23</v>
      </c>
      <c r="C59" s="75" t="s">
        <v>80</v>
      </c>
      <c r="D59" s="75" t="s">
        <v>405</v>
      </c>
      <c r="E59" s="121" t="s">
        <v>25</v>
      </c>
      <c r="F59" s="72">
        <v>43525</v>
      </c>
      <c r="G59" s="114">
        <v>10000</v>
      </c>
      <c r="H59" s="122">
        <v>0</v>
      </c>
      <c r="I59" s="114">
        <v>10000</v>
      </c>
      <c r="J59" s="114">
        <v>287</v>
      </c>
      <c r="K59" s="114">
        <v>0</v>
      </c>
      <c r="L59" s="114">
        <v>304</v>
      </c>
      <c r="M59" s="124">
        <v>25</v>
      </c>
      <c r="N59" s="114">
        <f t="shared" si="0"/>
        <v>616</v>
      </c>
      <c r="O59" s="114">
        <f t="shared" si="1"/>
        <v>9384</v>
      </c>
      <c r="Q59" s="21"/>
    </row>
    <row r="60" spans="1:24" x14ac:dyDescent="0.25">
      <c r="A60" s="135" t="s">
        <v>83</v>
      </c>
      <c r="B60" s="65" t="s">
        <v>23</v>
      </c>
      <c r="C60" s="75" t="s">
        <v>80</v>
      </c>
      <c r="D60" s="75" t="s">
        <v>405</v>
      </c>
      <c r="E60" s="121" t="s">
        <v>25</v>
      </c>
      <c r="F60" s="72">
        <v>44621</v>
      </c>
      <c r="G60" s="114">
        <v>16500</v>
      </c>
      <c r="H60" s="122">
        <v>0</v>
      </c>
      <c r="I60" s="114">
        <v>16500</v>
      </c>
      <c r="J60" s="114">
        <v>473.55</v>
      </c>
      <c r="K60" s="114">
        <v>0</v>
      </c>
      <c r="L60" s="114">
        <v>501.6</v>
      </c>
      <c r="M60" s="124">
        <v>25</v>
      </c>
      <c r="N60" s="114">
        <f t="shared" si="0"/>
        <v>1000.1500000000001</v>
      </c>
      <c r="O60" s="114">
        <f t="shared" si="1"/>
        <v>15499.85</v>
      </c>
      <c r="Q60" s="21"/>
    </row>
    <row r="61" spans="1:24" x14ac:dyDescent="0.25">
      <c r="A61" s="135" t="s">
        <v>84</v>
      </c>
      <c r="B61" s="65" t="s">
        <v>23</v>
      </c>
      <c r="C61" s="75" t="s">
        <v>80</v>
      </c>
      <c r="D61" s="75" t="s">
        <v>405</v>
      </c>
      <c r="E61" s="121" t="s">
        <v>25</v>
      </c>
      <c r="F61" s="72">
        <v>44621</v>
      </c>
      <c r="G61" s="114">
        <v>16500</v>
      </c>
      <c r="H61" s="122">
        <v>0</v>
      </c>
      <c r="I61" s="114">
        <v>16500</v>
      </c>
      <c r="J61" s="114">
        <v>473.55</v>
      </c>
      <c r="K61" s="114">
        <v>0</v>
      </c>
      <c r="L61" s="114">
        <v>501.6</v>
      </c>
      <c r="M61" s="124">
        <v>25</v>
      </c>
      <c r="N61" s="114">
        <f t="shared" si="0"/>
        <v>1000.1500000000001</v>
      </c>
      <c r="O61" s="114">
        <f t="shared" si="1"/>
        <v>15499.85</v>
      </c>
      <c r="Q61" s="21"/>
    </row>
    <row r="62" spans="1:24" x14ac:dyDescent="0.25">
      <c r="A62" s="135" t="s">
        <v>85</v>
      </c>
      <c r="B62" s="65" t="s">
        <v>15</v>
      </c>
      <c r="C62" s="75" t="s">
        <v>86</v>
      </c>
      <c r="D62" s="75" t="s">
        <v>405</v>
      </c>
      <c r="E62" s="121" t="s">
        <v>25</v>
      </c>
      <c r="F62" s="72">
        <v>44531</v>
      </c>
      <c r="G62" s="114">
        <v>22500</v>
      </c>
      <c r="H62" s="122">
        <v>0</v>
      </c>
      <c r="I62" s="114">
        <v>22500</v>
      </c>
      <c r="J62" s="114">
        <v>645.75</v>
      </c>
      <c r="K62" s="114">
        <v>0</v>
      </c>
      <c r="L62" s="114">
        <v>684</v>
      </c>
      <c r="M62" s="124">
        <v>25</v>
      </c>
      <c r="N62" s="114">
        <f t="shared" si="0"/>
        <v>1354.75</v>
      </c>
      <c r="O62" s="114">
        <f t="shared" si="1"/>
        <v>21145.25</v>
      </c>
      <c r="Q62" s="21"/>
    </row>
    <row r="63" spans="1:24" x14ac:dyDescent="0.25">
      <c r="A63" s="135" t="s">
        <v>87</v>
      </c>
      <c r="B63" s="65" t="s">
        <v>23</v>
      </c>
      <c r="C63" s="75" t="s">
        <v>88</v>
      </c>
      <c r="D63" s="75" t="s">
        <v>405</v>
      </c>
      <c r="E63" s="121" t="s">
        <v>25</v>
      </c>
      <c r="F63" s="72">
        <v>44105</v>
      </c>
      <c r="G63" s="114">
        <v>30000</v>
      </c>
      <c r="H63" s="122">
        <v>0</v>
      </c>
      <c r="I63" s="114">
        <v>30000</v>
      </c>
      <c r="J63" s="114">
        <v>861</v>
      </c>
      <c r="K63" s="114">
        <v>0</v>
      </c>
      <c r="L63" s="114">
        <v>912</v>
      </c>
      <c r="M63" s="124">
        <v>25</v>
      </c>
      <c r="N63" s="114">
        <f t="shared" si="0"/>
        <v>1798</v>
      </c>
      <c r="O63" s="114">
        <f t="shared" si="1"/>
        <v>28202</v>
      </c>
      <c r="P63" s="10"/>
      <c r="R63" s="10"/>
      <c r="W63" s="10"/>
      <c r="X63" s="10"/>
    </row>
    <row r="64" spans="1:24" x14ac:dyDescent="0.25">
      <c r="A64" s="135" t="s">
        <v>471</v>
      </c>
      <c r="B64" s="65" t="s">
        <v>23</v>
      </c>
      <c r="C64" s="75" t="s">
        <v>28</v>
      </c>
      <c r="D64" s="75" t="s">
        <v>405</v>
      </c>
      <c r="E64" s="121" t="s">
        <v>25</v>
      </c>
      <c r="F64" s="72">
        <v>45474</v>
      </c>
      <c r="G64" s="114">
        <v>30000</v>
      </c>
      <c r="H64" s="114">
        <v>0</v>
      </c>
      <c r="I64" s="114">
        <v>30000</v>
      </c>
      <c r="J64" s="114">
        <v>861</v>
      </c>
      <c r="K64" s="114">
        <v>0</v>
      </c>
      <c r="L64" s="114">
        <v>912</v>
      </c>
      <c r="M64" s="114">
        <v>25</v>
      </c>
      <c r="N64" s="114">
        <f t="shared" si="0"/>
        <v>1798</v>
      </c>
      <c r="O64" s="114">
        <f t="shared" si="1"/>
        <v>28202</v>
      </c>
      <c r="Q64" s="21"/>
    </row>
    <row r="65" spans="1:17" x14ac:dyDescent="0.25">
      <c r="A65" s="135" t="s">
        <v>90</v>
      </c>
      <c r="B65" s="65" t="s">
        <v>15</v>
      </c>
      <c r="C65" s="75" t="s">
        <v>89</v>
      </c>
      <c r="D65" s="75" t="s">
        <v>405</v>
      </c>
      <c r="E65" s="121" t="s">
        <v>25</v>
      </c>
      <c r="F65" s="72">
        <v>44531</v>
      </c>
      <c r="G65" s="114">
        <v>30000</v>
      </c>
      <c r="H65" s="122">
        <v>0</v>
      </c>
      <c r="I65" s="114">
        <v>30000</v>
      </c>
      <c r="J65" s="114">
        <v>861</v>
      </c>
      <c r="K65" s="114">
        <v>0</v>
      </c>
      <c r="L65" s="114">
        <v>912</v>
      </c>
      <c r="M65" s="124">
        <v>25</v>
      </c>
      <c r="N65" s="114">
        <f t="shared" si="0"/>
        <v>1798</v>
      </c>
      <c r="O65" s="114">
        <f t="shared" si="1"/>
        <v>28202</v>
      </c>
      <c r="Q65" s="21"/>
    </row>
    <row r="66" spans="1:17" x14ac:dyDescent="0.25">
      <c r="A66" s="135" t="s">
        <v>348</v>
      </c>
      <c r="B66" s="65" t="s">
        <v>15</v>
      </c>
      <c r="C66" s="75" t="s">
        <v>72</v>
      </c>
      <c r="D66" s="75" t="s">
        <v>405</v>
      </c>
      <c r="E66" s="121" t="s">
        <v>25</v>
      </c>
      <c r="F66" s="72">
        <v>45139</v>
      </c>
      <c r="G66" s="114">
        <v>22500</v>
      </c>
      <c r="H66" s="114">
        <v>0</v>
      </c>
      <c r="I66" s="114">
        <v>22500</v>
      </c>
      <c r="J66" s="114">
        <v>645.75</v>
      </c>
      <c r="K66" s="114">
        <v>0</v>
      </c>
      <c r="L66" s="114">
        <v>684</v>
      </c>
      <c r="M66" s="114">
        <v>25</v>
      </c>
      <c r="N66" s="114">
        <f t="shared" si="0"/>
        <v>1354.75</v>
      </c>
      <c r="O66" s="114">
        <f t="shared" si="1"/>
        <v>21145.25</v>
      </c>
      <c r="Q66" s="21"/>
    </row>
    <row r="67" spans="1:17" x14ac:dyDescent="0.25">
      <c r="A67" s="135" t="s">
        <v>360</v>
      </c>
      <c r="B67" s="65" t="s">
        <v>23</v>
      </c>
      <c r="C67" s="75" t="s">
        <v>80</v>
      </c>
      <c r="D67" s="75" t="s">
        <v>405</v>
      </c>
      <c r="E67" s="121" t="s">
        <v>25</v>
      </c>
      <c r="F67" s="72">
        <v>45200</v>
      </c>
      <c r="G67" s="114">
        <v>16500</v>
      </c>
      <c r="H67" s="122">
        <v>0</v>
      </c>
      <c r="I67" s="114">
        <v>16500</v>
      </c>
      <c r="J67" s="114">
        <v>473.55</v>
      </c>
      <c r="K67" s="114">
        <v>0</v>
      </c>
      <c r="L67" s="114">
        <v>501.6</v>
      </c>
      <c r="M67" s="124">
        <v>25</v>
      </c>
      <c r="N67" s="114">
        <f t="shared" si="0"/>
        <v>1000.1500000000001</v>
      </c>
      <c r="O67" s="114">
        <f t="shared" si="1"/>
        <v>15499.85</v>
      </c>
      <c r="Q67" s="21"/>
    </row>
    <row r="68" spans="1:17" x14ac:dyDescent="0.25">
      <c r="A68" s="135" t="s">
        <v>465</v>
      </c>
      <c r="B68" s="65" t="s">
        <v>15</v>
      </c>
      <c r="C68" s="75" t="s">
        <v>76</v>
      </c>
      <c r="D68" s="75" t="s">
        <v>405</v>
      </c>
      <c r="E68" s="121" t="s">
        <v>25</v>
      </c>
      <c r="F68" s="72">
        <v>45474</v>
      </c>
      <c r="G68" s="114">
        <v>22500</v>
      </c>
      <c r="H68" s="114">
        <v>0</v>
      </c>
      <c r="I68" s="114">
        <v>22500</v>
      </c>
      <c r="J68" s="114">
        <v>645.75</v>
      </c>
      <c r="K68" s="114">
        <v>0</v>
      </c>
      <c r="L68" s="114">
        <v>684</v>
      </c>
      <c r="M68" s="114">
        <v>25</v>
      </c>
      <c r="N68" s="114">
        <f t="shared" si="0"/>
        <v>1354.75</v>
      </c>
      <c r="O68" s="114">
        <f t="shared" si="1"/>
        <v>21145.25</v>
      </c>
      <c r="Q68" s="21"/>
    </row>
    <row r="69" spans="1:17" x14ac:dyDescent="0.25">
      <c r="A69" s="135" t="s">
        <v>371</v>
      </c>
      <c r="B69" s="65" t="s">
        <v>23</v>
      </c>
      <c r="C69" s="75" t="s">
        <v>374</v>
      </c>
      <c r="D69" s="75" t="s">
        <v>405</v>
      </c>
      <c r="E69" s="121" t="s">
        <v>25</v>
      </c>
      <c r="F69" s="72">
        <v>45352</v>
      </c>
      <c r="G69" s="114">
        <v>16500</v>
      </c>
      <c r="H69" s="122">
        <v>0</v>
      </c>
      <c r="I69" s="114">
        <v>16500</v>
      </c>
      <c r="J69" s="114">
        <v>473.55</v>
      </c>
      <c r="K69" s="114">
        <v>0</v>
      </c>
      <c r="L69" s="114">
        <v>501.6</v>
      </c>
      <c r="M69" s="124">
        <v>25</v>
      </c>
      <c r="N69" s="114">
        <f t="shared" si="0"/>
        <v>1000.1500000000001</v>
      </c>
      <c r="O69" s="114">
        <f t="shared" si="1"/>
        <v>15499.85</v>
      </c>
    </row>
    <row r="70" spans="1:17" x14ac:dyDescent="0.25">
      <c r="A70" s="135" t="s">
        <v>372</v>
      </c>
      <c r="B70" s="65" t="s">
        <v>15</v>
      </c>
      <c r="C70" s="75" t="s">
        <v>375</v>
      </c>
      <c r="D70" s="75" t="s">
        <v>405</v>
      </c>
      <c r="E70" s="121" t="s">
        <v>25</v>
      </c>
      <c r="F70" s="72">
        <v>45352</v>
      </c>
      <c r="G70" s="114">
        <v>15000</v>
      </c>
      <c r="H70" s="122">
        <v>0</v>
      </c>
      <c r="I70" s="114">
        <v>15000</v>
      </c>
      <c r="J70" s="114">
        <v>430.5</v>
      </c>
      <c r="K70" s="114">
        <v>0</v>
      </c>
      <c r="L70" s="114">
        <v>456</v>
      </c>
      <c r="M70" s="124">
        <v>25</v>
      </c>
      <c r="N70" s="114">
        <f t="shared" ref="N70:N133" si="2">J70+K70+L70+M70</f>
        <v>911.5</v>
      </c>
      <c r="O70" s="114">
        <f t="shared" ref="O70:O133" si="3">G70-N70</f>
        <v>14088.5</v>
      </c>
    </row>
    <row r="71" spans="1:17" x14ac:dyDescent="0.25">
      <c r="A71" s="135" t="s">
        <v>382</v>
      </c>
      <c r="B71" s="136" t="s">
        <v>15</v>
      </c>
      <c r="C71" s="137" t="s">
        <v>76</v>
      </c>
      <c r="D71" s="125" t="s">
        <v>383</v>
      </c>
      <c r="E71" s="121" t="s">
        <v>25</v>
      </c>
      <c r="F71" s="72">
        <v>45413</v>
      </c>
      <c r="G71" s="126">
        <v>22500</v>
      </c>
      <c r="H71" s="122">
        <v>0</v>
      </c>
      <c r="I71" s="126">
        <v>22500</v>
      </c>
      <c r="J71" s="114">
        <v>645.75</v>
      </c>
      <c r="K71" s="114">
        <v>0</v>
      </c>
      <c r="L71" s="114">
        <v>684</v>
      </c>
      <c r="M71" s="124">
        <v>25</v>
      </c>
      <c r="N71" s="114">
        <f t="shared" si="2"/>
        <v>1354.75</v>
      </c>
      <c r="O71" s="114">
        <f t="shared" si="3"/>
        <v>21145.25</v>
      </c>
    </row>
    <row r="72" spans="1:17" x14ac:dyDescent="0.25">
      <c r="A72" s="135" t="s">
        <v>400</v>
      </c>
      <c r="B72" s="136" t="s">
        <v>15</v>
      </c>
      <c r="C72" s="137" t="s">
        <v>80</v>
      </c>
      <c r="D72" s="125" t="s">
        <v>405</v>
      </c>
      <c r="E72" s="121" t="s">
        <v>25</v>
      </c>
      <c r="F72" s="72">
        <v>45444</v>
      </c>
      <c r="G72" s="114">
        <v>15000</v>
      </c>
      <c r="H72" s="122">
        <v>0</v>
      </c>
      <c r="I72" s="114">
        <v>15000</v>
      </c>
      <c r="J72" s="114">
        <v>430.5</v>
      </c>
      <c r="K72" s="114">
        <v>0</v>
      </c>
      <c r="L72" s="114">
        <v>456</v>
      </c>
      <c r="M72" s="124">
        <v>25</v>
      </c>
      <c r="N72" s="114">
        <f t="shared" si="2"/>
        <v>911.5</v>
      </c>
      <c r="O72" s="114">
        <f t="shared" si="3"/>
        <v>14088.5</v>
      </c>
    </row>
    <row r="73" spans="1:17" x14ac:dyDescent="0.25">
      <c r="A73" s="139" t="s">
        <v>498</v>
      </c>
      <c r="B73" s="140" t="s">
        <v>23</v>
      </c>
      <c r="C73" s="141" t="s">
        <v>80</v>
      </c>
      <c r="D73" s="127" t="s">
        <v>405</v>
      </c>
      <c r="E73" s="128" t="s">
        <v>25</v>
      </c>
      <c r="F73" s="129">
        <v>45597</v>
      </c>
      <c r="G73" s="130">
        <v>15000</v>
      </c>
      <c r="H73" s="130">
        <v>0</v>
      </c>
      <c r="I73" s="130">
        <v>15000</v>
      </c>
      <c r="J73" s="130">
        <v>430.5</v>
      </c>
      <c r="K73" s="130">
        <v>0</v>
      </c>
      <c r="L73" s="130">
        <v>456</v>
      </c>
      <c r="M73" s="130">
        <v>25</v>
      </c>
      <c r="N73" s="114">
        <f t="shared" si="2"/>
        <v>911.5</v>
      </c>
      <c r="O73" s="114">
        <f t="shared" si="3"/>
        <v>14088.5</v>
      </c>
    </row>
    <row r="74" spans="1:17" s="20" customFormat="1" ht="11.25" customHeight="1" x14ac:dyDescent="0.2">
      <c r="A74" s="75" t="s">
        <v>516</v>
      </c>
      <c r="B74" s="136" t="s">
        <v>23</v>
      </c>
      <c r="C74" s="137" t="s">
        <v>80</v>
      </c>
      <c r="D74" s="125" t="s">
        <v>405</v>
      </c>
      <c r="E74" s="121" t="s">
        <v>25</v>
      </c>
      <c r="F74" s="72">
        <v>45689</v>
      </c>
      <c r="G74" s="114">
        <v>11000</v>
      </c>
      <c r="H74" s="114">
        <v>0</v>
      </c>
      <c r="I74" s="114">
        <v>11000</v>
      </c>
      <c r="J74" s="114">
        <v>315.7</v>
      </c>
      <c r="K74" s="114">
        <v>0</v>
      </c>
      <c r="L74" s="114">
        <v>334.4</v>
      </c>
      <c r="M74" s="114">
        <v>25</v>
      </c>
      <c r="N74" s="114">
        <f t="shared" si="2"/>
        <v>675.09999999999991</v>
      </c>
      <c r="O74" s="114">
        <f t="shared" si="3"/>
        <v>10324.9</v>
      </c>
    </row>
    <row r="75" spans="1:17" s="20" customFormat="1" ht="12.75" x14ac:dyDescent="0.2">
      <c r="A75" s="75" t="s">
        <v>517</v>
      </c>
      <c r="B75" s="136" t="s">
        <v>15</v>
      </c>
      <c r="C75" s="137" t="s">
        <v>76</v>
      </c>
      <c r="D75" s="125" t="s">
        <v>405</v>
      </c>
      <c r="E75" s="121" t="s">
        <v>25</v>
      </c>
      <c r="F75" s="72">
        <v>45689</v>
      </c>
      <c r="G75" s="114">
        <v>22500</v>
      </c>
      <c r="H75" s="114">
        <v>0</v>
      </c>
      <c r="I75" s="114">
        <v>22500</v>
      </c>
      <c r="J75" s="114">
        <v>645.75</v>
      </c>
      <c r="K75" s="114">
        <v>0</v>
      </c>
      <c r="L75" s="114">
        <v>684</v>
      </c>
      <c r="M75" s="114">
        <v>25</v>
      </c>
      <c r="N75" s="114">
        <f t="shared" si="2"/>
        <v>1354.75</v>
      </c>
      <c r="O75" s="114">
        <f t="shared" si="3"/>
        <v>21145.25</v>
      </c>
    </row>
    <row r="76" spans="1:17" s="20" customFormat="1" ht="12.75" x14ac:dyDescent="0.2">
      <c r="A76" s="75" t="s">
        <v>518</v>
      </c>
      <c r="B76" s="136" t="s">
        <v>15</v>
      </c>
      <c r="C76" s="137" t="s">
        <v>76</v>
      </c>
      <c r="D76" s="125" t="s">
        <v>405</v>
      </c>
      <c r="E76" s="121" t="s">
        <v>25</v>
      </c>
      <c r="F76" s="72">
        <v>45689</v>
      </c>
      <c r="G76" s="114">
        <v>22500</v>
      </c>
      <c r="H76" s="114">
        <v>0</v>
      </c>
      <c r="I76" s="114">
        <v>22500</v>
      </c>
      <c r="J76" s="114">
        <v>645.75</v>
      </c>
      <c r="K76" s="114">
        <v>0</v>
      </c>
      <c r="L76" s="114">
        <v>684</v>
      </c>
      <c r="M76" s="114">
        <v>25</v>
      </c>
      <c r="N76" s="114">
        <f t="shared" si="2"/>
        <v>1354.75</v>
      </c>
      <c r="O76" s="114">
        <f t="shared" si="3"/>
        <v>21145.25</v>
      </c>
    </row>
    <row r="77" spans="1:17" x14ac:dyDescent="0.25">
      <c r="A77" s="142" t="s">
        <v>92</v>
      </c>
      <c r="B77" s="78" t="s">
        <v>23</v>
      </c>
      <c r="C77" s="131" t="s">
        <v>80</v>
      </c>
      <c r="D77" s="131" t="s">
        <v>414</v>
      </c>
      <c r="E77" s="132" t="s">
        <v>25</v>
      </c>
      <c r="F77" s="133">
        <v>44652</v>
      </c>
      <c r="G77" s="116">
        <v>15000</v>
      </c>
      <c r="H77" s="116">
        <v>0</v>
      </c>
      <c r="I77" s="116">
        <v>15000</v>
      </c>
      <c r="J77" s="116">
        <v>430.5</v>
      </c>
      <c r="K77" s="116">
        <v>0</v>
      </c>
      <c r="L77" s="116">
        <v>456</v>
      </c>
      <c r="M77" s="116">
        <v>3739.63</v>
      </c>
      <c r="N77" s="114">
        <f t="shared" si="2"/>
        <v>4626.13</v>
      </c>
      <c r="O77" s="114">
        <f t="shared" si="3"/>
        <v>10373.869999999999</v>
      </c>
      <c r="Q77" s="21"/>
    </row>
    <row r="78" spans="1:17" x14ac:dyDescent="0.25">
      <c r="A78" s="135" t="s">
        <v>93</v>
      </c>
      <c r="B78" s="65" t="s">
        <v>15</v>
      </c>
      <c r="C78" s="75" t="s">
        <v>413</v>
      </c>
      <c r="D78" s="75" t="s">
        <v>414</v>
      </c>
      <c r="E78" s="121" t="s">
        <v>34</v>
      </c>
      <c r="F78" s="72">
        <v>39448</v>
      </c>
      <c r="G78" s="114">
        <v>44000</v>
      </c>
      <c r="H78" s="122">
        <v>0</v>
      </c>
      <c r="I78" s="114">
        <v>44000</v>
      </c>
      <c r="J78" s="114">
        <v>1262.8</v>
      </c>
      <c r="K78" s="123">
        <v>492.55</v>
      </c>
      <c r="L78" s="114">
        <v>1337.6</v>
      </c>
      <c r="M78" s="114">
        <v>27786.46</v>
      </c>
      <c r="N78" s="114">
        <f t="shared" si="2"/>
        <v>30879.41</v>
      </c>
      <c r="O78" s="114">
        <f t="shared" si="3"/>
        <v>13120.59</v>
      </c>
      <c r="Q78" s="21"/>
    </row>
    <row r="79" spans="1:17" x14ac:dyDescent="0.25">
      <c r="A79" s="135" t="s">
        <v>94</v>
      </c>
      <c r="B79" s="65" t="s">
        <v>15</v>
      </c>
      <c r="C79" s="75" t="s">
        <v>409</v>
      </c>
      <c r="D79" s="75" t="s">
        <v>414</v>
      </c>
      <c r="E79" s="121" t="s">
        <v>34</v>
      </c>
      <c r="F79" s="72">
        <v>39448</v>
      </c>
      <c r="G79" s="114">
        <v>26500</v>
      </c>
      <c r="H79" s="114">
        <v>0</v>
      </c>
      <c r="I79" s="114">
        <v>26500</v>
      </c>
      <c r="J79" s="114">
        <v>760.55</v>
      </c>
      <c r="K79" s="114">
        <v>0</v>
      </c>
      <c r="L79" s="114">
        <v>805.6</v>
      </c>
      <c r="M79" s="114">
        <v>125</v>
      </c>
      <c r="N79" s="114">
        <f t="shared" si="2"/>
        <v>1691.15</v>
      </c>
      <c r="O79" s="114">
        <f t="shared" si="3"/>
        <v>24808.85</v>
      </c>
      <c r="Q79" s="21"/>
    </row>
    <row r="80" spans="1:17" x14ac:dyDescent="0.25">
      <c r="A80" s="135" t="s">
        <v>96</v>
      </c>
      <c r="B80" s="65" t="s">
        <v>15</v>
      </c>
      <c r="C80" s="75" t="s">
        <v>95</v>
      </c>
      <c r="D80" s="75" t="s">
        <v>414</v>
      </c>
      <c r="E80" s="121" t="s">
        <v>34</v>
      </c>
      <c r="F80" s="72">
        <v>39448</v>
      </c>
      <c r="G80" s="114">
        <v>16500</v>
      </c>
      <c r="H80" s="114">
        <v>0</v>
      </c>
      <c r="I80" s="114">
        <v>16500</v>
      </c>
      <c r="J80" s="114">
        <v>473.55</v>
      </c>
      <c r="K80" s="114">
        <v>0</v>
      </c>
      <c r="L80" s="114">
        <v>501.6</v>
      </c>
      <c r="M80" s="114">
        <v>125</v>
      </c>
      <c r="N80" s="114">
        <f t="shared" si="2"/>
        <v>1100.1500000000001</v>
      </c>
      <c r="O80" s="114">
        <f t="shared" si="3"/>
        <v>15399.85</v>
      </c>
      <c r="Q80" s="21"/>
    </row>
    <row r="81" spans="1:19" x14ac:dyDescent="0.25">
      <c r="A81" s="135" t="s">
        <v>97</v>
      </c>
      <c r="B81" s="65" t="s">
        <v>15</v>
      </c>
      <c r="C81" s="75" t="s">
        <v>409</v>
      </c>
      <c r="D81" s="75" t="s">
        <v>414</v>
      </c>
      <c r="E81" s="121" t="s">
        <v>34</v>
      </c>
      <c r="F81" s="72">
        <v>39448</v>
      </c>
      <c r="G81" s="114">
        <v>26500</v>
      </c>
      <c r="H81" s="114">
        <v>0</v>
      </c>
      <c r="I81" s="114">
        <v>26500</v>
      </c>
      <c r="J81" s="114">
        <v>760.55</v>
      </c>
      <c r="K81" s="114">
        <v>0</v>
      </c>
      <c r="L81" s="114">
        <v>805.6</v>
      </c>
      <c r="M81" s="114">
        <v>125</v>
      </c>
      <c r="N81" s="114">
        <f t="shared" si="2"/>
        <v>1691.15</v>
      </c>
      <c r="O81" s="114">
        <f t="shared" si="3"/>
        <v>24808.85</v>
      </c>
      <c r="Q81" s="21"/>
    </row>
    <row r="82" spans="1:19" x14ac:dyDescent="0.25">
      <c r="A82" s="135" t="s">
        <v>99</v>
      </c>
      <c r="B82" s="65" t="s">
        <v>15</v>
      </c>
      <c r="C82" s="75" t="s">
        <v>95</v>
      </c>
      <c r="D82" s="75" t="s">
        <v>414</v>
      </c>
      <c r="E82" s="121" t="s">
        <v>34</v>
      </c>
      <c r="F82" s="72">
        <v>39448</v>
      </c>
      <c r="G82" s="114">
        <v>16500</v>
      </c>
      <c r="H82" s="114">
        <v>0</v>
      </c>
      <c r="I82" s="114">
        <v>16500</v>
      </c>
      <c r="J82" s="114">
        <v>473.55</v>
      </c>
      <c r="K82" s="114">
        <v>0</v>
      </c>
      <c r="L82" s="114">
        <v>501.6</v>
      </c>
      <c r="M82" s="114">
        <v>125</v>
      </c>
      <c r="N82" s="114">
        <f t="shared" si="2"/>
        <v>1100.1500000000001</v>
      </c>
      <c r="O82" s="114">
        <f t="shared" si="3"/>
        <v>15399.85</v>
      </c>
      <c r="Q82" s="21"/>
    </row>
    <row r="83" spans="1:19" x14ac:dyDescent="0.25">
      <c r="A83" s="135" t="s">
        <v>100</v>
      </c>
      <c r="B83" s="65" t="s">
        <v>15</v>
      </c>
      <c r="C83" s="75" t="s">
        <v>95</v>
      </c>
      <c r="D83" s="75" t="s">
        <v>414</v>
      </c>
      <c r="E83" s="121" t="s">
        <v>34</v>
      </c>
      <c r="F83" s="72">
        <v>39448</v>
      </c>
      <c r="G83" s="114">
        <v>16500</v>
      </c>
      <c r="H83" s="114">
        <v>0</v>
      </c>
      <c r="I83" s="114">
        <v>16500</v>
      </c>
      <c r="J83" s="114">
        <v>473.55</v>
      </c>
      <c r="K83" s="114">
        <v>0</v>
      </c>
      <c r="L83" s="114">
        <v>501.6</v>
      </c>
      <c r="M83" s="114">
        <v>125</v>
      </c>
      <c r="N83" s="114">
        <f t="shared" si="2"/>
        <v>1100.1500000000001</v>
      </c>
      <c r="O83" s="114">
        <f t="shared" si="3"/>
        <v>15399.85</v>
      </c>
      <c r="Q83" s="21"/>
    </row>
    <row r="84" spans="1:19" x14ac:dyDescent="0.25">
      <c r="A84" s="135" t="s">
        <v>101</v>
      </c>
      <c r="B84" s="65" t="s">
        <v>15</v>
      </c>
      <c r="C84" s="75" t="s">
        <v>95</v>
      </c>
      <c r="D84" s="75" t="s">
        <v>414</v>
      </c>
      <c r="E84" s="121" t="s">
        <v>34</v>
      </c>
      <c r="F84" s="72">
        <v>39448</v>
      </c>
      <c r="G84" s="114">
        <v>16500</v>
      </c>
      <c r="H84" s="114">
        <v>0</v>
      </c>
      <c r="I84" s="114">
        <v>16500</v>
      </c>
      <c r="J84" s="114">
        <v>473.55</v>
      </c>
      <c r="K84" s="114">
        <v>0</v>
      </c>
      <c r="L84" s="114">
        <v>501.6</v>
      </c>
      <c r="M84" s="114">
        <v>1840.46</v>
      </c>
      <c r="N84" s="114">
        <f t="shared" si="2"/>
        <v>2815.61</v>
      </c>
      <c r="O84" s="114">
        <f t="shared" si="3"/>
        <v>13684.39</v>
      </c>
      <c r="Q84" s="21"/>
    </row>
    <row r="85" spans="1:19" x14ac:dyDescent="0.25">
      <c r="A85" s="135" t="s">
        <v>102</v>
      </c>
      <c r="B85" s="65" t="s">
        <v>23</v>
      </c>
      <c r="C85" s="75" t="s">
        <v>95</v>
      </c>
      <c r="D85" s="75" t="s">
        <v>414</v>
      </c>
      <c r="E85" s="121" t="s">
        <v>34</v>
      </c>
      <c r="F85" s="72">
        <v>40360</v>
      </c>
      <c r="G85" s="114">
        <v>16500</v>
      </c>
      <c r="H85" s="114">
        <v>0</v>
      </c>
      <c r="I85" s="114">
        <v>16500</v>
      </c>
      <c r="J85" s="114">
        <v>473.55</v>
      </c>
      <c r="K85" s="114">
        <v>0</v>
      </c>
      <c r="L85" s="114">
        <v>501.6</v>
      </c>
      <c r="M85" s="114">
        <v>125</v>
      </c>
      <c r="N85" s="114">
        <f t="shared" si="2"/>
        <v>1100.1500000000001</v>
      </c>
      <c r="O85" s="114">
        <f t="shared" si="3"/>
        <v>15399.85</v>
      </c>
      <c r="Q85" s="21"/>
    </row>
    <row r="86" spans="1:19" x14ac:dyDescent="0.25">
      <c r="A86" s="135" t="s">
        <v>103</v>
      </c>
      <c r="B86" s="65" t="s">
        <v>15</v>
      </c>
      <c r="C86" s="75" t="s">
        <v>409</v>
      </c>
      <c r="D86" s="75" t="s">
        <v>414</v>
      </c>
      <c r="E86" s="121" t="s">
        <v>34</v>
      </c>
      <c r="F86" s="72">
        <v>40878</v>
      </c>
      <c r="G86" s="114">
        <v>26500</v>
      </c>
      <c r="H86" s="114">
        <v>0</v>
      </c>
      <c r="I86" s="114">
        <v>26500</v>
      </c>
      <c r="J86" s="114">
        <v>760.55</v>
      </c>
      <c r="K86" s="114">
        <v>0</v>
      </c>
      <c r="L86" s="114">
        <v>805.6</v>
      </c>
      <c r="M86" s="114">
        <v>125</v>
      </c>
      <c r="N86" s="114">
        <f t="shared" si="2"/>
        <v>1691.15</v>
      </c>
      <c r="O86" s="114">
        <f t="shared" si="3"/>
        <v>24808.85</v>
      </c>
      <c r="Q86" s="21"/>
    </row>
    <row r="87" spans="1:19" x14ac:dyDescent="0.25">
      <c r="A87" s="135" t="s">
        <v>104</v>
      </c>
      <c r="B87" s="65" t="s">
        <v>15</v>
      </c>
      <c r="C87" s="75" t="s">
        <v>95</v>
      </c>
      <c r="D87" s="75" t="s">
        <v>414</v>
      </c>
      <c r="E87" s="121" t="s">
        <v>25</v>
      </c>
      <c r="F87" s="72">
        <v>39448</v>
      </c>
      <c r="G87" s="114">
        <v>16500</v>
      </c>
      <c r="H87" s="114">
        <v>0</v>
      </c>
      <c r="I87" s="114">
        <v>16500</v>
      </c>
      <c r="J87" s="114">
        <v>473.55</v>
      </c>
      <c r="K87" s="114">
        <v>0</v>
      </c>
      <c r="L87" s="114">
        <v>501.6</v>
      </c>
      <c r="M87" s="114">
        <v>25</v>
      </c>
      <c r="N87" s="114">
        <f t="shared" si="2"/>
        <v>1000.1500000000001</v>
      </c>
      <c r="O87" s="114">
        <f t="shared" si="3"/>
        <v>15499.85</v>
      </c>
      <c r="Q87" s="21"/>
    </row>
    <row r="88" spans="1:19" x14ac:dyDescent="0.25">
      <c r="A88" s="135" t="s">
        <v>105</v>
      </c>
      <c r="B88" s="65" t="s">
        <v>15</v>
      </c>
      <c r="C88" s="75" t="s">
        <v>95</v>
      </c>
      <c r="D88" s="75" t="s">
        <v>414</v>
      </c>
      <c r="E88" s="121" t="s">
        <v>25</v>
      </c>
      <c r="F88" s="72">
        <v>39448</v>
      </c>
      <c r="G88" s="114">
        <v>16500</v>
      </c>
      <c r="H88" s="114">
        <v>0</v>
      </c>
      <c r="I88" s="114">
        <v>16500</v>
      </c>
      <c r="J88" s="114">
        <v>473.55</v>
      </c>
      <c r="K88" s="114">
        <v>0</v>
      </c>
      <c r="L88" s="114">
        <v>501.6</v>
      </c>
      <c r="M88" s="114">
        <v>125</v>
      </c>
      <c r="N88" s="114">
        <f t="shared" si="2"/>
        <v>1100.1500000000001</v>
      </c>
      <c r="O88" s="114">
        <f t="shared" si="3"/>
        <v>15399.85</v>
      </c>
      <c r="Q88" s="21"/>
      <c r="S88" t="s">
        <v>522</v>
      </c>
    </row>
    <row r="89" spans="1:19" x14ac:dyDescent="0.25">
      <c r="A89" s="135" t="s">
        <v>106</v>
      </c>
      <c r="B89" s="65" t="s">
        <v>15</v>
      </c>
      <c r="C89" s="75" t="s">
        <v>409</v>
      </c>
      <c r="D89" s="75" t="s">
        <v>414</v>
      </c>
      <c r="E89" s="121" t="s">
        <v>34</v>
      </c>
      <c r="F89" s="72">
        <v>39448</v>
      </c>
      <c r="G89" s="114">
        <v>35000</v>
      </c>
      <c r="H89" s="114">
        <v>0</v>
      </c>
      <c r="I89" s="114">
        <v>35000</v>
      </c>
      <c r="J89" s="114">
        <v>1004.5</v>
      </c>
      <c r="K89" s="114">
        <v>0</v>
      </c>
      <c r="L89" s="114">
        <v>1064</v>
      </c>
      <c r="M89" s="114">
        <v>9519.9599999999991</v>
      </c>
      <c r="N89" s="114">
        <f t="shared" si="2"/>
        <v>11588.46</v>
      </c>
      <c r="O89" s="114">
        <f t="shared" si="3"/>
        <v>23411.54</v>
      </c>
      <c r="Q89" s="21"/>
    </row>
    <row r="90" spans="1:19" x14ac:dyDescent="0.25">
      <c r="A90" s="135" t="s">
        <v>107</v>
      </c>
      <c r="B90" s="65" t="s">
        <v>15</v>
      </c>
      <c r="C90" s="75" t="s">
        <v>95</v>
      </c>
      <c r="D90" s="75" t="s">
        <v>414</v>
      </c>
      <c r="E90" s="121" t="s">
        <v>25</v>
      </c>
      <c r="F90" s="72">
        <v>44105</v>
      </c>
      <c r="G90" s="114">
        <v>16500</v>
      </c>
      <c r="H90" s="114">
        <v>0</v>
      </c>
      <c r="I90" s="114">
        <v>16500</v>
      </c>
      <c r="J90" s="114">
        <v>473.55</v>
      </c>
      <c r="K90" s="114">
        <v>0</v>
      </c>
      <c r="L90" s="114">
        <v>501.6</v>
      </c>
      <c r="M90" s="114">
        <v>25</v>
      </c>
      <c r="N90" s="114">
        <f t="shared" si="2"/>
        <v>1000.1500000000001</v>
      </c>
      <c r="O90" s="114">
        <f t="shared" si="3"/>
        <v>15499.85</v>
      </c>
      <c r="Q90" s="21"/>
    </row>
    <row r="91" spans="1:19" x14ac:dyDescent="0.25">
      <c r="A91" s="135" t="s">
        <v>108</v>
      </c>
      <c r="B91" s="65" t="s">
        <v>15</v>
      </c>
      <c r="C91" s="75" t="s">
        <v>95</v>
      </c>
      <c r="D91" s="75" t="s">
        <v>414</v>
      </c>
      <c r="E91" s="121" t="s">
        <v>25</v>
      </c>
      <c r="F91" s="72">
        <v>44105</v>
      </c>
      <c r="G91" s="114">
        <v>16500</v>
      </c>
      <c r="H91" s="114">
        <v>0</v>
      </c>
      <c r="I91" s="114">
        <v>16500</v>
      </c>
      <c r="J91" s="114">
        <v>473.55</v>
      </c>
      <c r="K91" s="114">
        <v>0</v>
      </c>
      <c r="L91" s="114">
        <v>501.6</v>
      </c>
      <c r="M91" s="114">
        <v>25</v>
      </c>
      <c r="N91" s="114">
        <f t="shared" si="2"/>
        <v>1000.1500000000001</v>
      </c>
      <c r="O91" s="114">
        <f t="shared" si="3"/>
        <v>15499.85</v>
      </c>
      <c r="Q91" s="21"/>
    </row>
    <row r="92" spans="1:19" x14ac:dyDescent="0.25">
      <c r="A92" s="135" t="s">
        <v>109</v>
      </c>
      <c r="B92" s="65" t="s">
        <v>15</v>
      </c>
      <c r="C92" s="75" t="s">
        <v>95</v>
      </c>
      <c r="D92" s="75" t="s">
        <v>414</v>
      </c>
      <c r="E92" s="121" t="s">
        <v>25</v>
      </c>
      <c r="F92" s="72">
        <v>44409</v>
      </c>
      <c r="G92" s="114">
        <v>16500</v>
      </c>
      <c r="H92" s="114">
        <v>0</v>
      </c>
      <c r="I92" s="114">
        <v>16500</v>
      </c>
      <c r="J92" s="114">
        <v>473.55</v>
      </c>
      <c r="K92" s="114">
        <v>0</v>
      </c>
      <c r="L92" s="114">
        <v>501.6</v>
      </c>
      <c r="M92" s="114">
        <v>25</v>
      </c>
      <c r="N92" s="114">
        <f t="shared" si="2"/>
        <v>1000.1500000000001</v>
      </c>
      <c r="O92" s="114">
        <f t="shared" si="3"/>
        <v>15499.85</v>
      </c>
      <c r="Q92" s="21"/>
    </row>
    <row r="93" spans="1:19" x14ac:dyDescent="0.25">
      <c r="A93" s="135" t="s">
        <v>110</v>
      </c>
      <c r="B93" s="65" t="s">
        <v>15</v>
      </c>
      <c r="C93" s="75" t="s">
        <v>409</v>
      </c>
      <c r="D93" s="75" t="s">
        <v>414</v>
      </c>
      <c r="E93" s="121" t="s">
        <v>34</v>
      </c>
      <c r="F93" s="72">
        <v>39448</v>
      </c>
      <c r="G93" s="114">
        <v>26500</v>
      </c>
      <c r="H93" s="114">
        <v>0</v>
      </c>
      <c r="I93" s="114">
        <v>26500</v>
      </c>
      <c r="J93" s="114">
        <v>760.55</v>
      </c>
      <c r="K93" s="114">
        <v>0</v>
      </c>
      <c r="L93" s="114">
        <v>805.6</v>
      </c>
      <c r="M93" s="114">
        <v>7932.17</v>
      </c>
      <c r="N93" s="114">
        <f t="shared" si="2"/>
        <v>9498.32</v>
      </c>
      <c r="O93" s="114">
        <f t="shared" si="3"/>
        <v>17001.68</v>
      </c>
      <c r="Q93" s="21"/>
    </row>
    <row r="94" spans="1:19" x14ac:dyDescent="0.25">
      <c r="A94" s="135" t="s">
        <v>111</v>
      </c>
      <c r="B94" s="65" t="s">
        <v>23</v>
      </c>
      <c r="C94" s="75" t="s">
        <v>409</v>
      </c>
      <c r="D94" s="75" t="s">
        <v>414</v>
      </c>
      <c r="E94" s="121" t="s">
        <v>34</v>
      </c>
      <c r="F94" s="72">
        <v>39448</v>
      </c>
      <c r="G94" s="114">
        <v>35000</v>
      </c>
      <c r="H94" s="122">
        <v>0</v>
      </c>
      <c r="I94" s="114">
        <v>35000</v>
      </c>
      <c r="J94" s="114">
        <v>1004.5</v>
      </c>
      <c r="K94" s="114">
        <v>0</v>
      </c>
      <c r="L94" s="114">
        <v>1064</v>
      </c>
      <c r="M94" s="124">
        <v>475</v>
      </c>
      <c r="N94" s="114">
        <f t="shared" si="2"/>
        <v>2543.5</v>
      </c>
      <c r="O94" s="114">
        <f t="shared" si="3"/>
        <v>32456.5</v>
      </c>
      <c r="Q94" s="21"/>
    </row>
    <row r="95" spans="1:19" ht="11.25" customHeight="1" x14ac:dyDescent="0.25">
      <c r="A95" s="135" t="s">
        <v>112</v>
      </c>
      <c r="B95" s="65" t="s">
        <v>15</v>
      </c>
      <c r="C95" s="75" t="s">
        <v>409</v>
      </c>
      <c r="D95" s="75" t="s">
        <v>414</v>
      </c>
      <c r="E95" s="121" t="s">
        <v>34</v>
      </c>
      <c r="F95" s="72">
        <v>39448</v>
      </c>
      <c r="G95" s="114">
        <v>35000</v>
      </c>
      <c r="H95" s="122">
        <v>0</v>
      </c>
      <c r="I95" s="114">
        <v>35000</v>
      </c>
      <c r="J95" s="114">
        <v>1004.5</v>
      </c>
      <c r="K95" s="114">
        <v>0</v>
      </c>
      <c r="L95" s="114">
        <v>1064</v>
      </c>
      <c r="M95" s="124">
        <v>2325.38</v>
      </c>
      <c r="N95" s="114">
        <f t="shared" si="2"/>
        <v>4393.88</v>
      </c>
      <c r="O95" s="114">
        <f t="shared" si="3"/>
        <v>30606.12</v>
      </c>
      <c r="Q95" s="21"/>
    </row>
    <row r="96" spans="1:19" x14ac:dyDescent="0.25">
      <c r="A96" s="135" t="s">
        <v>113</v>
      </c>
      <c r="B96" s="65" t="s">
        <v>15</v>
      </c>
      <c r="C96" s="75" t="s">
        <v>409</v>
      </c>
      <c r="D96" s="75" t="s">
        <v>414</v>
      </c>
      <c r="E96" s="121" t="s">
        <v>34</v>
      </c>
      <c r="F96" s="72">
        <v>39448</v>
      </c>
      <c r="G96" s="114">
        <v>35000</v>
      </c>
      <c r="H96" s="122">
        <v>0</v>
      </c>
      <c r="I96" s="114">
        <v>35000</v>
      </c>
      <c r="J96" s="114">
        <v>1004.5</v>
      </c>
      <c r="K96" s="114">
        <v>0</v>
      </c>
      <c r="L96" s="114">
        <v>1064</v>
      </c>
      <c r="M96" s="114">
        <v>17604.740000000002</v>
      </c>
      <c r="N96" s="114">
        <f t="shared" si="2"/>
        <v>19673.240000000002</v>
      </c>
      <c r="O96" s="114">
        <f t="shared" si="3"/>
        <v>15326.759999999998</v>
      </c>
      <c r="Q96" s="21"/>
    </row>
    <row r="97" spans="1:17" x14ac:dyDescent="0.25">
      <c r="A97" s="135" t="s">
        <v>114</v>
      </c>
      <c r="B97" s="65" t="s">
        <v>15</v>
      </c>
      <c r="C97" s="75" t="s">
        <v>410</v>
      </c>
      <c r="D97" s="75" t="s">
        <v>414</v>
      </c>
      <c r="E97" s="121" t="s">
        <v>34</v>
      </c>
      <c r="F97" s="72">
        <v>39448</v>
      </c>
      <c r="G97" s="114">
        <v>40000</v>
      </c>
      <c r="H97" s="122">
        <v>0</v>
      </c>
      <c r="I97" s="114">
        <v>40000</v>
      </c>
      <c r="J97" s="114">
        <v>1148</v>
      </c>
      <c r="K97" s="114">
        <v>442.65</v>
      </c>
      <c r="L97" s="114">
        <v>1216</v>
      </c>
      <c r="M97" s="124">
        <v>2175</v>
      </c>
      <c r="N97" s="114">
        <f t="shared" si="2"/>
        <v>4981.6499999999996</v>
      </c>
      <c r="O97" s="114">
        <f t="shared" si="3"/>
        <v>35018.35</v>
      </c>
      <c r="Q97" s="21"/>
    </row>
    <row r="98" spans="1:17" x14ac:dyDescent="0.25">
      <c r="A98" s="135" t="s">
        <v>313</v>
      </c>
      <c r="B98" s="65" t="s">
        <v>15</v>
      </c>
      <c r="C98" s="75" t="s">
        <v>95</v>
      </c>
      <c r="D98" s="75" t="s">
        <v>414</v>
      </c>
      <c r="E98" s="121" t="s">
        <v>25</v>
      </c>
      <c r="F98" s="72">
        <v>39448</v>
      </c>
      <c r="G98" s="114">
        <v>16500</v>
      </c>
      <c r="H98" s="114">
        <v>0</v>
      </c>
      <c r="I98" s="114">
        <v>16500</v>
      </c>
      <c r="J98" s="114">
        <v>473.55</v>
      </c>
      <c r="K98" s="114">
        <v>0</v>
      </c>
      <c r="L98" s="114">
        <v>501.6</v>
      </c>
      <c r="M98" s="114">
        <v>125</v>
      </c>
      <c r="N98" s="114">
        <f t="shared" si="2"/>
        <v>1100.1500000000001</v>
      </c>
      <c r="O98" s="114">
        <f t="shared" si="3"/>
        <v>15399.85</v>
      </c>
      <c r="Q98" s="21"/>
    </row>
    <row r="99" spans="1:17" x14ac:dyDescent="0.25">
      <c r="A99" s="135" t="s">
        <v>469</v>
      </c>
      <c r="B99" s="65" t="s">
        <v>15</v>
      </c>
      <c r="C99" s="75" t="s">
        <v>95</v>
      </c>
      <c r="D99" s="75" t="s">
        <v>414</v>
      </c>
      <c r="E99" s="121" t="s">
        <v>25</v>
      </c>
      <c r="F99" s="72">
        <v>45474</v>
      </c>
      <c r="G99" s="114">
        <v>16500</v>
      </c>
      <c r="H99" s="114">
        <v>0</v>
      </c>
      <c r="I99" s="114">
        <v>16500</v>
      </c>
      <c r="J99" s="114">
        <v>473.55</v>
      </c>
      <c r="K99" s="114">
        <v>0</v>
      </c>
      <c r="L99" s="114">
        <v>501.6</v>
      </c>
      <c r="M99" s="114">
        <v>125</v>
      </c>
      <c r="N99" s="114">
        <f t="shared" si="2"/>
        <v>1100.1500000000001</v>
      </c>
      <c r="O99" s="114">
        <f t="shared" si="3"/>
        <v>15399.85</v>
      </c>
      <c r="Q99" s="21"/>
    </row>
    <row r="100" spans="1:17" x14ac:dyDescent="0.25">
      <c r="A100" s="135" t="s">
        <v>98</v>
      </c>
      <c r="B100" s="65" t="s">
        <v>15</v>
      </c>
      <c r="C100" s="75" t="s">
        <v>409</v>
      </c>
      <c r="D100" s="75" t="s">
        <v>414</v>
      </c>
      <c r="E100" s="121" t="s">
        <v>34</v>
      </c>
      <c r="F100" s="72">
        <v>39448</v>
      </c>
      <c r="G100" s="114">
        <v>26500</v>
      </c>
      <c r="H100" s="114">
        <v>0</v>
      </c>
      <c r="I100" s="114">
        <v>26500</v>
      </c>
      <c r="J100" s="114">
        <v>760.55</v>
      </c>
      <c r="K100" s="114">
        <v>0</v>
      </c>
      <c r="L100" s="114">
        <v>805.6</v>
      </c>
      <c r="M100" s="114">
        <v>1840.46</v>
      </c>
      <c r="N100" s="114">
        <f t="shared" si="2"/>
        <v>3406.61</v>
      </c>
      <c r="O100" s="114">
        <f t="shared" si="3"/>
        <v>23093.39</v>
      </c>
    </row>
    <row r="101" spans="1:17" x14ac:dyDescent="0.25">
      <c r="A101" s="135" t="s">
        <v>115</v>
      </c>
      <c r="B101" s="65" t="s">
        <v>23</v>
      </c>
      <c r="C101" s="75" t="s">
        <v>47</v>
      </c>
      <c r="D101" s="75" t="s">
        <v>426</v>
      </c>
      <c r="E101" s="121" t="s">
        <v>34</v>
      </c>
      <c r="F101" s="72">
        <v>40087</v>
      </c>
      <c r="G101" s="114">
        <v>44000</v>
      </c>
      <c r="H101" s="114">
        <v>0</v>
      </c>
      <c r="I101" s="114">
        <v>44000</v>
      </c>
      <c r="J101" s="114">
        <v>1262.8</v>
      </c>
      <c r="K101" s="114">
        <v>1007.19</v>
      </c>
      <c r="L101" s="114">
        <v>1337.6</v>
      </c>
      <c r="M101" s="114">
        <v>9660.2000000000007</v>
      </c>
      <c r="N101" s="114">
        <f t="shared" si="2"/>
        <v>13267.79</v>
      </c>
      <c r="O101" s="114">
        <f t="shared" si="3"/>
        <v>30732.21</v>
      </c>
      <c r="Q101" s="21"/>
    </row>
    <row r="102" spans="1:17" x14ac:dyDescent="0.25">
      <c r="A102" s="135" t="s">
        <v>116</v>
      </c>
      <c r="B102" s="65" t="s">
        <v>15</v>
      </c>
      <c r="C102" s="75" t="s">
        <v>409</v>
      </c>
      <c r="D102" s="75" t="s">
        <v>426</v>
      </c>
      <c r="E102" s="121" t="s">
        <v>34</v>
      </c>
      <c r="F102" s="72">
        <v>39448</v>
      </c>
      <c r="G102" s="114">
        <v>26500</v>
      </c>
      <c r="H102" s="114">
        <v>0</v>
      </c>
      <c r="I102" s="114">
        <v>26500</v>
      </c>
      <c r="J102" s="114">
        <v>760.55</v>
      </c>
      <c r="K102" s="114">
        <v>0</v>
      </c>
      <c r="L102" s="114">
        <v>805.6</v>
      </c>
      <c r="M102" s="114">
        <v>1850</v>
      </c>
      <c r="N102" s="114">
        <f t="shared" si="2"/>
        <v>3416.15</v>
      </c>
      <c r="O102" s="114">
        <f t="shared" si="3"/>
        <v>23083.85</v>
      </c>
      <c r="Q102" s="21"/>
    </row>
    <row r="103" spans="1:17" x14ac:dyDescent="0.25">
      <c r="A103" s="135" t="s">
        <v>117</v>
      </c>
      <c r="B103" s="65" t="s">
        <v>15</v>
      </c>
      <c r="C103" s="75" t="s">
        <v>409</v>
      </c>
      <c r="D103" s="75" t="s">
        <v>426</v>
      </c>
      <c r="E103" s="121" t="s">
        <v>25</v>
      </c>
      <c r="F103" s="72">
        <v>44409</v>
      </c>
      <c r="G103" s="114">
        <v>26500</v>
      </c>
      <c r="H103" s="114">
        <v>0</v>
      </c>
      <c r="I103" s="114">
        <v>26500</v>
      </c>
      <c r="J103" s="114">
        <v>760.55</v>
      </c>
      <c r="K103" s="114">
        <v>0</v>
      </c>
      <c r="L103" s="114">
        <v>805.6</v>
      </c>
      <c r="M103" s="114">
        <v>25</v>
      </c>
      <c r="N103" s="114">
        <f t="shared" si="2"/>
        <v>1591.15</v>
      </c>
      <c r="O103" s="114">
        <f t="shared" si="3"/>
        <v>24908.85</v>
      </c>
      <c r="Q103" s="21"/>
    </row>
    <row r="104" spans="1:17" x14ac:dyDescent="0.25">
      <c r="A104" s="135" t="s">
        <v>118</v>
      </c>
      <c r="B104" s="65" t="s">
        <v>15</v>
      </c>
      <c r="C104" s="75" t="s">
        <v>409</v>
      </c>
      <c r="D104" s="75" t="s">
        <v>426</v>
      </c>
      <c r="E104" s="121" t="s">
        <v>25</v>
      </c>
      <c r="F104" s="72">
        <v>39448</v>
      </c>
      <c r="G104" s="114">
        <v>26500</v>
      </c>
      <c r="H104" s="114">
        <v>0</v>
      </c>
      <c r="I104" s="114">
        <v>26500</v>
      </c>
      <c r="J104" s="114">
        <v>760.55</v>
      </c>
      <c r="K104" s="114">
        <v>0</v>
      </c>
      <c r="L104" s="114">
        <v>805.6</v>
      </c>
      <c r="M104" s="114">
        <v>225</v>
      </c>
      <c r="N104" s="114">
        <f t="shared" si="2"/>
        <v>1791.15</v>
      </c>
      <c r="O104" s="114">
        <f t="shared" si="3"/>
        <v>24708.85</v>
      </c>
      <c r="Q104" s="21"/>
    </row>
    <row r="105" spans="1:17" x14ac:dyDescent="0.25">
      <c r="A105" s="135" t="s">
        <v>119</v>
      </c>
      <c r="B105" s="65" t="s">
        <v>23</v>
      </c>
      <c r="C105" s="75" t="s">
        <v>28</v>
      </c>
      <c r="D105" s="75" t="s">
        <v>426</v>
      </c>
      <c r="E105" s="121" t="s">
        <v>34</v>
      </c>
      <c r="F105" s="72">
        <v>39448</v>
      </c>
      <c r="G105" s="114">
        <v>25000</v>
      </c>
      <c r="H105" s="114">
        <v>0</v>
      </c>
      <c r="I105" s="114">
        <v>25000</v>
      </c>
      <c r="J105" s="114">
        <v>717.5</v>
      </c>
      <c r="K105" s="114">
        <v>0</v>
      </c>
      <c r="L105" s="114">
        <v>760</v>
      </c>
      <c r="M105" s="114">
        <v>1355</v>
      </c>
      <c r="N105" s="114">
        <f t="shared" si="2"/>
        <v>2832.5</v>
      </c>
      <c r="O105" s="114">
        <f t="shared" si="3"/>
        <v>22167.5</v>
      </c>
      <c r="Q105" s="21"/>
    </row>
    <row r="106" spans="1:17" x14ac:dyDescent="0.25">
      <c r="A106" s="135" t="s">
        <v>120</v>
      </c>
      <c r="B106" s="65" t="s">
        <v>23</v>
      </c>
      <c r="C106" s="75" t="s">
        <v>28</v>
      </c>
      <c r="D106" s="75" t="s">
        <v>426</v>
      </c>
      <c r="E106" s="121" t="s">
        <v>34</v>
      </c>
      <c r="F106" s="72">
        <v>39448</v>
      </c>
      <c r="G106" s="114">
        <v>25000</v>
      </c>
      <c r="H106" s="114">
        <v>0</v>
      </c>
      <c r="I106" s="114">
        <v>25000</v>
      </c>
      <c r="J106" s="114">
        <v>717.5</v>
      </c>
      <c r="K106" s="114">
        <v>0</v>
      </c>
      <c r="L106" s="114">
        <v>760</v>
      </c>
      <c r="M106" s="114">
        <v>4602.95</v>
      </c>
      <c r="N106" s="114">
        <f t="shared" si="2"/>
        <v>6080.45</v>
      </c>
      <c r="O106" s="114">
        <f t="shared" si="3"/>
        <v>18919.55</v>
      </c>
      <c r="Q106" s="21"/>
    </row>
    <row r="107" spans="1:17" x14ac:dyDescent="0.25">
      <c r="A107" s="135" t="s">
        <v>121</v>
      </c>
      <c r="B107" s="65" t="s">
        <v>15</v>
      </c>
      <c r="C107" s="75" t="s">
        <v>95</v>
      </c>
      <c r="D107" s="75" t="s">
        <v>426</v>
      </c>
      <c r="E107" s="121" t="s">
        <v>25</v>
      </c>
      <c r="F107" s="72">
        <v>39569</v>
      </c>
      <c r="G107" s="114">
        <v>16500</v>
      </c>
      <c r="H107" s="114">
        <v>0</v>
      </c>
      <c r="I107" s="114">
        <v>16500</v>
      </c>
      <c r="J107" s="114">
        <v>473.55</v>
      </c>
      <c r="K107" s="114">
        <v>0</v>
      </c>
      <c r="L107" s="114">
        <v>501.6</v>
      </c>
      <c r="M107" s="114">
        <v>125</v>
      </c>
      <c r="N107" s="114">
        <f t="shared" si="2"/>
        <v>1100.1500000000001</v>
      </c>
      <c r="O107" s="114">
        <f t="shared" si="3"/>
        <v>15399.85</v>
      </c>
      <c r="Q107" s="21"/>
    </row>
    <row r="108" spans="1:17" x14ac:dyDescent="0.25">
      <c r="A108" s="135" t="s">
        <v>122</v>
      </c>
      <c r="B108" s="65" t="s">
        <v>15</v>
      </c>
      <c r="C108" s="75" t="s">
        <v>95</v>
      </c>
      <c r="D108" s="75" t="s">
        <v>426</v>
      </c>
      <c r="E108" s="121" t="s">
        <v>34</v>
      </c>
      <c r="F108" s="72">
        <v>39448</v>
      </c>
      <c r="G108" s="114">
        <v>16500</v>
      </c>
      <c r="H108" s="114">
        <v>0</v>
      </c>
      <c r="I108" s="114">
        <v>16500</v>
      </c>
      <c r="J108" s="114">
        <v>473.55</v>
      </c>
      <c r="K108" s="114">
        <v>0</v>
      </c>
      <c r="L108" s="114">
        <v>501.6</v>
      </c>
      <c r="M108" s="114">
        <v>125</v>
      </c>
      <c r="N108" s="114">
        <f t="shared" si="2"/>
        <v>1100.1500000000001</v>
      </c>
      <c r="O108" s="114">
        <f t="shared" si="3"/>
        <v>15399.85</v>
      </c>
      <c r="Q108" s="21"/>
    </row>
    <row r="109" spans="1:17" x14ac:dyDescent="0.25">
      <c r="A109" s="135" t="s">
        <v>123</v>
      </c>
      <c r="B109" s="65" t="s">
        <v>15</v>
      </c>
      <c r="C109" s="75" t="s">
        <v>409</v>
      </c>
      <c r="D109" s="75" t="s">
        <v>426</v>
      </c>
      <c r="E109" s="121" t="s">
        <v>34</v>
      </c>
      <c r="F109" s="72">
        <v>39448</v>
      </c>
      <c r="G109" s="114">
        <v>26500</v>
      </c>
      <c r="H109" s="114">
        <v>0</v>
      </c>
      <c r="I109" s="114">
        <v>26500</v>
      </c>
      <c r="J109" s="114">
        <v>760.55</v>
      </c>
      <c r="K109" s="114">
        <v>0</v>
      </c>
      <c r="L109" s="114">
        <v>805.6</v>
      </c>
      <c r="M109" s="114">
        <v>11034.2</v>
      </c>
      <c r="N109" s="114">
        <f t="shared" si="2"/>
        <v>12600.35</v>
      </c>
      <c r="O109" s="114">
        <f t="shared" si="3"/>
        <v>13899.65</v>
      </c>
      <c r="Q109" s="21"/>
    </row>
    <row r="110" spans="1:17" x14ac:dyDescent="0.25">
      <c r="A110" s="135" t="s">
        <v>124</v>
      </c>
      <c r="B110" s="65" t="s">
        <v>15</v>
      </c>
      <c r="C110" s="75" t="s">
        <v>95</v>
      </c>
      <c r="D110" s="75" t="s">
        <v>426</v>
      </c>
      <c r="E110" s="121" t="s">
        <v>34</v>
      </c>
      <c r="F110" s="72">
        <v>39448</v>
      </c>
      <c r="G110" s="114">
        <v>16500</v>
      </c>
      <c r="H110" s="114">
        <v>0</v>
      </c>
      <c r="I110" s="114">
        <v>16500</v>
      </c>
      <c r="J110" s="114">
        <v>473.55</v>
      </c>
      <c r="K110" s="114">
        <v>0</v>
      </c>
      <c r="L110" s="114">
        <v>501.6</v>
      </c>
      <c r="M110" s="114">
        <v>225</v>
      </c>
      <c r="N110" s="114">
        <f t="shared" si="2"/>
        <v>1200.1500000000001</v>
      </c>
      <c r="O110" s="114">
        <f t="shared" si="3"/>
        <v>15299.85</v>
      </c>
      <c r="Q110" s="21"/>
    </row>
    <row r="111" spans="1:17" x14ac:dyDescent="0.25">
      <c r="A111" s="135" t="s">
        <v>125</v>
      </c>
      <c r="B111" s="65" t="s">
        <v>15</v>
      </c>
      <c r="C111" s="75" t="s">
        <v>95</v>
      </c>
      <c r="D111" s="75" t="s">
        <v>426</v>
      </c>
      <c r="E111" s="121" t="s">
        <v>34</v>
      </c>
      <c r="F111" s="72">
        <v>40087</v>
      </c>
      <c r="G111" s="114">
        <v>16500</v>
      </c>
      <c r="H111" s="114">
        <v>0</v>
      </c>
      <c r="I111" s="114">
        <v>16500</v>
      </c>
      <c r="J111" s="114">
        <v>473.55</v>
      </c>
      <c r="K111" s="114">
        <v>0</v>
      </c>
      <c r="L111" s="114">
        <v>501.6</v>
      </c>
      <c r="M111" s="114">
        <v>345</v>
      </c>
      <c r="N111" s="114">
        <f t="shared" si="2"/>
        <v>1320.15</v>
      </c>
      <c r="O111" s="114">
        <f t="shared" si="3"/>
        <v>15179.85</v>
      </c>
      <c r="Q111" s="21"/>
    </row>
    <row r="112" spans="1:17" x14ac:dyDescent="0.25">
      <c r="A112" s="135" t="s">
        <v>126</v>
      </c>
      <c r="B112" s="65" t="s">
        <v>15</v>
      </c>
      <c r="C112" s="75" t="s">
        <v>95</v>
      </c>
      <c r="D112" s="75" t="s">
        <v>426</v>
      </c>
      <c r="E112" s="121" t="s">
        <v>34</v>
      </c>
      <c r="F112" s="72">
        <v>40087</v>
      </c>
      <c r="G112" s="114">
        <v>16500</v>
      </c>
      <c r="H112" s="114">
        <v>0</v>
      </c>
      <c r="I112" s="114">
        <v>16500</v>
      </c>
      <c r="J112" s="114">
        <v>473.55</v>
      </c>
      <c r="K112" s="114">
        <v>0</v>
      </c>
      <c r="L112" s="114">
        <v>501.6</v>
      </c>
      <c r="M112" s="114">
        <v>1940.46</v>
      </c>
      <c r="N112" s="114">
        <f t="shared" si="2"/>
        <v>2915.61</v>
      </c>
      <c r="O112" s="114">
        <f t="shared" si="3"/>
        <v>13584.39</v>
      </c>
      <c r="Q112" s="21"/>
    </row>
    <row r="113" spans="1:17" x14ac:dyDescent="0.25">
      <c r="A113" s="135" t="s">
        <v>127</v>
      </c>
      <c r="B113" s="65" t="s">
        <v>15</v>
      </c>
      <c r="C113" s="75" t="s">
        <v>95</v>
      </c>
      <c r="D113" s="75" t="s">
        <v>426</v>
      </c>
      <c r="E113" s="121" t="s">
        <v>25</v>
      </c>
      <c r="F113" s="72">
        <v>39448</v>
      </c>
      <c r="G113" s="114">
        <v>16500</v>
      </c>
      <c r="H113" s="114">
        <v>0</v>
      </c>
      <c r="I113" s="114">
        <v>16500</v>
      </c>
      <c r="J113" s="114">
        <v>473.55</v>
      </c>
      <c r="K113" s="114">
        <v>0</v>
      </c>
      <c r="L113" s="114">
        <v>501.6</v>
      </c>
      <c r="M113" s="114">
        <v>1940.46</v>
      </c>
      <c r="N113" s="114">
        <f t="shared" si="2"/>
        <v>2915.61</v>
      </c>
      <c r="O113" s="114">
        <f t="shared" si="3"/>
        <v>13584.39</v>
      </c>
      <c r="Q113" s="21"/>
    </row>
    <row r="114" spans="1:17" x14ac:dyDescent="0.25">
      <c r="A114" s="135" t="s">
        <v>128</v>
      </c>
      <c r="B114" s="65" t="s">
        <v>15</v>
      </c>
      <c r="C114" s="75" t="s">
        <v>95</v>
      </c>
      <c r="D114" s="75" t="s">
        <v>426</v>
      </c>
      <c r="E114" s="121" t="s">
        <v>25</v>
      </c>
      <c r="F114" s="72">
        <v>39448</v>
      </c>
      <c r="G114" s="114">
        <v>16500</v>
      </c>
      <c r="H114" s="114">
        <v>0</v>
      </c>
      <c r="I114" s="114">
        <v>16500</v>
      </c>
      <c r="J114" s="114">
        <v>473.55</v>
      </c>
      <c r="K114" s="114">
        <v>0</v>
      </c>
      <c r="L114" s="114">
        <v>501.6</v>
      </c>
      <c r="M114" s="114">
        <v>3740</v>
      </c>
      <c r="N114" s="114">
        <f t="shared" si="2"/>
        <v>4715.1499999999996</v>
      </c>
      <c r="O114" s="114">
        <f t="shared" si="3"/>
        <v>11784.85</v>
      </c>
      <c r="Q114" s="21"/>
    </row>
    <row r="115" spans="1:17" x14ac:dyDescent="0.25">
      <c r="A115" s="135" t="s">
        <v>129</v>
      </c>
      <c r="B115" s="65" t="s">
        <v>15</v>
      </c>
      <c r="C115" s="75" t="s">
        <v>95</v>
      </c>
      <c r="D115" s="75" t="s">
        <v>426</v>
      </c>
      <c r="E115" s="121" t="s">
        <v>25</v>
      </c>
      <c r="F115" s="72">
        <v>44621</v>
      </c>
      <c r="G115" s="114">
        <v>16500</v>
      </c>
      <c r="H115" s="114">
        <v>0</v>
      </c>
      <c r="I115" s="114">
        <v>16500</v>
      </c>
      <c r="J115" s="114">
        <v>473.55</v>
      </c>
      <c r="K115" s="114">
        <v>0</v>
      </c>
      <c r="L115" s="114">
        <v>501.6</v>
      </c>
      <c r="M115" s="114">
        <v>25</v>
      </c>
      <c r="N115" s="114">
        <f t="shared" si="2"/>
        <v>1000.1500000000001</v>
      </c>
      <c r="O115" s="114">
        <f t="shared" si="3"/>
        <v>15499.85</v>
      </c>
      <c r="Q115" s="21"/>
    </row>
    <row r="116" spans="1:17" x14ac:dyDescent="0.25">
      <c r="A116" s="135" t="s">
        <v>130</v>
      </c>
      <c r="B116" s="65" t="s">
        <v>15</v>
      </c>
      <c r="C116" s="75" t="s">
        <v>95</v>
      </c>
      <c r="D116" s="75" t="s">
        <v>426</v>
      </c>
      <c r="E116" s="121" t="s">
        <v>34</v>
      </c>
      <c r="F116" s="72">
        <v>39448</v>
      </c>
      <c r="G116" s="114">
        <v>16500</v>
      </c>
      <c r="H116" s="114">
        <v>0</v>
      </c>
      <c r="I116" s="114">
        <v>16500</v>
      </c>
      <c r="J116" s="114">
        <v>473.55</v>
      </c>
      <c r="K116" s="114">
        <v>0</v>
      </c>
      <c r="L116" s="114">
        <v>501.6</v>
      </c>
      <c r="M116" s="114">
        <v>125</v>
      </c>
      <c r="N116" s="114">
        <f t="shared" si="2"/>
        <v>1100.1500000000001</v>
      </c>
      <c r="O116" s="114">
        <f t="shared" si="3"/>
        <v>15399.85</v>
      </c>
      <c r="Q116" s="21"/>
    </row>
    <row r="117" spans="1:17" x14ac:dyDescent="0.25">
      <c r="A117" s="135" t="s">
        <v>183</v>
      </c>
      <c r="B117" s="65" t="s">
        <v>15</v>
      </c>
      <c r="C117" s="75" t="s">
        <v>91</v>
      </c>
      <c r="D117" s="75" t="s">
        <v>426</v>
      </c>
      <c r="E117" s="121" t="s">
        <v>25</v>
      </c>
      <c r="F117" s="72">
        <v>44866</v>
      </c>
      <c r="G117" s="114">
        <v>15000</v>
      </c>
      <c r="H117" s="122">
        <v>0</v>
      </c>
      <c r="I117" s="114">
        <v>15000</v>
      </c>
      <c r="J117" s="114">
        <v>430.5</v>
      </c>
      <c r="K117" s="114">
        <v>0</v>
      </c>
      <c r="L117" s="114">
        <v>456</v>
      </c>
      <c r="M117" s="124">
        <v>25</v>
      </c>
      <c r="N117" s="114">
        <f t="shared" si="2"/>
        <v>911.5</v>
      </c>
      <c r="O117" s="114">
        <f t="shared" si="3"/>
        <v>14088.5</v>
      </c>
      <c r="Q117" s="21"/>
    </row>
    <row r="118" spans="1:17" x14ac:dyDescent="0.25">
      <c r="A118" s="135" t="s">
        <v>131</v>
      </c>
      <c r="B118" s="65" t="s">
        <v>15</v>
      </c>
      <c r="C118" s="75" t="s">
        <v>91</v>
      </c>
      <c r="D118" s="75" t="s">
        <v>426</v>
      </c>
      <c r="E118" s="121" t="s">
        <v>25</v>
      </c>
      <c r="F118" s="72">
        <v>39448</v>
      </c>
      <c r="G118" s="114">
        <v>15000</v>
      </c>
      <c r="H118" s="122">
        <v>0</v>
      </c>
      <c r="I118" s="114">
        <v>15000</v>
      </c>
      <c r="J118" s="114">
        <v>430.5</v>
      </c>
      <c r="K118" s="114">
        <v>0</v>
      </c>
      <c r="L118" s="114">
        <v>456</v>
      </c>
      <c r="M118" s="124">
        <v>12451.38</v>
      </c>
      <c r="N118" s="114">
        <f t="shared" si="2"/>
        <v>13337.88</v>
      </c>
      <c r="O118" s="114">
        <f t="shared" si="3"/>
        <v>1662.1200000000008</v>
      </c>
      <c r="Q118" s="21"/>
    </row>
    <row r="119" spans="1:17" x14ac:dyDescent="0.25">
      <c r="A119" s="135" t="s">
        <v>376</v>
      </c>
      <c r="B119" s="136" t="s">
        <v>15</v>
      </c>
      <c r="C119" s="137" t="s">
        <v>377</v>
      </c>
      <c r="D119" s="75" t="s">
        <v>426</v>
      </c>
      <c r="E119" s="121" t="s">
        <v>25</v>
      </c>
      <c r="F119" s="72">
        <v>45383</v>
      </c>
      <c r="G119" s="114">
        <v>16500</v>
      </c>
      <c r="H119" s="114">
        <v>0</v>
      </c>
      <c r="I119" s="114">
        <v>16500</v>
      </c>
      <c r="J119" s="114">
        <v>473.55</v>
      </c>
      <c r="K119" s="114">
        <v>0</v>
      </c>
      <c r="L119" s="114">
        <v>501.6</v>
      </c>
      <c r="M119" s="114">
        <v>25</v>
      </c>
      <c r="N119" s="114">
        <f t="shared" si="2"/>
        <v>1000.1500000000001</v>
      </c>
      <c r="O119" s="114">
        <f t="shared" si="3"/>
        <v>15499.85</v>
      </c>
    </row>
    <row r="120" spans="1:17" x14ac:dyDescent="0.25">
      <c r="A120" s="135" t="s">
        <v>396</v>
      </c>
      <c r="B120" s="136" t="s">
        <v>15</v>
      </c>
      <c r="C120" s="137" t="s">
        <v>95</v>
      </c>
      <c r="D120" s="75" t="s">
        <v>426</v>
      </c>
      <c r="E120" s="121" t="s">
        <v>25</v>
      </c>
      <c r="F120" s="72">
        <v>45444</v>
      </c>
      <c r="G120" s="114">
        <v>16500</v>
      </c>
      <c r="H120" s="114">
        <v>0</v>
      </c>
      <c r="I120" s="114">
        <v>16500</v>
      </c>
      <c r="J120" s="114">
        <v>473.55</v>
      </c>
      <c r="K120" s="114">
        <v>0</v>
      </c>
      <c r="L120" s="114">
        <v>501.6</v>
      </c>
      <c r="M120" s="114">
        <v>25</v>
      </c>
      <c r="N120" s="114">
        <f t="shared" si="2"/>
        <v>1000.1500000000001</v>
      </c>
      <c r="O120" s="114">
        <f t="shared" si="3"/>
        <v>15499.85</v>
      </c>
    </row>
    <row r="121" spans="1:17" x14ac:dyDescent="0.25">
      <c r="A121" s="135" t="s">
        <v>487</v>
      </c>
      <c r="B121" s="138" t="s">
        <v>15</v>
      </c>
      <c r="C121" s="75" t="s">
        <v>95</v>
      </c>
      <c r="D121" s="75" t="s">
        <v>488</v>
      </c>
      <c r="E121" s="121" t="s">
        <v>25</v>
      </c>
      <c r="F121" s="72">
        <v>45597</v>
      </c>
      <c r="G121" s="114">
        <v>16500</v>
      </c>
      <c r="H121" s="122">
        <v>0</v>
      </c>
      <c r="I121" s="114">
        <v>16500</v>
      </c>
      <c r="J121" s="114">
        <v>473.55</v>
      </c>
      <c r="K121" s="114">
        <v>0</v>
      </c>
      <c r="L121" s="114">
        <v>501.6</v>
      </c>
      <c r="M121" s="124">
        <v>25</v>
      </c>
      <c r="N121" s="114">
        <f t="shared" si="2"/>
        <v>1000.1500000000001</v>
      </c>
      <c r="O121" s="114">
        <f t="shared" si="3"/>
        <v>15499.85</v>
      </c>
    </row>
    <row r="122" spans="1:17" x14ac:dyDescent="0.25">
      <c r="A122" s="135" t="s">
        <v>509</v>
      </c>
      <c r="B122" s="138" t="s">
        <v>15</v>
      </c>
      <c r="C122" s="137" t="s">
        <v>369</v>
      </c>
      <c r="D122" s="75" t="s">
        <v>488</v>
      </c>
      <c r="E122" s="121" t="s">
        <v>25</v>
      </c>
      <c r="F122" s="72">
        <v>45627</v>
      </c>
      <c r="G122" s="114">
        <v>26500</v>
      </c>
      <c r="H122" s="114">
        <v>0</v>
      </c>
      <c r="I122" s="114">
        <v>26500</v>
      </c>
      <c r="J122" s="114">
        <v>760.55</v>
      </c>
      <c r="K122" s="114">
        <v>0</v>
      </c>
      <c r="L122" s="114">
        <v>805.6</v>
      </c>
      <c r="M122" s="114">
        <v>25</v>
      </c>
      <c r="N122" s="114">
        <f t="shared" si="2"/>
        <v>1591.15</v>
      </c>
      <c r="O122" s="114">
        <f t="shared" si="3"/>
        <v>24908.85</v>
      </c>
    </row>
    <row r="123" spans="1:17" x14ac:dyDescent="0.25">
      <c r="A123" s="135" t="s">
        <v>132</v>
      </c>
      <c r="B123" s="65" t="s">
        <v>15</v>
      </c>
      <c r="C123" s="75" t="s">
        <v>409</v>
      </c>
      <c r="D123" s="75" t="s">
        <v>427</v>
      </c>
      <c r="E123" s="121" t="s">
        <v>25</v>
      </c>
      <c r="F123" s="72">
        <v>44409</v>
      </c>
      <c r="G123" s="114">
        <v>26500</v>
      </c>
      <c r="H123" s="114">
        <v>0</v>
      </c>
      <c r="I123" s="114">
        <v>26500</v>
      </c>
      <c r="J123" s="114">
        <v>760.55</v>
      </c>
      <c r="K123" s="114">
        <v>0</v>
      </c>
      <c r="L123" s="114">
        <v>805.6</v>
      </c>
      <c r="M123" s="114">
        <v>25</v>
      </c>
      <c r="N123" s="114">
        <f t="shared" si="2"/>
        <v>1591.15</v>
      </c>
      <c r="O123" s="114">
        <f t="shared" si="3"/>
        <v>24908.85</v>
      </c>
      <c r="Q123" s="21"/>
    </row>
    <row r="124" spans="1:17" x14ac:dyDescent="0.25">
      <c r="A124" s="135" t="s">
        <v>133</v>
      </c>
      <c r="B124" s="65" t="s">
        <v>15</v>
      </c>
      <c r="C124" s="75" t="s">
        <v>95</v>
      </c>
      <c r="D124" s="75" t="s">
        <v>427</v>
      </c>
      <c r="E124" s="121" t="s">
        <v>34</v>
      </c>
      <c r="F124" s="72">
        <v>44166</v>
      </c>
      <c r="G124" s="114">
        <v>16500</v>
      </c>
      <c r="H124" s="114">
        <v>0</v>
      </c>
      <c r="I124" s="114">
        <v>16500</v>
      </c>
      <c r="J124" s="114">
        <v>473.55</v>
      </c>
      <c r="K124" s="114">
        <v>0</v>
      </c>
      <c r="L124" s="114">
        <v>501.6</v>
      </c>
      <c r="M124" s="114">
        <v>1840.46</v>
      </c>
      <c r="N124" s="114">
        <f t="shared" si="2"/>
        <v>2815.61</v>
      </c>
      <c r="O124" s="114">
        <f t="shared" si="3"/>
        <v>13684.39</v>
      </c>
      <c r="Q124" s="21"/>
    </row>
    <row r="125" spans="1:17" x14ac:dyDescent="0.25">
      <c r="A125" s="135" t="s">
        <v>134</v>
      </c>
      <c r="B125" s="65" t="s">
        <v>23</v>
      </c>
      <c r="C125" s="75" t="s">
        <v>95</v>
      </c>
      <c r="D125" s="75" t="s">
        <v>427</v>
      </c>
      <c r="E125" s="121" t="s">
        <v>25</v>
      </c>
      <c r="F125" s="72">
        <v>44501</v>
      </c>
      <c r="G125" s="114">
        <v>16500</v>
      </c>
      <c r="H125" s="114">
        <v>0</v>
      </c>
      <c r="I125" s="114">
        <v>16500</v>
      </c>
      <c r="J125" s="114">
        <v>473.55</v>
      </c>
      <c r="K125" s="114">
        <v>0</v>
      </c>
      <c r="L125" s="114">
        <v>501.6</v>
      </c>
      <c r="M125" s="114">
        <v>25</v>
      </c>
      <c r="N125" s="114">
        <f t="shared" si="2"/>
        <v>1000.1500000000001</v>
      </c>
      <c r="O125" s="114">
        <f t="shared" si="3"/>
        <v>15499.85</v>
      </c>
      <c r="Q125" s="21"/>
    </row>
    <row r="126" spans="1:17" x14ac:dyDescent="0.25">
      <c r="A126" s="135" t="s">
        <v>135</v>
      </c>
      <c r="B126" s="65" t="s">
        <v>15</v>
      </c>
      <c r="C126" s="75" t="s">
        <v>95</v>
      </c>
      <c r="D126" s="75" t="s">
        <v>427</v>
      </c>
      <c r="E126" s="121" t="s">
        <v>25</v>
      </c>
      <c r="F126" s="72">
        <v>44501</v>
      </c>
      <c r="G126" s="114">
        <v>16500</v>
      </c>
      <c r="H126" s="114">
        <v>0</v>
      </c>
      <c r="I126" s="114">
        <v>16500</v>
      </c>
      <c r="J126" s="114">
        <v>473.55</v>
      </c>
      <c r="K126" s="114">
        <v>0</v>
      </c>
      <c r="L126" s="114">
        <v>501.6</v>
      </c>
      <c r="M126" s="114">
        <v>25</v>
      </c>
      <c r="N126" s="114">
        <f t="shared" si="2"/>
        <v>1000.1500000000001</v>
      </c>
      <c r="O126" s="114">
        <f t="shared" si="3"/>
        <v>15499.85</v>
      </c>
      <c r="Q126" s="21"/>
    </row>
    <row r="127" spans="1:17" ht="11.25" customHeight="1" x14ac:dyDescent="0.25">
      <c r="A127" s="135" t="s">
        <v>136</v>
      </c>
      <c r="B127" s="65" t="s">
        <v>15</v>
      </c>
      <c r="C127" s="75" t="s">
        <v>95</v>
      </c>
      <c r="D127" s="75" t="s">
        <v>427</v>
      </c>
      <c r="E127" s="121" t="s">
        <v>25</v>
      </c>
      <c r="F127" s="72">
        <v>44531</v>
      </c>
      <c r="G127" s="114">
        <v>16500</v>
      </c>
      <c r="H127" s="114">
        <v>0</v>
      </c>
      <c r="I127" s="114">
        <v>16500</v>
      </c>
      <c r="J127" s="114">
        <v>473.55</v>
      </c>
      <c r="K127" s="114">
        <v>0</v>
      </c>
      <c r="L127" s="114">
        <v>501.6</v>
      </c>
      <c r="M127" s="114">
        <v>25</v>
      </c>
      <c r="N127" s="114">
        <f t="shared" si="2"/>
        <v>1000.1500000000001</v>
      </c>
      <c r="O127" s="114">
        <f t="shared" si="3"/>
        <v>15499.85</v>
      </c>
      <c r="Q127" s="21"/>
    </row>
    <row r="128" spans="1:17" ht="11.25" customHeight="1" x14ac:dyDescent="0.25">
      <c r="A128" s="135" t="s">
        <v>388</v>
      </c>
      <c r="B128" s="136" t="s">
        <v>15</v>
      </c>
      <c r="C128" s="137" t="s">
        <v>377</v>
      </c>
      <c r="D128" s="75" t="s">
        <v>437</v>
      </c>
      <c r="E128" s="121" t="s">
        <v>25</v>
      </c>
      <c r="F128" s="72">
        <v>45413</v>
      </c>
      <c r="G128" s="114">
        <v>16500</v>
      </c>
      <c r="H128" s="114">
        <v>0</v>
      </c>
      <c r="I128" s="114">
        <v>16500</v>
      </c>
      <c r="J128" s="114">
        <v>473.55</v>
      </c>
      <c r="K128" s="114">
        <v>0</v>
      </c>
      <c r="L128" s="114">
        <v>501.6</v>
      </c>
      <c r="M128" s="114">
        <v>125</v>
      </c>
      <c r="N128" s="114">
        <f t="shared" si="2"/>
        <v>1100.1500000000001</v>
      </c>
      <c r="O128" s="114">
        <f t="shared" si="3"/>
        <v>15399.85</v>
      </c>
    </row>
    <row r="129" spans="1:17" ht="26.25" x14ac:dyDescent="0.25">
      <c r="A129" s="135" t="s">
        <v>137</v>
      </c>
      <c r="B129" s="65" t="s">
        <v>15</v>
      </c>
      <c r="C129" s="75" t="s">
        <v>410</v>
      </c>
      <c r="D129" s="75" t="s">
        <v>428</v>
      </c>
      <c r="E129" s="121" t="s">
        <v>25</v>
      </c>
      <c r="F129" s="72">
        <v>39448</v>
      </c>
      <c r="G129" s="114">
        <v>35000</v>
      </c>
      <c r="H129" s="114">
        <v>0</v>
      </c>
      <c r="I129" s="114">
        <v>35000</v>
      </c>
      <c r="J129" s="114">
        <v>1004.5</v>
      </c>
      <c r="K129" s="114">
        <v>0</v>
      </c>
      <c r="L129" s="114">
        <v>1064</v>
      </c>
      <c r="M129" s="114">
        <v>17281.240000000002</v>
      </c>
      <c r="N129" s="114">
        <f t="shared" si="2"/>
        <v>19349.740000000002</v>
      </c>
      <c r="O129" s="114">
        <f t="shared" si="3"/>
        <v>15650.259999999998</v>
      </c>
      <c r="Q129" s="21"/>
    </row>
    <row r="130" spans="1:17" ht="26.25" x14ac:dyDescent="0.25">
      <c r="A130" s="135" t="s">
        <v>138</v>
      </c>
      <c r="B130" s="65" t="s">
        <v>15</v>
      </c>
      <c r="C130" s="75" t="s">
        <v>95</v>
      </c>
      <c r="D130" s="75" t="s">
        <v>428</v>
      </c>
      <c r="E130" s="121" t="s">
        <v>34</v>
      </c>
      <c r="F130" s="72">
        <v>39448</v>
      </c>
      <c r="G130" s="114">
        <v>16500</v>
      </c>
      <c r="H130" s="114">
        <v>0</v>
      </c>
      <c r="I130" s="114">
        <v>16500</v>
      </c>
      <c r="J130" s="114">
        <v>473.55</v>
      </c>
      <c r="K130" s="114">
        <v>0</v>
      </c>
      <c r="L130" s="114">
        <v>501.6</v>
      </c>
      <c r="M130" s="114">
        <v>1740.46</v>
      </c>
      <c r="N130" s="114">
        <f t="shared" si="2"/>
        <v>2715.61</v>
      </c>
      <c r="O130" s="114">
        <f t="shared" si="3"/>
        <v>13784.39</v>
      </c>
      <c r="Q130" s="21"/>
    </row>
    <row r="131" spans="1:17" ht="26.25" x14ac:dyDescent="0.25">
      <c r="A131" s="135" t="s">
        <v>342</v>
      </c>
      <c r="B131" s="65" t="s">
        <v>23</v>
      </c>
      <c r="C131" s="75" t="s">
        <v>28</v>
      </c>
      <c r="D131" s="75" t="s">
        <v>428</v>
      </c>
      <c r="E131" s="121" t="s">
        <v>25</v>
      </c>
      <c r="F131" s="72">
        <v>45444</v>
      </c>
      <c r="G131" s="114">
        <v>25000</v>
      </c>
      <c r="H131" s="114">
        <v>0</v>
      </c>
      <c r="I131" s="114">
        <v>25000</v>
      </c>
      <c r="J131" s="114">
        <v>717.5</v>
      </c>
      <c r="K131" s="114">
        <v>0</v>
      </c>
      <c r="L131" s="114">
        <v>760</v>
      </c>
      <c r="M131" s="114">
        <v>25</v>
      </c>
      <c r="N131" s="114">
        <f t="shared" si="2"/>
        <v>1502.5</v>
      </c>
      <c r="O131" s="114">
        <f t="shared" si="3"/>
        <v>23497.5</v>
      </c>
      <c r="Q131" s="21"/>
    </row>
    <row r="132" spans="1:17" ht="26.25" x14ac:dyDescent="0.25">
      <c r="A132" s="135" t="s">
        <v>393</v>
      </c>
      <c r="B132" s="136" t="s">
        <v>15</v>
      </c>
      <c r="C132" s="137" t="s">
        <v>377</v>
      </c>
      <c r="D132" s="75" t="s">
        <v>428</v>
      </c>
      <c r="E132" s="121" t="s">
        <v>25</v>
      </c>
      <c r="F132" s="72">
        <v>45444</v>
      </c>
      <c r="G132" s="114">
        <v>16500</v>
      </c>
      <c r="H132" s="114">
        <v>0</v>
      </c>
      <c r="I132" s="114">
        <v>16500</v>
      </c>
      <c r="J132" s="114">
        <v>473.55</v>
      </c>
      <c r="K132" s="114">
        <v>0</v>
      </c>
      <c r="L132" s="114">
        <v>501.6</v>
      </c>
      <c r="M132" s="114">
        <v>25</v>
      </c>
      <c r="N132" s="114">
        <f t="shared" si="2"/>
        <v>1000.1500000000001</v>
      </c>
      <c r="O132" s="114">
        <f t="shared" si="3"/>
        <v>15499.85</v>
      </c>
    </row>
    <row r="133" spans="1:17" ht="26.25" x14ac:dyDescent="0.25">
      <c r="A133" s="135" t="s">
        <v>394</v>
      </c>
      <c r="B133" s="136" t="s">
        <v>15</v>
      </c>
      <c r="C133" s="137" t="s">
        <v>95</v>
      </c>
      <c r="D133" s="75" t="s">
        <v>428</v>
      </c>
      <c r="E133" s="121" t="s">
        <v>25</v>
      </c>
      <c r="F133" s="72">
        <v>45444</v>
      </c>
      <c r="G133" s="114">
        <v>16500</v>
      </c>
      <c r="H133" s="114">
        <v>0</v>
      </c>
      <c r="I133" s="114">
        <v>16500</v>
      </c>
      <c r="J133" s="114">
        <v>473.55</v>
      </c>
      <c r="K133" s="114">
        <v>0</v>
      </c>
      <c r="L133" s="114">
        <v>501.6</v>
      </c>
      <c r="M133" s="114">
        <v>25</v>
      </c>
      <c r="N133" s="114">
        <f t="shared" si="2"/>
        <v>1000.1500000000001</v>
      </c>
      <c r="O133" s="114">
        <f t="shared" si="3"/>
        <v>15499.85</v>
      </c>
    </row>
    <row r="134" spans="1:17" ht="26.25" x14ac:dyDescent="0.25">
      <c r="A134" s="135" t="s">
        <v>395</v>
      </c>
      <c r="B134" s="136" t="s">
        <v>15</v>
      </c>
      <c r="C134" s="137" t="s">
        <v>377</v>
      </c>
      <c r="D134" s="75" t="s">
        <v>428</v>
      </c>
      <c r="E134" s="121" t="s">
        <v>25</v>
      </c>
      <c r="F134" s="72">
        <v>45444</v>
      </c>
      <c r="G134" s="114">
        <v>16500</v>
      </c>
      <c r="H134" s="114">
        <v>0</v>
      </c>
      <c r="I134" s="114">
        <v>16500</v>
      </c>
      <c r="J134" s="114">
        <v>473.55</v>
      </c>
      <c r="K134" s="114">
        <v>0</v>
      </c>
      <c r="L134" s="114">
        <v>501.6</v>
      </c>
      <c r="M134" s="114">
        <v>25</v>
      </c>
      <c r="N134" s="114">
        <f t="shared" ref="N134:N197" si="4">J134+K134+L134+M134</f>
        <v>1000.1500000000001</v>
      </c>
      <c r="O134" s="114">
        <f t="shared" ref="O134:O197" si="5">G134-N134</f>
        <v>15499.85</v>
      </c>
    </row>
    <row r="135" spans="1:17" ht="26.25" x14ac:dyDescent="0.25">
      <c r="A135" s="135" t="s">
        <v>399</v>
      </c>
      <c r="B135" s="136" t="s">
        <v>15</v>
      </c>
      <c r="C135" s="137" t="s">
        <v>377</v>
      </c>
      <c r="D135" s="75" t="s">
        <v>428</v>
      </c>
      <c r="E135" s="121" t="s">
        <v>25</v>
      </c>
      <c r="F135" s="72">
        <v>45444</v>
      </c>
      <c r="G135" s="114">
        <v>16500</v>
      </c>
      <c r="H135" s="114">
        <v>0</v>
      </c>
      <c r="I135" s="114">
        <v>16500</v>
      </c>
      <c r="J135" s="114">
        <v>473.55</v>
      </c>
      <c r="K135" s="114">
        <v>0</v>
      </c>
      <c r="L135" s="114">
        <v>501.6</v>
      </c>
      <c r="M135" s="114">
        <v>25</v>
      </c>
      <c r="N135" s="114">
        <f t="shared" si="4"/>
        <v>1000.1500000000001</v>
      </c>
      <c r="O135" s="114">
        <f t="shared" si="5"/>
        <v>15499.85</v>
      </c>
      <c r="Q135" s="21"/>
    </row>
    <row r="136" spans="1:17" ht="26.25" x14ac:dyDescent="0.25">
      <c r="A136" s="135" t="s">
        <v>401</v>
      </c>
      <c r="B136" s="136" t="s">
        <v>15</v>
      </c>
      <c r="C136" s="137" t="s">
        <v>95</v>
      </c>
      <c r="D136" s="75" t="s">
        <v>428</v>
      </c>
      <c r="E136" s="121" t="s">
        <v>25</v>
      </c>
      <c r="F136" s="72">
        <v>45444</v>
      </c>
      <c r="G136" s="114">
        <v>16500</v>
      </c>
      <c r="H136" s="114">
        <v>0</v>
      </c>
      <c r="I136" s="114">
        <v>16500</v>
      </c>
      <c r="J136" s="114">
        <v>473.55</v>
      </c>
      <c r="K136" s="114">
        <v>0</v>
      </c>
      <c r="L136" s="114">
        <v>501.6</v>
      </c>
      <c r="M136" s="114">
        <v>25</v>
      </c>
      <c r="N136" s="114">
        <f t="shared" si="4"/>
        <v>1000.1500000000001</v>
      </c>
      <c r="O136" s="114">
        <f t="shared" si="5"/>
        <v>15499.85</v>
      </c>
      <c r="Q136" s="21"/>
    </row>
    <row r="137" spans="1:17" x14ac:dyDescent="0.25">
      <c r="A137" s="135" t="s">
        <v>139</v>
      </c>
      <c r="B137" s="65" t="s">
        <v>15</v>
      </c>
      <c r="C137" s="75" t="s">
        <v>409</v>
      </c>
      <c r="D137" s="75" t="s">
        <v>429</v>
      </c>
      <c r="E137" s="121" t="s">
        <v>25</v>
      </c>
      <c r="F137" s="72">
        <v>44531</v>
      </c>
      <c r="G137" s="114">
        <v>26500</v>
      </c>
      <c r="H137" s="114">
        <v>0</v>
      </c>
      <c r="I137" s="114">
        <v>26500</v>
      </c>
      <c r="J137" s="114">
        <v>760.55</v>
      </c>
      <c r="K137" s="114">
        <v>0</v>
      </c>
      <c r="L137" s="114">
        <v>805.6</v>
      </c>
      <c r="M137" s="114">
        <v>25</v>
      </c>
      <c r="N137" s="114">
        <f t="shared" si="4"/>
        <v>1591.15</v>
      </c>
      <c r="O137" s="114">
        <f t="shared" si="5"/>
        <v>24908.85</v>
      </c>
      <c r="Q137" s="21"/>
    </row>
    <row r="138" spans="1:17" ht="11.25" customHeight="1" x14ac:dyDescent="0.25">
      <c r="A138" s="135" t="s">
        <v>140</v>
      </c>
      <c r="B138" s="65" t="s">
        <v>15</v>
      </c>
      <c r="C138" s="75" t="s">
        <v>95</v>
      </c>
      <c r="D138" s="75" t="s">
        <v>429</v>
      </c>
      <c r="E138" s="121" t="s">
        <v>34</v>
      </c>
      <c r="F138" s="72">
        <v>39448</v>
      </c>
      <c r="G138" s="114">
        <v>16500</v>
      </c>
      <c r="H138" s="114">
        <v>0</v>
      </c>
      <c r="I138" s="114">
        <v>16500</v>
      </c>
      <c r="J138" s="114">
        <v>473.55</v>
      </c>
      <c r="K138" s="114">
        <v>0</v>
      </c>
      <c r="L138" s="114">
        <v>501.6</v>
      </c>
      <c r="M138" s="114">
        <v>25</v>
      </c>
      <c r="N138" s="114">
        <f t="shared" si="4"/>
        <v>1000.1500000000001</v>
      </c>
      <c r="O138" s="114">
        <f t="shared" si="5"/>
        <v>15499.85</v>
      </c>
      <c r="Q138" s="21"/>
    </row>
    <row r="139" spans="1:17" ht="11.25" customHeight="1" x14ac:dyDescent="0.25">
      <c r="A139" s="135" t="s">
        <v>141</v>
      </c>
      <c r="B139" s="65" t="s">
        <v>15</v>
      </c>
      <c r="C139" s="75" t="s">
        <v>95</v>
      </c>
      <c r="D139" s="75" t="s">
        <v>429</v>
      </c>
      <c r="E139" s="121" t="s">
        <v>25</v>
      </c>
      <c r="F139" s="72">
        <v>39448</v>
      </c>
      <c r="G139" s="114">
        <v>16500</v>
      </c>
      <c r="H139" s="114">
        <v>0</v>
      </c>
      <c r="I139" s="114">
        <v>16500</v>
      </c>
      <c r="J139" s="114">
        <v>473.55</v>
      </c>
      <c r="K139" s="114">
        <v>0</v>
      </c>
      <c r="L139" s="114">
        <v>501.6</v>
      </c>
      <c r="M139" s="114">
        <v>25</v>
      </c>
      <c r="N139" s="114">
        <f t="shared" si="4"/>
        <v>1000.1500000000001</v>
      </c>
      <c r="O139" s="114">
        <f t="shared" si="5"/>
        <v>15499.85</v>
      </c>
      <c r="Q139" s="21"/>
    </row>
    <row r="140" spans="1:17" x14ac:dyDescent="0.25">
      <c r="A140" s="135" t="s">
        <v>142</v>
      </c>
      <c r="B140" s="65" t="s">
        <v>15</v>
      </c>
      <c r="C140" s="75" t="s">
        <v>95</v>
      </c>
      <c r="D140" s="75" t="s">
        <v>429</v>
      </c>
      <c r="E140" s="121" t="s">
        <v>25</v>
      </c>
      <c r="F140" s="72">
        <v>44682</v>
      </c>
      <c r="G140" s="114">
        <v>16500</v>
      </c>
      <c r="H140" s="114">
        <v>0</v>
      </c>
      <c r="I140" s="114">
        <v>16500</v>
      </c>
      <c r="J140" s="114">
        <v>473.55</v>
      </c>
      <c r="K140" s="114">
        <v>0</v>
      </c>
      <c r="L140" s="114">
        <v>501.6</v>
      </c>
      <c r="M140" s="114">
        <v>25</v>
      </c>
      <c r="N140" s="114">
        <f t="shared" si="4"/>
        <v>1000.1500000000001</v>
      </c>
      <c r="O140" s="114">
        <f t="shared" si="5"/>
        <v>15499.85</v>
      </c>
      <c r="Q140" s="21"/>
    </row>
    <row r="141" spans="1:17" x14ac:dyDescent="0.25">
      <c r="A141" s="135" t="s">
        <v>398</v>
      </c>
      <c r="B141" s="136" t="s">
        <v>23</v>
      </c>
      <c r="C141" s="137" t="s">
        <v>365</v>
      </c>
      <c r="D141" s="75" t="s">
        <v>429</v>
      </c>
      <c r="E141" s="121" t="s">
        <v>25</v>
      </c>
      <c r="F141" s="72">
        <v>45444</v>
      </c>
      <c r="G141" s="126">
        <v>25000</v>
      </c>
      <c r="H141" s="122">
        <v>0</v>
      </c>
      <c r="I141" s="126">
        <v>25000</v>
      </c>
      <c r="J141" s="114">
        <v>717.5</v>
      </c>
      <c r="K141" s="114">
        <v>0</v>
      </c>
      <c r="L141" s="114">
        <v>760</v>
      </c>
      <c r="M141" s="124">
        <v>25</v>
      </c>
      <c r="N141" s="114">
        <f t="shared" si="4"/>
        <v>1502.5</v>
      </c>
      <c r="O141" s="114">
        <f t="shared" si="5"/>
        <v>23497.5</v>
      </c>
    </row>
    <row r="142" spans="1:17" x14ac:dyDescent="0.25">
      <c r="A142" s="135" t="s">
        <v>143</v>
      </c>
      <c r="B142" s="65" t="s">
        <v>23</v>
      </c>
      <c r="C142" s="75" t="s">
        <v>409</v>
      </c>
      <c r="D142" s="75" t="s">
        <v>430</v>
      </c>
      <c r="E142" s="121" t="s">
        <v>34</v>
      </c>
      <c r="F142" s="72">
        <v>39448</v>
      </c>
      <c r="G142" s="114">
        <v>31106.25</v>
      </c>
      <c r="H142" s="122">
        <v>0</v>
      </c>
      <c r="I142" s="114">
        <v>31106.25</v>
      </c>
      <c r="J142" s="114">
        <v>892.75</v>
      </c>
      <c r="K142" s="114">
        <v>0</v>
      </c>
      <c r="L142" s="114">
        <v>945.63</v>
      </c>
      <c r="M142" s="124">
        <v>1740.46</v>
      </c>
      <c r="N142" s="114">
        <f t="shared" si="4"/>
        <v>3578.84</v>
      </c>
      <c r="O142" s="114">
        <f t="shared" si="5"/>
        <v>27527.41</v>
      </c>
      <c r="Q142" s="21"/>
    </row>
    <row r="143" spans="1:17" x14ac:dyDescent="0.25">
      <c r="A143" s="135" t="s">
        <v>144</v>
      </c>
      <c r="B143" s="65" t="s">
        <v>15</v>
      </c>
      <c r="C143" s="75" t="s">
        <v>409</v>
      </c>
      <c r="D143" s="75" t="s">
        <v>430</v>
      </c>
      <c r="E143" s="121" t="s">
        <v>34</v>
      </c>
      <c r="F143" s="72">
        <v>39448</v>
      </c>
      <c r="G143" s="114">
        <v>35000</v>
      </c>
      <c r="H143" s="114">
        <v>0</v>
      </c>
      <c r="I143" s="114">
        <v>35000</v>
      </c>
      <c r="J143" s="114">
        <v>1004.5</v>
      </c>
      <c r="K143" s="114">
        <v>0</v>
      </c>
      <c r="L143" s="114">
        <v>1064</v>
      </c>
      <c r="M143" s="114">
        <v>22568.65</v>
      </c>
      <c r="N143" s="114">
        <f t="shared" si="4"/>
        <v>24637.15</v>
      </c>
      <c r="O143" s="114">
        <f t="shared" si="5"/>
        <v>10362.849999999999</v>
      </c>
    </row>
    <row r="144" spans="1:17" ht="15" customHeight="1" x14ac:dyDescent="0.25">
      <c r="A144" s="135" t="s">
        <v>145</v>
      </c>
      <c r="B144" s="65" t="s">
        <v>15</v>
      </c>
      <c r="C144" s="75" t="s">
        <v>409</v>
      </c>
      <c r="D144" s="75" t="s">
        <v>430</v>
      </c>
      <c r="E144" s="121" t="s">
        <v>25</v>
      </c>
      <c r="F144" s="72">
        <v>44105</v>
      </c>
      <c r="G144" s="114">
        <v>26500</v>
      </c>
      <c r="H144" s="114">
        <v>0</v>
      </c>
      <c r="I144" s="114">
        <v>26500</v>
      </c>
      <c r="J144" s="114">
        <v>760.55</v>
      </c>
      <c r="K144" s="114">
        <v>0</v>
      </c>
      <c r="L144" s="114">
        <v>805.6</v>
      </c>
      <c r="M144" s="114">
        <v>25</v>
      </c>
      <c r="N144" s="114">
        <f t="shared" si="4"/>
        <v>1591.15</v>
      </c>
      <c r="O144" s="114">
        <f t="shared" si="5"/>
        <v>24908.85</v>
      </c>
    </row>
    <row r="145" spans="1:15" x14ac:dyDescent="0.25">
      <c r="A145" s="135" t="s">
        <v>146</v>
      </c>
      <c r="B145" s="65" t="s">
        <v>15</v>
      </c>
      <c r="C145" s="75" t="s">
        <v>409</v>
      </c>
      <c r="D145" s="75" t="s">
        <v>430</v>
      </c>
      <c r="E145" s="121" t="s">
        <v>25</v>
      </c>
      <c r="F145" s="72">
        <v>44409</v>
      </c>
      <c r="G145" s="114">
        <v>26500</v>
      </c>
      <c r="H145" s="114">
        <v>0</v>
      </c>
      <c r="I145" s="114">
        <v>26500</v>
      </c>
      <c r="J145" s="114">
        <v>760.55</v>
      </c>
      <c r="K145" s="114">
        <v>0</v>
      </c>
      <c r="L145" s="114">
        <v>805.6</v>
      </c>
      <c r="M145" s="114">
        <v>25</v>
      </c>
      <c r="N145" s="114">
        <f t="shared" si="4"/>
        <v>1591.15</v>
      </c>
      <c r="O145" s="114">
        <f t="shared" si="5"/>
        <v>24908.85</v>
      </c>
    </row>
    <row r="146" spans="1:15" x14ac:dyDescent="0.25">
      <c r="A146" s="135" t="s">
        <v>147</v>
      </c>
      <c r="B146" s="65" t="s">
        <v>15</v>
      </c>
      <c r="C146" s="75" t="s">
        <v>95</v>
      </c>
      <c r="D146" s="75" t="s">
        <v>430</v>
      </c>
      <c r="E146" s="121" t="s">
        <v>34</v>
      </c>
      <c r="F146" s="72">
        <v>39448</v>
      </c>
      <c r="G146" s="114">
        <v>16500</v>
      </c>
      <c r="H146" s="114">
        <v>0</v>
      </c>
      <c r="I146" s="114">
        <v>16500</v>
      </c>
      <c r="J146" s="114">
        <v>473.55</v>
      </c>
      <c r="K146" s="114">
        <v>0</v>
      </c>
      <c r="L146" s="114">
        <v>501.6</v>
      </c>
      <c r="M146" s="114">
        <v>25</v>
      </c>
      <c r="N146" s="114">
        <f t="shared" si="4"/>
        <v>1000.1500000000001</v>
      </c>
      <c r="O146" s="114">
        <f t="shared" si="5"/>
        <v>15499.85</v>
      </c>
    </row>
    <row r="147" spans="1:15" x14ac:dyDescent="0.25">
      <c r="A147" s="135" t="s">
        <v>148</v>
      </c>
      <c r="B147" s="65" t="s">
        <v>23</v>
      </c>
      <c r="C147" s="75" t="s">
        <v>95</v>
      </c>
      <c r="D147" s="75" t="s">
        <v>430</v>
      </c>
      <c r="E147" s="121" t="s">
        <v>34</v>
      </c>
      <c r="F147" s="72">
        <v>39448</v>
      </c>
      <c r="G147" s="114">
        <v>16500</v>
      </c>
      <c r="H147" s="114">
        <v>0</v>
      </c>
      <c r="I147" s="114">
        <v>16500</v>
      </c>
      <c r="J147" s="114">
        <v>473.55</v>
      </c>
      <c r="K147" s="114">
        <v>0</v>
      </c>
      <c r="L147" s="114">
        <v>501.6</v>
      </c>
      <c r="M147" s="114">
        <v>25</v>
      </c>
      <c r="N147" s="114">
        <f t="shared" si="4"/>
        <v>1000.1500000000001</v>
      </c>
      <c r="O147" s="114">
        <f t="shared" si="5"/>
        <v>15499.85</v>
      </c>
    </row>
    <row r="148" spans="1:15" x14ac:dyDescent="0.25">
      <c r="A148" s="135" t="s">
        <v>149</v>
      </c>
      <c r="B148" s="65" t="s">
        <v>15</v>
      </c>
      <c r="C148" s="75" t="s">
        <v>95</v>
      </c>
      <c r="D148" s="75" t="s">
        <v>430</v>
      </c>
      <c r="E148" s="121" t="s">
        <v>34</v>
      </c>
      <c r="F148" s="72">
        <v>39448</v>
      </c>
      <c r="G148" s="114">
        <v>16500</v>
      </c>
      <c r="H148" s="114">
        <v>0</v>
      </c>
      <c r="I148" s="114">
        <v>16500</v>
      </c>
      <c r="J148" s="114">
        <v>473.55</v>
      </c>
      <c r="K148" s="114">
        <v>0</v>
      </c>
      <c r="L148" s="114">
        <v>501.6</v>
      </c>
      <c r="M148" s="114">
        <v>25</v>
      </c>
      <c r="N148" s="114">
        <f t="shared" si="4"/>
        <v>1000.1500000000001</v>
      </c>
      <c r="O148" s="114">
        <f t="shared" si="5"/>
        <v>15499.85</v>
      </c>
    </row>
    <row r="149" spans="1:15" x14ac:dyDescent="0.25">
      <c r="A149" s="135" t="s">
        <v>150</v>
      </c>
      <c r="B149" s="65" t="s">
        <v>15</v>
      </c>
      <c r="C149" s="75" t="s">
        <v>95</v>
      </c>
      <c r="D149" s="75" t="s">
        <v>430</v>
      </c>
      <c r="E149" s="121" t="s">
        <v>34</v>
      </c>
      <c r="F149" s="72">
        <v>39448</v>
      </c>
      <c r="G149" s="114">
        <v>16500</v>
      </c>
      <c r="H149" s="114">
        <v>0</v>
      </c>
      <c r="I149" s="114">
        <v>16500</v>
      </c>
      <c r="J149" s="114">
        <v>473.55</v>
      </c>
      <c r="K149" s="114">
        <v>0</v>
      </c>
      <c r="L149" s="114">
        <v>501.6</v>
      </c>
      <c r="M149" s="114">
        <v>25</v>
      </c>
      <c r="N149" s="114">
        <f t="shared" si="4"/>
        <v>1000.1500000000001</v>
      </c>
      <c r="O149" s="114">
        <f t="shared" si="5"/>
        <v>15499.85</v>
      </c>
    </row>
    <row r="150" spans="1:15" x14ac:dyDescent="0.25">
      <c r="A150" s="135" t="s">
        <v>151</v>
      </c>
      <c r="B150" s="65" t="s">
        <v>15</v>
      </c>
      <c r="C150" s="75" t="s">
        <v>409</v>
      </c>
      <c r="D150" s="75" t="s">
        <v>430</v>
      </c>
      <c r="E150" s="121" t="s">
        <v>34</v>
      </c>
      <c r="F150" s="72">
        <v>39448</v>
      </c>
      <c r="G150" s="114">
        <v>35000</v>
      </c>
      <c r="H150" s="122">
        <v>0</v>
      </c>
      <c r="I150" s="114">
        <v>35000</v>
      </c>
      <c r="J150" s="114">
        <v>1004.5</v>
      </c>
      <c r="K150" s="114">
        <v>0</v>
      </c>
      <c r="L150" s="114">
        <v>1064</v>
      </c>
      <c r="M150" s="124">
        <v>1740.46</v>
      </c>
      <c r="N150" s="114">
        <f t="shared" si="4"/>
        <v>3808.96</v>
      </c>
      <c r="O150" s="114">
        <f t="shared" si="5"/>
        <v>31191.040000000001</v>
      </c>
    </row>
    <row r="151" spans="1:15" x14ac:dyDescent="0.25">
      <c r="A151" s="135" t="s">
        <v>152</v>
      </c>
      <c r="B151" s="65" t="s">
        <v>15</v>
      </c>
      <c r="C151" s="75" t="s">
        <v>95</v>
      </c>
      <c r="D151" s="75" t="s">
        <v>430</v>
      </c>
      <c r="E151" s="121" t="s">
        <v>34</v>
      </c>
      <c r="F151" s="72">
        <v>39600</v>
      </c>
      <c r="G151" s="114">
        <v>35000</v>
      </c>
      <c r="H151" s="122">
        <v>0</v>
      </c>
      <c r="I151" s="114">
        <v>35000</v>
      </c>
      <c r="J151" s="114">
        <v>1004.5</v>
      </c>
      <c r="K151" s="114">
        <v>0</v>
      </c>
      <c r="L151" s="114">
        <v>1064</v>
      </c>
      <c r="M151" s="124">
        <v>25</v>
      </c>
      <c r="N151" s="114">
        <f t="shared" si="4"/>
        <v>2093.5</v>
      </c>
      <c r="O151" s="114">
        <f t="shared" si="5"/>
        <v>32906.5</v>
      </c>
    </row>
    <row r="152" spans="1:15" x14ac:dyDescent="0.25">
      <c r="A152" s="135" t="s">
        <v>153</v>
      </c>
      <c r="B152" s="65" t="s">
        <v>15</v>
      </c>
      <c r="C152" s="75" t="s">
        <v>95</v>
      </c>
      <c r="D152" s="75" t="s">
        <v>430</v>
      </c>
      <c r="E152" s="121" t="s">
        <v>25</v>
      </c>
      <c r="F152" s="72">
        <v>44105</v>
      </c>
      <c r="G152" s="114">
        <v>16500</v>
      </c>
      <c r="H152" s="114">
        <v>0</v>
      </c>
      <c r="I152" s="114">
        <v>16500</v>
      </c>
      <c r="J152" s="114">
        <v>473.55</v>
      </c>
      <c r="K152" s="114">
        <v>0</v>
      </c>
      <c r="L152" s="114">
        <v>501.6</v>
      </c>
      <c r="M152" s="114">
        <v>3455.92</v>
      </c>
      <c r="N152" s="114">
        <f t="shared" si="4"/>
        <v>4431.07</v>
      </c>
      <c r="O152" s="114">
        <f t="shared" si="5"/>
        <v>12068.93</v>
      </c>
    </row>
    <row r="153" spans="1:15" x14ac:dyDescent="0.25">
      <c r="A153" s="135" t="s">
        <v>154</v>
      </c>
      <c r="B153" s="65" t="s">
        <v>15</v>
      </c>
      <c r="C153" s="75" t="s">
        <v>95</v>
      </c>
      <c r="D153" s="75" t="s">
        <v>430</v>
      </c>
      <c r="E153" s="121" t="s">
        <v>25</v>
      </c>
      <c r="F153" s="72">
        <v>43497</v>
      </c>
      <c r="G153" s="114">
        <v>16500</v>
      </c>
      <c r="H153" s="114">
        <v>0</v>
      </c>
      <c r="I153" s="114">
        <v>16500</v>
      </c>
      <c r="J153" s="114">
        <v>473.55</v>
      </c>
      <c r="K153" s="114">
        <v>0</v>
      </c>
      <c r="L153" s="114">
        <v>501.6</v>
      </c>
      <c r="M153" s="114">
        <v>25</v>
      </c>
      <c r="N153" s="114">
        <f t="shared" si="4"/>
        <v>1000.1500000000001</v>
      </c>
      <c r="O153" s="114">
        <f t="shared" si="5"/>
        <v>15499.85</v>
      </c>
    </row>
    <row r="154" spans="1:15" x14ac:dyDescent="0.25">
      <c r="A154" s="135" t="s">
        <v>155</v>
      </c>
      <c r="B154" s="65" t="s">
        <v>15</v>
      </c>
      <c r="C154" s="75" t="s">
        <v>95</v>
      </c>
      <c r="D154" s="75" t="s">
        <v>430</v>
      </c>
      <c r="E154" s="121" t="s">
        <v>25</v>
      </c>
      <c r="F154" s="72">
        <v>44105</v>
      </c>
      <c r="G154" s="114">
        <v>16500</v>
      </c>
      <c r="H154" s="114">
        <v>0</v>
      </c>
      <c r="I154" s="114">
        <v>16500</v>
      </c>
      <c r="J154" s="114">
        <v>473.55</v>
      </c>
      <c r="K154" s="114">
        <v>0</v>
      </c>
      <c r="L154" s="114">
        <v>501.6</v>
      </c>
      <c r="M154" s="114">
        <v>25</v>
      </c>
      <c r="N154" s="114">
        <f t="shared" si="4"/>
        <v>1000.1500000000001</v>
      </c>
      <c r="O154" s="114">
        <f t="shared" si="5"/>
        <v>15499.85</v>
      </c>
    </row>
    <row r="155" spans="1:15" x14ac:dyDescent="0.25">
      <c r="A155" s="135" t="s">
        <v>156</v>
      </c>
      <c r="B155" s="65" t="s">
        <v>15</v>
      </c>
      <c r="C155" s="75" t="s">
        <v>95</v>
      </c>
      <c r="D155" s="75" t="s">
        <v>430</v>
      </c>
      <c r="E155" s="121" t="s">
        <v>25</v>
      </c>
      <c r="F155" s="72">
        <v>44409</v>
      </c>
      <c r="G155" s="114">
        <v>16500</v>
      </c>
      <c r="H155" s="114">
        <v>0</v>
      </c>
      <c r="I155" s="114">
        <v>16500</v>
      </c>
      <c r="J155" s="114">
        <v>473.55</v>
      </c>
      <c r="K155" s="114">
        <v>0</v>
      </c>
      <c r="L155" s="114">
        <v>501.6</v>
      </c>
      <c r="M155" s="114">
        <v>25</v>
      </c>
      <c r="N155" s="114">
        <f t="shared" si="4"/>
        <v>1000.1500000000001</v>
      </c>
      <c r="O155" s="114">
        <f t="shared" si="5"/>
        <v>15499.85</v>
      </c>
    </row>
    <row r="156" spans="1:15" x14ac:dyDescent="0.25">
      <c r="A156" s="135" t="s">
        <v>157</v>
      </c>
      <c r="B156" s="65" t="s">
        <v>15</v>
      </c>
      <c r="C156" s="75" t="s">
        <v>95</v>
      </c>
      <c r="D156" s="75" t="s">
        <v>430</v>
      </c>
      <c r="E156" s="121" t="s">
        <v>25</v>
      </c>
      <c r="F156" s="72">
        <v>44197</v>
      </c>
      <c r="G156" s="114">
        <v>16500</v>
      </c>
      <c r="H156" s="114">
        <v>0</v>
      </c>
      <c r="I156" s="114">
        <v>16500</v>
      </c>
      <c r="J156" s="114">
        <v>473.55</v>
      </c>
      <c r="K156" s="114">
        <v>0</v>
      </c>
      <c r="L156" s="114">
        <v>501.6</v>
      </c>
      <c r="M156" s="114">
        <v>25</v>
      </c>
      <c r="N156" s="114">
        <f t="shared" si="4"/>
        <v>1000.1500000000001</v>
      </c>
      <c r="O156" s="114">
        <f t="shared" si="5"/>
        <v>15499.85</v>
      </c>
    </row>
    <row r="157" spans="1:15" x14ac:dyDescent="0.25">
      <c r="A157" s="135" t="s">
        <v>485</v>
      </c>
      <c r="B157" s="138" t="s">
        <v>15</v>
      </c>
      <c r="C157" s="137" t="s">
        <v>95</v>
      </c>
      <c r="D157" s="75" t="s">
        <v>486</v>
      </c>
      <c r="E157" s="121" t="s">
        <v>25</v>
      </c>
      <c r="F157" s="72">
        <v>45597</v>
      </c>
      <c r="G157" s="114">
        <v>16500</v>
      </c>
      <c r="H157" s="122">
        <v>0</v>
      </c>
      <c r="I157" s="114">
        <v>16500</v>
      </c>
      <c r="J157" s="114">
        <v>473.55</v>
      </c>
      <c r="K157" s="114">
        <v>0</v>
      </c>
      <c r="L157" s="114">
        <v>501.6</v>
      </c>
      <c r="M157" s="124">
        <v>25</v>
      </c>
      <c r="N157" s="114">
        <f t="shared" si="4"/>
        <v>1000.1500000000001</v>
      </c>
      <c r="O157" s="114">
        <f t="shared" si="5"/>
        <v>15499.85</v>
      </c>
    </row>
    <row r="158" spans="1:15" x14ac:dyDescent="0.25">
      <c r="A158" s="135" t="s">
        <v>158</v>
      </c>
      <c r="B158" s="65" t="s">
        <v>15</v>
      </c>
      <c r="C158" s="75" t="s">
        <v>409</v>
      </c>
      <c r="D158" s="75" t="s">
        <v>431</v>
      </c>
      <c r="E158" s="121" t="s">
        <v>25</v>
      </c>
      <c r="F158" s="72">
        <v>44075</v>
      </c>
      <c r="G158" s="114">
        <v>26500</v>
      </c>
      <c r="H158" s="114">
        <v>0</v>
      </c>
      <c r="I158" s="114">
        <v>26500</v>
      </c>
      <c r="J158" s="114">
        <v>760.55</v>
      </c>
      <c r="K158" s="114">
        <v>0</v>
      </c>
      <c r="L158" s="114">
        <v>805.6</v>
      </c>
      <c r="M158" s="114">
        <v>25</v>
      </c>
      <c r="N158" s="114">
        <f t="shared" si="4"/>
        <v>1591.15</v>
      </c>
      <c r="O158" s="114">
        <f t="shared" si="5"/>
        <v>24908.85</v>
      </c>
    </row>
    <row r="159" spans="1:15" ht="11.25" customHeight="1" x14ac:dyDescent="0.25">
      <c r="A159" s="135" t="s">
        <v>159</v>
      </c>
      <c r="B159" s="65" t="s">
        <v>15</v>
      </c>
      <c r="C159" s="75" t="s">
        <v>409</v>
      </c>
      <c r="D159" s="75" t="s">
        <v>431</v>
      </c>
      <c r="E159" s="121" t="s">
        <v>25</v>
      </c>
      <c r="F159" s="72">
        <v>44105</v>
      </c>
      <c r="G159" s="114">
        <v>26500</v>
      </c>
      <c r="H159" s="114">
        <v>0</v>
      </c>
      <c r="I159" s="114">
        <v>26500</v>
      </c>
      <c r="J159" s="114">
        <v>760.55</v>
      </c>
      <c r="K159" s="114">
        <v>0</v>
      </c>
      <c r="L159" s="114">
        <v>805.6</v>
      </c>
      <c r="M159" s="114">
        <v>25</v>
      </c>
      <c r="N159" s="114">
        <f t="shared" si="4"/>
        <v>1591.15</v>
      </c>
      <c r="O159" s="114">
        <f t="shared" si="5"/>
        <v>24908.85</v>
      </c>
    </row>
    <row r="160" spans="1:15" ht="11.25" customHeight="1" x14ac:dyDescent="0.25">
      <c r="A160" s="135" t="s">
        <v>160</v>
      </c>
      <c r="B160" s="65" t="s">
        <v>23</v>
      </c>
      <c r="C160" s="75" t="s">
        <v>28</v>
      </c>
      <c r="D160" s="75" t="s">
        <v>431</v>
      </c>
      <c r="E160" s="121" t="s">
        <v>25</v>
      </c>
      <c r="F160" s="72">
        <v>44470</v>
      </c>
      <c r="G160" s="114">
        <v>25000</v>
      </c>
      <c r="H160" s="114">
        <v>0</v>
      </c>
      <c r="I160" s="114">
        <v>25000</v>
      </c>
      <c r="J160" s="114">
        <v>717.5</v>
      </c>
      <c r="K160" s="114">
        <v>0</v>
      </c>
      <c r="L160" s="114">
        <v>760</v>
      </c>
      <c r="M160" s="114">
        <v>25</v>
      </c>
      <c r="N160" s="114">
        <f t="shared" si="4"/>
        <v>1502.5</v>
      </c>
      <c r="O160" s="114">
        <f t="shared" si="5"/>
        <v>23497.5</v>
      </c>
    </row>
    <row r="161" spans="1:15" ht="11.25" customHeight="1" x14ac:dyDescent="0.25">
      <c r="A161" s="135" t="s">
        <v>161</v>
      </c>
      <c r="B161" s="65" t="s">
        <v>15</v>
      </c>
      <c r="C161" s="75" t="s">
        <v>95</v>
      </c>
      <c r="D161" s="75" t="s">
        <v>431</v>
      </c>
      <c r="E161" s="121" t="s">
        <v>25</v>
      </c>
      <c r="F161" s="72">
        <v>39479</v>
      </c>
      <c r="G161" s="114">
        <v>16500</v>
      </c>
      <c r="H161" s="114">
        <v>0</v>
      </c>
      <c r="I161" s="114">
        <v>16500</v>
      </c>
      <c r="J161" s="114">
        <v>473.55</v>
      </c>
      <c r="K161" s="114">
        <v>0</v>
      </c>
      <c r="L161" s="114">
        <v>501.6</v>
      </c>
      <c r="M161" s="114">
        <v>25</v>
      </c>
      <c r="N161" s="114">
        <f t="shared" si="4"/>
        <v>1000.1500000000001</v>
      </c>
      <c r="O161" s="114">
        <f t="shared" si="5"/>
        <v>15499.85</v>
      </c>
    </row>
    <row r="162" spans="1:15" x14ac:dyDescent="0.25">
      <c r="A162" s="135" t="s">
        <v>162</v>
      </c>
      <c r="B162" s="65" t="s">
        <v>15</v>
      </c>
      <c r="C162" s="75" t="s">
        <v>95</v>
      </c>
      <c r="D162" s="75" t="s">
        <v>431</v>
      </c>
      <c r="E162" s="121" t="s">
        <v>34</v>
      </c>
      <c r="F162" s="72">
        <v>44197</v>
      </c>
      <c r="G162" s="114">
        <v>16500</v>
      </c>
      <c r="H162" s="114">
        <v>0</v>
      </c>
      <c r="I162" s="114">
        <v>16500</v>
      </c>
      <c r="J162" s="114">
        <v>473.55</v>
      </c>
      <c r="K162" s="114">
        <v>0</v>
      </c>
      <c r="L162" s="114">
        <v>501.6</v>
      </c>
      <c r="M162" s="114">
        <v>25</v>
      </c>
      <c r="N162" s="114">
        <f t="shared" si="4"/>
        <v>1000.1500000000001</v>
      </c>
      <c r="O162" s="114">
        <f t="shared" si="5"/>
        <v>15499.85</v>
      </c>
    </row>
    <row r="163" spans="1:15" x14ac:dyDescent="0.25">
      <c r="A163" s="135" t="s">
        <v>163</v>
      </c>
      <c r="B163" s="65" t="s">
        <v>15</v>
      </c>
      <c r="C163" s="75" t="s">
        <v>409</v>
      </c>
      <c r="D163" s="75" t="s">
        <v>431</v>
      </c>
      <c r="E163" s="121" t="s">
        <v>25</v>
      </c>
      <c r="F163" s="72">
        <v>44197</v>
      </c>
      <c r="G163" s="114">
        <v>26500</v>
      </c>
      <c r="H163" s="114">
        <v>0</v>
      </c>
      <c r="I163" s="114">
        <v>26500</v>
      </c>
      <c r="J163" s="114">
        <v>760.55</v>
      </c>
      <c r="K163" s="114">
        <v>0</v>
      </c>
      <c r="L163" s="114">
        <v>805.6</v>
      </c>
      <c r="M163" s="114">
        <v>25</v>
      </c>
      <c r="N163" s="114">
        <f t="shared" si="4"/>
        <v>1591.15</v>
      </c>
      <c r="O163" s="114">
        <f t="shared" si="5"/>
        <v>24908.85</v>
      </c>
    </row>
    <row r="164" spans="1:15" x14ac:dyDescent="0.25">
      <c r="A164" s="135" t="s">
        <v>496</v>
      </c>
      <c r="B164" s="138" t="s">
        <v>23</v>
      </c>
      <c r="C164" s="137" t="s">
        <v>80</v>
      </c>
      <c r="D164" s="75" t="s">
        <v>490</v>
      </c>
      <c r="E164" s="121" t="s">
        <v>25</v>
      </c>
      <c r="F164" s="72">
        <v>45597</v>
      </c>
      <c r="G164" s="114">
        <v>15000</v>
      </c>
      <c r="H164" s="122">
        <v>0</v>
      </c>
      <c r="I164" s="114">
        <v>15000</v>
      </c>
      <c r="J164" s="114">
        <v>430.5</v>
      </c>
      <c r="K164" s="114">
        <v>0</v>
      </c>
      <c r="L164" s="114">
        <v>456</v>
      </c>
      <c r="M164" s="124">
        <v>25</v>
      </c>
      <c r="N164" s="114">
        <f t="shared" si="4"/>
        <v>911.5</v>
      </c>
      <c r="O164" s="114">
        <f t="shared" si="5"/>
        <v>14088.5</v>
      </c>
    </row>
    <row r="165" spans="1:15" x14ac:dyDescent="0.25">
      <c r="A165" s="135" t="s">
        <v>489</v>
      </c>
      <c r="B165" s="138" t="s">
        <v>15</v>
      </c>
      <c r="C165" s="75" t="s">
        <v>95</v>
      </c>
      <c r="D165" s="75" t="s">
        <v>490</v>
      </c>
      <c r="E165" s="121" t="s">
        <v>25</v>
      </c>
      <c r="F165" s="72">
        <v>45597</v>
      </c>
      <c r="G165" s="114">
        <v>16500</v>
      </c>
      <c r="H165" s="122">
        <v>0</v>
      </c>
      <c r="I165" s="114">
        <v>16500</v>
      </c>
      <c r="J165" s="114">
        <v>473.55</v>
      </c>
      <c r="K165" s="114">
        <v>0</v>
      </c>
      <c r="L165" s="114">
        <v>501.6</v>
      </c>
      <c r="M165" s="124">
        <v>25</v>
      </c>
      <c r="N165" s="114">
        <f t="shared" si="4"/>
        <v>1000.1500000000001</v>
      </c>
      <c r="O165" s="114">
        <f t="shared" si="5"/>
        <v>15499.85</v>
      </c>
    </row>
    <row r="166" spans="1:15" x14ac:dyDescent="0.25">
      <c r="A166" s="135" t="s">
        <v>164</v>
      </c>
      <c r="B166" s="65" t="s">
        <v>15</v>
      </c>
      <c r="C166" s="75" t="s">
        <v>409</v>
      </c>
      <c r="D166" s="75" t="s">
        <v>432</v>
      </c>
      <c r="E166" s="121" t="s">
        <v>25</v>
      </c>
      <c r="F166" s="72">
        <v>39448</v>
      </c>
      <c r="G166" s="114">
        <v>26500</v>
      </c>
      <c r="H166" s="114">
        <v>0</v>
      </c>
      <c r="I166" s="114">
        <v>26500</v>
      </c>
      <c r="J166" s="114">
        <v>760.55</v>
      </c>
      <c r="K166" s="114">
        <v>0</v>
      </c>
      <c r="L166" s="114">
        <v>805.6</v>
      </c>
      <c r="M166" s="114">
        <v>25</v>
      </c>
      <c r="N166" s="114">
        <f t="shared" si="4"/>
        <v>1591.15</v>
      </c>
      <c r="O166" s="114">
        <f t="shared" si="5"/>
        <v>24908.85</v>
      </c>
    </row>
    <row r="167" spans="1:15" x14ac:dyDescent="0.25">
      <c r="A167" s="135" t="s">
        <v>165</v>
      </c>
      <c r="B167" s="65" t="s">
        <v>15</v>
      </c>
      <c r="C167" s="75" t="s">
        <v>95</v>
      </c>
      <c r="D167" s="75" t="s">
        <v>432</v>
      </c>
      <c r="E167" s="121" t="s">
        <v>25</v>
      </c>
      <c r="F167" s="72">
        <v>41640</v>
      </c>
      <c r="G167" s="114">
        <v>16500</v>
      </c>
      <c r="H167" s="114">
        <v>0</v>
      </c>
      <c r="I167" s="114">
        <v>16500</v>
      </c>
      <c r="J167" s="114">
        <v>473.55</v>
      </c>
      <c r="K167" s="114">
        <v>0</v>
      </c>
      <c r="L167" s="114">
        <v>501.6</v>
      </c>
      <c r="M167" s="114">
        <v>25</v>
      </c>
      <c r="N167" s="114">
        <f t="shared" si="4"/>
        <v>1000.1500000000001</v>
      </c>
      <c r="O167" s="114">
        <f t="shared" si="5"/>
        <v>15499.85</v>
      </c>
    </row>
    <row r="168" spans="1:15" x14ac:dyDescent="0.25">
      <c r="A168" s="135" t="s">
        <v>166</v>
      </c>
      <c r="B168" s="65" t="s">
        <v>15</v>
      </c>
      <c r="C168" s="75" t="s">
        <v>95</v>
      </c>
      <c r="D168" s="75" t="s">
        <v>432</v>
      </c>
      <c r="E168" s="121" t="s">
        <v>25</v>
      </c>
      <c r="F168" s="72">
        <v>44531</v>
      </c>
      <c r="G168" s="114">
        <v>16500</v>
      </c>
      <c r="H168" s="114">
        <v>0</v>
      </c>
      <c r="I168" s="114">
        <v>16500</v>
      </c>
      <c r="J168" s="114">
        <v>473.55</v>
      </c>
      <c r="K168" s="114">
        <v>0</v>
      </c>
      <c r="L168" s="114">
        <v>501.6</v>
      </c>
      <c r="M168" s="114">
        <v>25</v>
      </c>
      <c r="N168" s="114">
        <f t="shared" si="4"/>
        <v>1000.1500000000001</v>
      </c>
      <c r="O168" s="114">
        <f t="shared" si="5"/>
        <v>15499.85</v>
      </c>
    </row>
    <row r="169" spans="1:15" x14ac:dyDescent="0.25">
      <c r="A169" s="135" t="s">
        <v>354</v>
      </c>
      <c r="B169" s="65" t="s">
        <v>23</v>
      </c>
      <c r="C169" s="75" t="s">
        <v>28</v>
      </c>
      <c r="D169" s="75" t="s">
        <v>432</v>
      </c>
      <c r="E169" s="121" t="s">
        <v>25</v>
      </c>
      <c r="F169" s="72">
        <v>45170</v>
      </c>
      <c r="G169" s="114">
        <v>25000</v>
      </c>
      <c r="H169" s="114">
        <v>0</v>
      </c>
      <c r="I169" s="114">
        <v>25000</v>
      </c>
      <c r="J169" s="114">
        <v>717.5</v>
      </c>
      <c r="K169" s="114">
        <v>0</v>
      </c>
      <c r="L169" s="114">
        <v>760</v>
      </c>
      <c r="M169" s="114">
        <v>25</v>
      </c>
      <c r="N169" s="114">
        <f t="shared" si="4"/>
        <v>1502.5</v>
      </c>
      <c r="O169" s="114">
        <f t="shared" si="5"/>
        <v>23497.5</v>
      </c>
    </row>
    <row r="170" spans="1:15" x14ac:dyDescent="0.25">
      <c r="A170" s="135" t="s">
        <v>466</v>
      </c>
      <c r="B170" s="65" t="s">
        <v>15</v>
      </c>
      <c r="C170" s="75" t="s">
        <v>409</v>
      </c>
      <c r="D170" s="75" t="s">
        <v>432</v>
      </c>
      <c r="E170" s="121" t="s">
        <v>25</v>
      </c>
      <c r="F170" s="72">
        <v>45474</v>
      </c>
      <c r="G170" s="114">
        <v>26500</v>
      </c>
      <c r="H170" s="114">
        <v>0</v>
      </c>
      <c r="I170" s="114">
        <v>26500</v>
      </c>
      <c r="J170" s="114">
        <v>760.55</v>
      </c>
      <c r="K170" s="114">
        <v>0</v>
      </c>
      <c r="L170" s="114">
        <v>805.6</v>
      </c>
      <c r="M170" s="114">
        <v>25</v>
      </c>
      <c r="N170" s="114">
        <f t="shared" si="4"/>
        <v>1591.15</v>
      </c>
      <c r="O170" s="114">
        <f t="shared" si="5"/>
        <v>24908.85</v>
      </c>
    </row>
    <row r="171" spans="1:15" x14ac:dyDescent="0.25">
      <c r="A171" s="135" t="s">
        <v>467</v>
      </c>
      <c r="B171" s="65" t="s">
        <v>15</v>
      </c>
      <c r="C171" s="75" t="s">
        <v>95</v>
      </c>
      <c r="D171" s="75" t="s">
        <v>432</v>
      </c>
      <c r="E171" s="121" t="s">
        <v>25</v>
      </c>
      <c r="F171" s="72">
        <v>45474</v>
      </c>
      <c r="G171" s="114">
        <v>16500</v>
      </c>
      <c r="H171" s="114">
        <v>0</v>
      </c>
      <c r="I171" s="114">
        <v>16500</v>
      </c>
      <c r="J171" s="114">
        <v>473.55</v>
      </c>
      <c r="K171" s="114">
        <v>0</v>
      </c>
      <c r="L171" s="114">
        <v>501.6</v>
      </c>
      <c r="M171" s="114">
        <v>25</v>
      </c>
      <c r="N171" s="114">
        <f t="shared" si="4"/>
        <v>1000.1500000000001</v>
      </c>
      <c r="O171" s="114">
        <f t="shared" si="5"/>
        <v>15499.85</v>
      </c>
    </row>
    <row r="172" spans="1:15" x14ac:dyDescent="0.25">
      <c r="A172" s="135" t="s">
        <v>468</v>
      </c>
      <c r="B172" s="65" t="s">
        <v>15</v>
      </c>
      <c r="C172" s="75" t="s">
        <v>95</v>
      </c>
      <c r="D172" s="75" t="s">
        <v>432</v>
      </c>
      <c r="E172" s="121" t="s">
        <v>25</v>
      </c>
      <c r="F172" s="72">
        <v>45474</v>
      </c>
      <c r="G172" s="114">
        <v>16500</v>
      </c>
      <c r="H172" s="114">
        <v>0</v>
      </c>
      <c r="I172" s="114">
        <v>16500</v>
      </c>
      <c r="J172" s="114">
        <v>473.55</v>
      </c>
      <c r="K172" s="114">
        <v>0</v>
      </c>
      <c r="L172" s="114">
        <v>501.6</v>
      </c>
      <c r="M172" s="114">
        <v>25</v>
      </c>
      <c r="N172" s="114">
        <f t="shared" si="4"/>
        <v>1000.1500000000001</v>
      </c>
      <c r="O172" s="114">
        <f t="shared" si="5"/>
        <v>15499.85</v>
      </c>
    </row>
    <row r="173" spans="1:15" x14ac:dyDescent="0.25">
      <c r="A173" s="135" t="s">
        <v>381</v>
      </c>
      <c r="B173" s="136" t="s">
        <v>15</v>
      </c>
      <c r="C173" s="137" t="s">
        <v>377</v>
      </c>
      <c r="D173" s="75" t="s">
        <v>432</v>
      </c>
      <c r="E173" s="121" t="s">
        <v>25</v>
      </c>
      <c r="F173" s="72">
        <v>45413</v>
      </c>
      <c r="G173" s="114">
        <v>16500</v>
      </c>
      <c r="H173" s="114">
        <v>0</v>
      </c>
      <c r="I173" s="114">
        <v>16500</v>
      </c>
      <c r="J173" s="114">
        <v>473.55</v>
      </c>
      <c r="K173" s="114">
        <v>0</v>
      </c>
      <c r="L173" s="114">
        <v>501.6</v>
      </c>
      <c r="M173" s="114">
        <v>25</v>
      </c>
      <c r="N173" s="114">
        <f t="shared" si="4"/>
        <v>1000.1500000000001</v>
      </c>
      <c r="O173" s="114">
        <f t="shared" si="5"/>
        <v>15499.85</v>
      </c>
    </row>
    <row r="174" spans="1:15" x14ac:dyDescent="0.25">
      <c r="A174" s="135" t="s">
        <v>385</v>
      </c>
      <c r="B174" s="136" t="s">
        <v>15</v>
      </c>
      <c r="C174" s="137" t="s">
        <v>377</v>
      </c>
      <c r="D174" s="75" t="s">
        <v>432</v>
      </c>
      <c r="E174" s="121" t="s">
        <v>25</v>
      </c>
      <c r="F174" s="72">
        <v>45413</v>
      </c>
      <c r="G174" s="114">
        <v>16500</v>
      </c>
      <c r="H174" s="114">
        <v>0</v>
      </c>
      <c r="I174" s="114">
        <v>16500</v>
      </c>
      <c r="J174" s="114">
        <v>473.55</v>
      </c>
      <c r="K174" s="114">
        <v>0</v>
      </c>
      <c r="L174" s="114">
        <v>501.6</v>
      </c>
      <c r="M174" s="114">
        <v>25</v>
      </c>
      <c r="N174" s="114">
        <f t="shared" si="4"/>
        <v>1000.1500000000001</v>
      </c>
      <c r="O174" s="114">
        <f t="shared" si="5"/>
        <v>15499.85</v>
      </c>
    </row>
    <row r="175" spans="1:15" x14ac:dyDescent="0.25">
      <c r="A175" s="135" t="s">
        <v>397</v>
      </c>
      <c r="B175" s="136" t="s">
        <v>15</v>
      </c>
      <c r="C175" s="137" t="s">
        <v>377</v>
      </c>
      <c r="D175" s="75" t="s">
        <v>432</v>
      </c>
      <c r="E175" s="121" t="s">
        <v>25</v>
      </c>
      <c r="F175" s="72">
        <v>45413</v>
      </c>
      <c r="G175" s="114">
        <v>16500</v>
      </c>
      <c r="H175" s="114">
        <v>0</v>
      </c>
      <c r="I175" s="114">
        <v>16500</v>
      </c>
      <c r="J175" s="114">
        <v>473.55</v>
      </c>
      <c r="K175" s="114">
        <v>0</v>
      </c>
      <c r="L175" s="114">
        <v>501.6</v>
      </c>
      <c r="M175" s="114">
        <v>25</v>
      </c>
      <c r="N175" s="114">
        <f t="shared" si="4"/>
        <v>1000.1500000000001</v>
      </c>
      <c r="O175" s="114">
        <f t="shared" si="5"/>
        <v>15499.85</v>
      </c>
    </row>
    <row r="176" spans="1:15" x14ac:dyDescent="0.25">
      <c r="A176" s="135" t="s">
        <v>475</v>
      </c>
      <c r="B176" s="138" t="s">
        <v>23</v>
      </c>
      <c r="C176" s="137" t="s">
        <v>95</v>
      </c>
      <c r="D176" s="75" t="s">
        <v>477</v>
      </c>
      <c r="E176" s="121" t="s">
        <v>25</v>
      </c>
      <c r="F176" s="72">
        <v>45536</v>
      </c>
      <c r="G176" s="114">
        <v>16500</v>
      </c>
      <c r="H176" s="114">
        <v>0</v>
      </c>
      <c r="I176" s="114">
        <v>16500</v>
      </c>
      <c r="J176" s="114">
        <v>473.55</v>
      </c>
      <c r="K176" s="114">
        <v>0</v>
      </c>
      <c r="L176" s="114">
        <v>501.6</v>
      </c>
      <c r="M176" s="114">
        <v>25</v>
      </c>
      <c r="N176" s="114">
        <f t="shared" si="4"/>
        <v>1000.1500000000001</v>
      </c>
      <c r="O176" s="114">
        <f t="shared" si="5"/>
        <v>15499.85</v>
      </c>
    </row>
    <row r="177" spans="1:24" ht="26.25" x14ac:dyDescent="0.25">
      <c r="A177" s="135" t="s">
        <v>167</v>
      </c>
      <c r="B177" s="65" t="s">
        <v>23</v>
      </c>
      <c r="C177" s="75" t="s">
        <v>28</v>
      </c>
      <c r="D177" s="75" t="s">
        <v>433</v>
      </c>
      <c r="E177" s="121" t="s">
        <v>34</v>
      </c>
      <c r="F177" s="72">
        <v>39448</v>
      </c>
      <c r="G177" s="114">
        <v>25000</v>
      </c>
      <c r="H177" s="114">
        <v>0</v>
      </c>
      <c r="I177" s="114">
        <v>25000</v>
      </c>
      <c r="J177" s="114">
        <v>717.5</v>
      </c>
      <c r="K177" s="114">
        <v>0</v>
      </c>
      <c r="L177" s="114">
        <v>760</v>
      </c>
      <c r="M177" s="114">
        <v>125</v>
      </c>
      <c r="N177" s="114">
        <f t="shared" si="4"/>
        <v>1602.5</v>
      </c>
      <c r="O177" s="114">
        <f t="shared" si="5"/>
        <v>23397.5</v>
      </c>
    </row>
    <row r="178" spans="1:24" ht="26.25" x14ac:dyDescent="0.25">
      <c r="A178" s="135" t="s">
        <v>168</v>
      </c>
      <c r="B178" s="65" t="s">
        <v>15</v>
      </c>
      <c r="C178" s="75" t="s">
        <v>95</v>
      </c>
      <c r="D178" s="75" t="s">
        <v>433</v>
      </c>
      <c r="E178" s="121" t="s">
        <v>34</v>
      </c>
      <c r="F178" s="72">
        <v>39448</v>
      </c>
      <c r="G178" s="114">
        <v>16500</v>
      </c>
      <c r="H178" s="114">
        <v>0</v>
      </c>
      <c r="I178" s="114">
        <v>16500</v>
      </c>
      <c r="J178" s="114">
        <v>473.55</v>
      </c>
      <c r="K178" s="114">
        <v>0</v>
      </c>
      <c r="L178" s="114">
        <v>501.6</v>
      </c>
      <c r="M178" s="114">
        <v>1840.46</v>
      </c>
      <c r="N178" s="114">
        <f t="shared" si="4"/>
        <v>2815.61</v>
      </c>
      <c r="O178" s="114">
        <f t="shared" si="5"/>
        <v>13684.39</v>
      </c>
    </row>
    <row r="179" spans="1:24" ht="26.25" x14ac:dyDescent="0.25">
      <c r="A179" s="135" t="s">
        <v>169</v>
      </c>
      <c r="B179" s="65" t="s">
        <v>23</v>
      </c>
      <c r="C179" s="75" t="s">
        <v>95</v>
      </c>
      <c r="D179" s="75" t="s">
        <v>433</v>
      </c>
      <c r="E179" s="121" t="s">
        <v>34</v>
      </c>
      <c r="F179" s="72">
        <v>39448</v>
      </c>
      <c r="G179" s="114">
        <v>16500</v>
      </c>
      <c r="H179" s="114">
        <v>0</v>
      </c>
      <c r="I179" s="114">
        <v>16500</v>
      </c>
      <c r="J179" s="114">
        <v>473.55</v>
      </c>
      <c r="K179" s="114">
        <v>0</v>
      </c>
      <c r="L179" s="114">
        <v>501.6</v>
      </c>
      <c r="M179" s="114">
        <v>125</v>
      </c>
      <c r="N179" s="114">
        <f t="shared" si="4"/>
        <v>1100.1500000000001</v>
      </c>
      <c r="O179" s="114">
        <f t="shared" si="5"/>
        <v>15399.85</v>
      </c>
    </row>
    <row r="180" spans="1:24" ht="26.25" x14ac:dyDescent="0.25">
      <c r="A180" s="135" t="s">
        <v>170</v>
      </c>
      <c r="B180" s="65" t="s">
        <v>15</v>
      </c>
      <c r="C180" s="75" t="s">
        <v>95</v>
      </c>
      <c r="D180" s="75" t="s">
        <v>433</v>
      </c>
      <c r="E180" s="121" t="s">
        <v>34</v>
      </c>
      <c r="F180" s="72">
        <v>39448</v>
      </c>
      <c r="G180" s="114">
        <v>16500</v>
      </c>
      <c r="H180" s="114">
        <v>0</v>
      </c>
      <c r="I180" s="114">
        <v>16500</v>
      </c>
      <c r="J180" s="114">
        <v>473.55</v>
      </c>
      <c r="K180" s="114">
        <v>0</v>
      </c>
      <c r="L180" s="114">
        <v>501.6</v>
      </c>
      <c r="M180" s="114">
        <v>125</v>
      </c>
      <c r="N180" s="114">
        <f t="shared" si="4"/>
        <v>1100.1500000000001</v>
      </c>
      <c r="O180" s="114">
        <f t="shared" si="5"/>
        <v>15399.85</v>
      </c>
    </row>
    <row r="181" spans="1:24" ht="26.25" x14ac:dyDescent="0.25">
      <c r="A181" s="135" t="s">
        <v>171</v>
      </c>
      <c r="B181" s="65" t="s">
        <v>15</v>
      </c>
      <c r="C181" s="75" t="s">
        <v>409</v>
      </c>
      <c r="D181" s="75" t="s">
        <v>433</v>
      </c>
      <c r="E181" s="121" t="s">
        <v>25</v>
      </c>
      <c r="F181" s="72">
        <v>41640</v>
      </c>
      <c r="G181" s="114">
        <v>26500</v>
      </c>
      <c r="H181" s="114">
        <v>0</v>
      </c>
      <c r="I181" s="114">
        <v>26500</v>
      </c>
      <c r="J181" s="114">
        <v>760.55</v>
      </c>
      <c r="K181" s="114">
        <v>0</v>
      </c>
      <c r="L181" s="114">
        <v>805.6</v>
      </c>
      <c r="M181" s="114">
        <v>1740.46</v>
      </c>
      <c r="N181" s="114">
        <f t="shared" si="4"/>
        <v>3306.61</v>
      </c>
      <c r="O181" s="114">
        <f t="shared" si="5"/>
        <v>23193.39</v>
      </c>
      <c r="P181" s="10"/>
      <c r="R181" s="10"/>
      <c r="V181" s="10"/>
      <c r="W181" s="10"/>
      <c r="X181" s="10"/>
    </row>
    <row r="182" spans="1:24" ht="26.25" x14ac:dyDescent="0.25">
      <c r="A182" s="135" t="s">
        <v>172</v>
      </c>
      <c r="B182" s="65" t="s">
        <v>15</v>
      </c>
      <c r="C182" s="75" t="s">
        <v>95</v>
      </c>
      <c r="D182" s="75" t="s">
        <v>433</v>
      </c>
      <c r="E182" s="121" t="s">
        <v>25</v>
      </c>
      <c r="F182" s="72">
        <v>44197</v>
      </c>
      <c r="G182" s="114">
        <v>16500</v>
      </c>
      <c r="H182" s="114">
        <v>0</v>
      </c>
      <c r="I182" s="114">
        <v>16500</v>
      </c>
      <c r="J182" s="114">
        <v>473.55</v>
      </c>
      <c r="K182" s="114">
        <v>0</v>
      </c>
      <c r="L182" s="114">
        <v>501.6</v>
      </c>
      <c r="M182" s="114">
        <v>25</v>
      </c>
      <c r="N182" s="114">
        <f t="shared" si="4"/>
        <v>1000.1500000000001</v>
      </c>
      <c r="O182" s="114">
        <f t="shared" si="5"/>
        <v>15499.85</v>
      </c>
    </row>
    <row r="183" spans="1:24" ht="26.25" x14ac:dyDescent="0.25">
      <c r="A183" s="135" t="s">
        <v>378</v>
      </c>
      <c r="B183" s="136" t="s">
        <v>15</v>
      </c>
      <c r="C183" s="75" t="s">
        <v>409</v>
      </c>
      <c r="D183" s="75" t="s">
        <v>433</v>
      </c>
      <c r="E183" s="121" t="s">
        <v>25</v>
      </c>
      <c r="F183" s="72">
        <v>45383</v>
      </c>
      <c r="G183" s="114">
        <v>26500</v>
      </c>
      <c r="H183" s="114">
        <v>0</v>
      </c>
      <c r="I183" s="114">
        <v>26500</v>
      </c>
      <c r="J183" s="114">
        <v>760.55</v>
      </c>
      <c r="K183" s="114">
        <v>0</v>
      </c>
      <c r="L183" s="114">
        <v>805.6</v>
      </c>
      <c r="M183" s="114">
        <v>25</v>
      </c>
      <c r="N183" s="114">
        <f t="shared" si="4"/>
        <v>1591.15</v>
      </c>
      <c r="O183" s="114">
        <f t="shared" si="5"/>
        <v>24908.85</v>
      </c>
    </row>
    <row r="184" spans="1:24" ht="26.25" x14ac:dyDescent="0.25">
      <c r="A184" s="135" t="s">
        <v>494</v>
      </c>
      <c r="B184" s="138" t="s">
        <v>15</v>
      </c>
      <c r="C184" s="75" t="s">
        <v>95</v>
      </c>
      <c r="D184" s="75" t="s">
        <v>495</v>
      </c>
      <c r="E184" s="121" t="s">
        <v>25</v>
      </c>
      <c r="F184" s="72">
        <v>45597</v>
      </c>
      <c r="G184" s="114">
        <v>16500</v>
      </c>
      <c r="H184" s="122">
        <v>0</v>
      </c>
      <c r="I184" s="114">
        <v>16500</v>
      </c>
      <c r="J184" s="114">
        <v>473.55</v>
      </c>
      <c r="K184" s="114">
        <v>0</v>
      </c>
      <c r="L184" s="114">
        <v>501.6</v>
      </c>
      <c r="M184" s="124">
        <v>25</v>
      </c>
      <c r="N184" s="114">
        <f t="shared" si="4"/>
        <v>1000.1500000000001</v>
      </c>
      <c r="O184" s="114">
        <f t="shared" si="5"/>
        <v>15499.85</v>
      </c>
    </row>
    <row r="185" spans="1:24" x14ac:dyDescent="0.25">
      <c r="A185" s="135" t="s">
        <v>173</v>
      </c>
      <c r="B185" s="65" t="s">
        <v>15</v>
      </c>
      <c r="C185" s="75" t="s">
        <v>410</v>
      </c>
      <c r="D185" s="75" t="s">
        <v>434</v>
      </c>
      <c r="E185" s="121" t="s">
        <v>34</v>
      </c>
      <c r="F185" s="72">
        <v>39448</v>
      </c>
      <c r="G185" s="114">
        <v>40000</v>
      </c>
      <c r="H185" s="114">
        <v>0</v>
      </c>
      <c r="I185" s="114">
        <v>40000</v>
      </c>
      <c r="J185" s="114">
        <v>1148</v>
      </c>
      <c r="K185" s="114">
        <v>442.65</v>
      </c>
      <c r="L185" s="114">
        <v>1216</v>
      </c>
      <c r="M185" s="114">
        <v>30719.71</v>
      </c>
      <c r="N185" s="114">
        <f t="shared" si="4"/>
        <v>33526.36</v>
      </c>
      <c r="O185" s="114">
        <f t="shared" si="5"/>
        <v>6473.6399999999994</v>
      </c>
    </row>
    <row r="186" spans="1:24" ht="26.25" x14ac:dyDescent="0.25">
      <c r="A186" s="135" t="s">
        <v>174</v>
      </c>
      <c r="B186" s="65" t="s">
        <v>23</v>
      </c>
      <c r="C186" s="75" t="s">
        <v>415</v>
      </c>
      <c r="D186" s="75" t="s">
        <v>434</v>
      </c>
      <c r="E186" s="121" t="s">
        <v>34</v>
      </c>
      <c r="F186" s="72">
        <v>40940</v>
      </c>
      <c r="G186" s="114">
        <v>40000</v>
      </c>
      <c r="H186" s="114">
        <v>0</v>
      </c>
      <c r="I186" s="114">
        <v>40000</v>
      </c>
      <c r="J186" s="114">
        <v>1148</v>
      </c>
      <c r="K186" s="114">
        <v>0</v>
      </c>
      <c r="L186" s="114">
        <v>1216</v>
      </c>
      <c r="M186" s="114">
        <v>3455.92</v>
      </c>
      <c r="N186" s="114">
        <f t="shared" si="4"/>
        <v>5819.92</v>
      </c>
      <c r="O186" s="114">
        <f t="shared" si="5"/>
        <v>34180.080000000002</v>
      </c>
    </row>
    <row r="187" spans="1:24" x14ac:dyDescent="0.25">
      <c r="A187" s="135" t="s">
        <v>175</v>
      </c>
      <c r="B187" s="65" t="s">
        <v>15</v>
      </c>
      <c r="C187" s="75" t="s">
        <v>409</v>
      </c>
      <c r="D187" s="75" t="s">
        <v>434</v>
      </c>
      <c r="E187" s="121" t="s">
        <v>34</v>
      </c>
      <c r="F187" s="72">
        <v>39448</v>
      </c>
      <c r="G187" s="114">
        <v>26500</v>
      </c>
      <c r="H187" s="114">
        <v>0</v>
      </c>
      <c r="I187" s="114">
        <v>26500</v>
      </c>
      <c r="J187" s="114">
        <v>760.55</v>
      </c>
      <c r="K187" s="114">
        <v>0</v>
      </c>
      <c r="L187" s="114">
        <v>805.6</v>
      </c>
      <c r="M187" s="114">
        <v>1740.46</v>
      </c>
      <c r="N187" s="114">
        <f t="shared" si="4"/>
        <v>3306.61</v>
      </c>
      <c r="O187" s="114">
        <f t="shared" si="5"/>
        <v>23193.39</v>
      </c>
    </row>
    <row r="188" spans="1:24" x14ac:dyDescent="0.25">
      <c r="A188" s="135" t="s">
        <v>176</v>
      </c>
      <c r="B188" s="65" t="s">
        <v>23</v>
      </c>
      <c r="C188" s="75" t="s">
        <v>95</v>
      </c>
      <c r="D188" s="75" t="s">
        <v>434</v>
      </c>
      <c r="E188" s="121" t="s">
        <v>25</v>
      </c>
      <c r="F188" s="72">
        <v>39448</v>
      </c>
      <c r="G188" s="114">
        <v>16500</v>
      </c>
      <c r="H188" s="114">
        <v>0</v>
      </c>
      <c r="I188" s="114">
        <v>16500</v>
      </c>
      <c r="J188" s="114">
        <v>473.55</v>
      </c>
      <c r="K188" s="114">
        <v>0</v>
      </c>
      <c r="L188" s="114">
        <v>501.6</v>
      </c>
      <c r="M188" s="114">
        <v>25</v>
      </c>
      <c r="N188" s="114">
        <f t="shared" si="4"/>
        <v>1000.1500000000001</v>
      </c>
      <c r="O188" s="114">
        <f t="shared" si="5"/>
        <v>15499.85</v>
      </c>
    </row>
    <row r="189" spans="1:24" x14ac:dyDescent="0.25">
      <c r="A189" s="135" t="s">
        <v>177</v>
      </c>
      <c r="B189" s="65" t="s">
        <v>15</v>
      </c>
      <c r="C189" s="75" t="s">
        <v>95</v>
      </c>
      <c r="D189" s="75" t="s">
        <v>434</v>
      </c>
      <c r="E189" s="121" t="s">
        <v>25</v>
      </c>
      <c r="F189" s="72">
        <v>44409</v>
      </c>
      <c r="G189" s="114">
        <v>16500</v>
      </c>
      <c r="H189" s="114">
        <v>0</v>
      </c>
      <c r="I189" s="114">
        <v>16500</v>
      </c>
      <c r="J189" s="114">
        <v>473.55</v>
      </c>
      <c r="K189" s="114">
        <v>0</v>
      </c>
      <c r="L189" s="114">
        <v>501.6</v>
      </c>
      <c r="M189" s="114">
        <v>25</v>
      </c>
      <c r="N189" s="114">
        <f t="shared" si="4"/>
        <v>1000.1500000000001</v>
      </c>
      <c r="O189" s="114">
        <f t="shared" si="5"/>
        <v>15499.85</v>
      </c>
    </row>
    <row r="190" spans="1:24" x14ac:dyDescent="0.25">
      <c r="A190" s="143" t="s">
        <v>338</v>
      </c>
      <c r="B190" s="65" t="s">
        <v>15</v>
      </c>
      <c r="C190" s="75" t="s">
        <v>95</v>
      </c>
      <c r="D190" s="75" t="s">
        <v>434</v>
      </c>
      <c r="E190" s="121" t="s">
        <v>25</v>
      </c>
      <c r="F190" s="72">
        <v>39630</v>
      </c>
      <c r="G190" s="114">
        <v>16500</v>
      </c>
      <c r="H190" s="114">
        <v>0</v>
      </c>
      <c r="I190" s="114">
        <v>16500</v>
      </c>
      <c r="J190" s="114">
        <v>473.55</v>
      </c>
      <c r="K190" s="114">
        <v>0</v>
      </c>
      <c r="L190" s="114">
        <v>501.6</v>
      </c>
      <c r="M190" s="114">
        <v>5432.49</v>
      </c>
      <c r="N190" s="114">
        <f t="shared" si="4"/>
        <v>6407.6399999999994</v>
      </c>
      <c r="O190" s="114">
        <f t="shared" si="5"/>
        <v>10092.36</v>
      </c>
    </row>
    <row r="191" spans="1:24" x14ac:dyDescent="0.25">
      <c r="A191" s="135" t="s">
        <v>178</v>
      </c>
      <c r="B191" s="65" t="s">
        <v>23</v>
      </c>
      <c r="C191" s="75" t="s">
        <v>80</v>
      </c>
      <c r="D191" s="75" t="s">
        <v>434</v>
      </c>
      <c r="E191" s="121" t="s">
        <v>25</v>
      </c>
      <c r="F191" s="72">
        <v>44743</v>
      </c>
      <c r="G191" s="114">
        <v>15000</v>
      </c>
      <c r="H191" s="122">
        <v>0</v>
      </c>
      <c r="I191" s="114">
        <v>15000</v>
      </c>
      <c r="J191" s="114">
        <v>430.5</v>
      </c>
      <c r="K191" s="114">
        <v>0</v>
      </c>
      <c r="L191" s="114">
        <v>456</v>
      </c>
      <c r="M191" s="124">
        <v>25</v>
      </c>
      <c r="N191" s="114">
        <f t="shared" si="4"/>
        <v>911.5</v>
      </c>
      <c r="O191" s="114">
        <f t="shared" si="5"/>
        <v>14088.5</v>
      </c>
    </row>
    <row r="192" spans="1:24" x14ac:dyDescent="0.25">
      <c r="A192" s="135" t="s">
        <v>389</v>
      </c>
      <c r="B192" s="65" t="s">
        <v>23</v>
      </c>
      <c r="C192" s="75" t="s">
        <v>28</v>
      </c>
      <c r="D192" s="75" t="s">
        <v>434</v>
      </c>
      <c r="E192" s="121" t="s">
        <v>25</v>
      </c>
      <c r="F192" s="72">
        <v>45078</v>
      </c>
      <c r="G192" s="114">
        <v>25000</v>
      </c>
      <c r="H192" s="114">
        <v>0</v>
      </c>
      <c r="I192" s="114">
        <v>25000</v>
      </c>
      <c r="J192" s="114">
        <v>717.5</v>
      </c>
      <c r="K192" s="114">
        <v>0</v>
      </c>
      <c r="L192" s="114">
        <v>760</v>
      </c>
      <c r="M192" s="114">
        <v>1275</v>
      </c>
      <c r="N192" s="114">
        <f t="shared" si="4"/>
        <v>2752.5</v>
      </c>
      <c r="O192" s="114">
        <f t="shared" si="5"/>
        <v>22247.5</v>
      </c>
    </row>
    <row r="193" spans="1:15" x14ac:dyDescent="0.25">
      <c r="A193" s="135" t="s">
        <v>386</v>
      </c>
      <c r="B193" s="136" t="s">
        <v>15</v>
      </c>
      <c r="C193" s="137" t="s">
        <v>377</v>
      </c>
      <c r="D193" s="75" t="s">
        <v>434</v>
      </c>
      <c r="E193" s="121" t="s">
        <v>25</v>
      </c>
      <c r="F193" s="72">
        <v>45413</v>
      </c>
      <c r="G193" s="114">
        <v>16500</v>
      </c>
      <c r="H193" s="114">
        <v>0</v>
      </c>
      <c r="I193" s="114">
        <v>16500</v>
      </c>
      <c r="J193" s="114">
        <v>473.55</v>
      </c>
      <c r="K193" s="114">
        <v>0</v>
      </c>
      <c r="L193" s="114">
        <v>501.6</v>
      </c>
      <c r="M193" s="114">
        <v>25</v>
      </c>
      <c r="N193" s="114">
        <f t="shared" si="4"/>
        <v>1000.1500000000001</v>
      </c>
      <c r="O193" s="114">
        <f t="shared" si="5"/>
        <v>15499.85</v>
      </c>
    </row>
    <row r="194" spans="1:15" ht="12" customHeight="1" x14ac:dyDescent="0.25">
      <c r="A194" s="135" t="s">
        <v>387</v>
      </c>
      <c r="B194" s="136" t="s">
        <v>15</v>
      </c>
      <c r="C194" s="75" t="s">
        <v>409</v>
      </c>
      <c r="D194" s="75" t="s">
        <v>434</v>
      </c>
      <c r="E194" s="121" t="s">
        <v>25</v>
      </c>
      <c r="F194" s="72">
        <v>45413</v>
      </c>
      <c r="G194" s="114">
        <v>26500</v>
      </c>
      <c r="H194" s="114">
        <v>0</v>
      </c>
      <c r="I194" s="114">
        <v>26500</v>
      </c>
      <c r="J194" s="114">
        <v>760.55</v>
      </c>
      <c r="K194" s="114">
        <v>0</v>
      </c>
      <c r="L194" s="114">
        <v>805.6</v>
      </c>
      <c r="M194" s="114">
        <v>25</v>
      </c>
      <c r="N194" s="114">
        <f t="shared" si="4"/>
        <v>1591.15</v>
      </c>
      <c r="O194" s="114">
        <f t="shared" si="5"/>
        <v>24908.85</v>
      </c>
    </row>
    <row r="195" spans="1:15" x14ac:dyDescent="0.25">
      <c r="A195" s="135" t="s">
        <v>476</v>
      </c>
      <c r="B195" s="138" t="s">
        <v>15</v>
      </c>
      <c r="C195" s="137" t="s">
        <v>369</v>
      </c>
      <c r="D195" s="75" t="s">
        <v>434</v>
      </c>
      <c r="E195" s="121" t="s">
        <v>25</v>
      </c>
      <c r="F195" s="72">
        <v>45536</v>
      </c>
      <c r="G195" s="114">
        <v>26500</v>
      </c>
      <c r="H195" s="114">
        <v>0</v>
      </c>
      <c r="I195" s="114">
        <v>26500</v>
      </c>
      <c r="J195" s="114">
        <v>760.55</v>
      </c>
      <c r="K195" s="114">
        <v>0</v>
      </c>
      <c r="L195" s="114">
        <v>805.6</v>
      </c>
      <c r="M195" s="114">
        <v>25</v>
      </c>
      <c r="N195" s="114">
        <f t="shared" si="4"/>
        <v>1591.15</v>
      </c>
      <c r="O195" s="114">
        <f t="shared" si="5"/>
        <v>24908.85</v>
      </c>
    </row>
    <row r="196" spans="1:15" x14ac:dyDescent="0.25">
      <c r="A196" s="135" t="s">
        <v>179</v>
      </c>
      <c r="B196" s="65" t="s">
        <v>15</v>
      </c>
      <c r="C196" s="143" t="s">
        <v>369</v>
      </c>
      <c r="D196" s="75" t="s">
        <v>435</v>
      </c>
      <c r="E196" s="121" t="s">
        <v>34</v>
      </c>
      <c r="F196" s="72">
        <v>39448</v>
      </c>
      <c r="G196" s="114">
        <v>26500</v>
      </c>
      <c r="H196" s="114">
        <v>0</v>
      </c>
      <c r="I196" s="114">
        <v>26500</v>
      </c>
      <c r="J196" s="114">
        <v>760.55</v>
      </c>
      <c r="K196" s="114">
        <v>0</v>
      </c>
      <c r="L196" s="114">
        <v>805.6</v>
      </c>
      <c r="M196" s="114">
        <v>125</v>
      </c>
      <c r="N196" s="114">
        <f t="shared" si="4"/>
        <v>1691.15</v>
      </c>
      <c r="O196" s="114">
        <f t="shared" si="5"/>
        <v>24808.85</v>
      </c>
    </row>
    <row r="197" spans="1:15" x14ac:dyDescent="0.25">
      <c r="A197" s="135" t="s">
        <v>180</v>
      </c>
      <c r="B197" s="65" t="s">
        <v>23</v>
      </c>
      <c r="C197" s="75" t="s">
        <v>95</v>
      </c>
      <c r="D197" s="75" t="s">
        <v>435</v>
      </c>
      <c r="E197" s="121" t="s">
        <v>34</v>
      </c>
      <c r="F197" s="72">
        <v>39448</v>
      </c>
      <c r="G197" s="114">
        <v>16500</v>
      </c>
      <c r="H197" s="114">
        <v>0</v>
      </c>
      <c r="I197" s="114">
        <v>16500</v>
      </c>
      <c r="J197" s="114">
        <v>473.55</v>
      </c>
      <c r="K197" s="114">
        <v>0</v>
      </c>
      <c r="L197" s="114">
        <v>501.6</v>
      </c>
      <c r="M197" s="114">
        <v>1525</v>
      </c>
      <c r="N197" s="114">
        <f t="shared" si="4"/>
        <v>2500.15</v>
      </c>
      <c r="O197" s="114">
        <f t="shared" si="5"/>
        <v>13999.85</v>
      </c>
    </row>
    <row r="198" spans="1:15" x14ac:dyDescent="0.25">
      <c r="A198" s="135" t="s">
        <v>181</v>
      </c>
      <c r="B198" s="65" t="s">
        <v>15</v>
      </c>
      <c r="C198" s="75" t="s">
        <v>95</v>
      </c>
      <c r="D198" s="75" t="s">
        <v>435</v>
      </c>
      <c r="E198" s="121" t="s">
        <v>25</v>
      </c>
      <c r="F198" s="72">
        <v>44470</v>
      </c>
      <c r="G198" s="114">
        <v>16500</v>
      </c>
      <c r="H198" s="114">
        <v>0</v>
      </c>
      <c r="I198" s="114">
        <v>16500</v>
      </c>
      <c r="J198" s="114">
        <v>473.55</v>
      </c>
      <c r="K198" s="114">
        <v>0</v>
      </c>
      <c r="L198" s="114">
        <v>501.6</v>
      </c>
      <c r="M198" s="114">
        <v>25</v>
      </c>
      <c r="N198" s="114">
        <f t="shared" ref="N198:N217" si="6">J198+K198+L198+M198</f>
        <v>1000.1500000000001</v>
      </c>
      <c r="O198" s="114">
        <f t="shared" ref="O198:O216" si="7">G198-N198</f>
        <v>15499.85</v>
      </c>
    </row>
    <row r="199" spans="1:15" x14ac:dyDescent="0.25">
      <c r="A199" s="135" t="s">
        <v>182</v>
      </c>
      <c r="B199" s="65" t="s">
        <v>15</v>
      </c>
      <c r="C199" s="75" t="s">
        <v>95</v>
      </c>
      <c r="D199" s="75" t="s">
        <v>435</v>
      </c>
      <c r="E199" s="121" t="s">
        <v>25</v>
      </c>
      <c r="F199" s="72">
        <v>44774</v>
      </c>
      <c r="G199" s="114">
        <v>16500</v>
      </c>
      <c r="H199" s="114">
        <v>0</v>
      </c>
      <c r="I199" s="114">
        <v>16500</v>
      </c>
      <c r="J199" s="114">
        <v>473.55</v>
      </c>
      <c r="K199" s="114">
        <v>0</v>
      </c>
      <c r="L199" s="114">
        <v>501.6</v>
      </c>
      <c r="M199" s="114">
        <v>25</v>
      </c>
      <c r="N199" s="114">
        <f t="shared" si="6"/>
        <v>1000.1500000000001</v>
      </c>
      <c r="O199" s="114">
        <f t="shared" si="7"/>
        <v>15499.85</v>
      </c>
    </row>
    <row r="200" spans="1:15" x14ac:dyDescent="0.25">
      <c r="A200" s="135" t="s">
        <v>353</v>
      </c>
      <c r="B200" s="65" t="s">
        <v>15</v>
      </c>
      <c r="C200" s="75" t="s">
        <v>458</v>
      </c>
      <c r="D200" s="75" t="s">
        <v>435</v>
      </c>
      <c r="E200" s="121" t="s">
        <v>25</v>
      </c>
      <c r="F200" s="72">
        <v>45170</v>
      </c>
      <c r="G200" s="114">
        <v>30000</v>
      </c>
      <c r="H200" s="114">
        <v>0</v>
      </c>
      <c r="I200" s="114">
        <v>30000</v>
      </c>
      <c r="J200" s="114">
        <v>861</v>
      </c>
      <c r="K200" s="114">
        <v>0</v>
      </c>
      <c r="L200" s="114">
        <v>912</v>
      </c>
      <c r="M200" s="114">
        <v>165</v>
      </c>
      <c r="N200" s="114">
        <f t="shared" si="6"/>
        <v>1938</v>
      </c>
      <c r="O200" s="114">
        <f t="shared" si="7"/>
        <v>28062</v>
      </c>
    </row>
    <row r="201" spans="1:15" x14ac:dyDescent="0.25">
      <c r="A201" s="135" t="s">
        <v>373</v>
      </c>
      <c r="B201" s="65" t="s">
        <v>15</v>
      </c>
      <c r="C201" s="75" t="s">
        <v>409</v>
      </c>
      <c r="D201" s="75" t="s">
        <v>435</v>
      </c>
      <c r="E201" s="121" t="s">
        <v>25</v>
      </c>
      <c r="F201" s="72">
        <v>45352</v>
      </c>
      <c r="G201" s="114">
        <v>26500</v>
      </c>
      <c r="H201" s="114">
        <v>0</v>
      </c>
      <c r="I201" s="114">
        <v>26500</v>
      </c>
      <c r="J201" s="114">
        <v>760.55</v>
      </c>
      <c r="K201" s="114">
        <v>0</v>
      </c>
      <c r="L201" s="114">
        <v>805.6</v>
      </c>
      <c r="M201" s="114">
        <v>25</v>
      </c>
      <c r="N201" s="114">
        <f t="shared" si="6"/>
        <v>1591.15</v>
      </c>
      <c r="O201" s="114">
        <f t="shared" si="7"/>
        <v>24908.85</v>
      </c>
    </row>
    <row r="202" spans="1:15" x14ac:dyDescent="0.25">
      <c r="A202" s="135" t="s">
        <v>384</v>
      </c>
      <c r="B202" s="136" t="s">
        <v>15</v>
      </c>
      <c r="C202" s="137" t="s">
        <v>377</v>
      </c>
      <c r="D202" s="75" t="s">
        <v>435</v>
      </c>
      <c r="E202" s="121" t="s">
        <v>25</v>
      </c>
      <c r="F202" s="72">
        <v>45413</v>
      </c>
      <c r="G202" s="114">
        <v>16500</v>
      </c>
      <c r="H202" s="114">
        <v>0</v>
      </c>
      <c r="I202" s="114">
        <v>16500</v>
      </c>
      <c r="J202" s="114">
        <v>473.55</v>
      </c>
      <c r="K202" s="114">
        <v>0</v>
      </c>
      <c r="L202" s="114">
        <v>501.6</v>
      </c>
      <c r="M202" s="114">
        <v>25</v>
      </c>
      <c r="N202" s="114">
        <f t="shared" si="6"/>
        <v>1000.1500000000001</v>
      </c>
      <c r="O202" s="114">
        <f t="shared" si="7"/>
        <v>15499.85</v>
      </c>
    </row>
    <row r="203" spans="1:15" s="20" customFormat="1" ht="12.75" x14ac:dyDescent="0.2">
      <c r="A203" s="75" t="s">
        <v>513</v>
      </c>
      <c r="B203" s="136" t="s">
        <v>15</v>
      </c>
      <c r="C203" s="137" t="s">
        <v>377</v>
      </c>
      <c r="D203" s="75" t="s">
        <v>435</v>
      </c>
      <c r="E203" s="121" t="s">
        <v>25</v>
      </c>
      <c r="F203" s="72">
        <v>45689</v>
      </c>
      <c r="G203" s="114">
        <v>16500</v>
      </c>
      <c r="H203" s="114">
        <v>0</v>
      </c>
      <c r="I203" s="114">
        <v>16500</v>
      </c>
      <c r="J203" s="114">
        <v>473.55</v>
      </c>
      <c r="K203" s="114">
        <v>0</v>
      </c>
      <c r="L203" s="114">
        <v>501.6</v>
      </c>
      <c r="M203" s="114">
        <v>25</v>
      </c>
      <c r="N203" s="114">
        <f t="shared" si="6"/>
        <v>1000.1500000000001</v>
      </c>
      <c r="O203" s="114">
        <f t="shared" si="7"/>
        <v>15499.85</v>
      </c>
    </row>
    <row r="204" spans="1:15" s="20" customFormat="1" ht="12.75" x14ac:dyDescent="0.2">
      <c r="A204" s="75" t="s">
        <v>519</v>
      </c>
      <c r="B204" s="136" t="s">
        <v>15</v>
      </c>
      <c r="C204" s="137" t="s">
        <v>377</v>
      </c>
      <c r="D204" s="75" t="s">
        <v>435</v>
      </c>
      <c r="E204" s="121" t="s">
        <v>25</v>
      </c>
      <c r="F204" s="72">
        <v>45717</v>
      </c>
      <c r="G204" s="114">
        <v>16500</v>
      </c>
      <c r="H204" s="114">
        <v>0</v>
      </c>
      <c r="I204" s="114">
        <v>16500</v>
      </c>
      <c r="J204" s="114">
        <v>473.55</v>
      </c>
      <c r="K204" s="114">
        <v>0</v>
      </c>
      <c r="L204" s="114">
        <v>501.6</v>
      </c>
      <c r="M204" s="114">
        <v>25</v>
      </c>
      <c r="N204" s="114">
        <f t="shared" si="6"/>
        <v>1000.1500000000001</v>
      </c>
      <c r="O204" s="114">
        <f t="shared" si="7"/>
        <v>15499.85</v>
      </c>
    </row>
    <row r="205" spans="1:15" x14ac:dyDescent="0.25">
      <c r="A205" s="135" t="s">
        <v>358</v>
      </c>
      <c r="B205" s="65" t="s">
        <v>15</v>
      </c>
      <c r="C205" s="75" t="s">
        <v>95</v>
      </c>
      <c r="D205" s="75" t="s">
        <v>436</v>
      </c>
      <c r="E205" s="121" t="s">
        <v>25</v>
      </c>
      <c r="F205" s="72">
        <v>45200</v>
      </c>
      <c r="G205" s="114">
        <v>16500</v>
      </c>
      <c r="H205" s="114">
        <v>0</v>
      </c>
      <c r="I205" s="114">
        <v>16500</v>
      </c>
      <c r="J205" s="114">
        <v>473.55</v>
      </c>
      <c r="K205" s="114">
        <v>0</v>
      </c>
      <c r="L205" s="114">
        <v>501.6</v>
      </c>
      <c r="M205" s="114">
        <v>25</v>
      </c>
      <c r="N205" s="114">
        <f t="shared" si="6"/>
        <v>1000.1500000000001</v>
      </c>
      <c r="O205" s="114">
        <f t="shared" si="7"/>
        <v>15499.85</v>
      </c>
    </row>
    <row r="206" spans="1:15" x14ac:dyDescent="0.25">
      <c r="A206" s="135" t="s">
        <v>402</v>
      </c>
      <c r="B206" s="136" t="s">
        <v>15</v>
      </c>
      <c r="C206" s="137" t="s">
        <v>95</v>
      </c>
      <c r="D206" s="75" t="s">
        <v>436</v>
      </c>
      <c r="E206" s="121" t="s">
        <v>25</v>
      </c>
      <c r="F206" s="72">
        <v>45444</v>
      </c>
      <c r="G206" s="114">
        <v>16500</v>
      </c>
      <c r="H206" s="114">
        <v>0</v>
      </c>
      <c r="I206" s="114">
        <v>16500</v>
      </c>
      <c r="J206" s="114">
        <v>473.55</v>
      </c>
      <c r="K206" s="114">
        <v>0</v>
      </c>
      <c r="L206" s="114">
        <v>501.6</v>
      </c>
      <c r="M206" s="114">
        <v>125</v>
      </c>
      <c r="N206" s="114">
        <f t="shared" si="6"/>
        <v>1100.1500000000001</v>
      </c>
      <c r="O206" s="114">
        <f t="shared" si="7"/>
        <v>15399.85</v>
      </c>
    </row>
    <row r="207" spans="1:15" x14ac:dyDescent="0.25">
      <c r="A207" s="135" t="s">
        <v>390</v>
      </c>
      <c r="B207" s="136" t="s">
        <v>15</v>
      </c>
      <c r="C207" s="137" t="s">
        <v>377</v>
      </c>
      <c r="D207" s="75" t="s">
        <v>438</v>
      </c>
      <c r="E207" s="121" t="s">
        <v>25</v>
      </c>
      <c r="F207" s="72">
        <v>45444</v>
      </c>
      <c r="G207" s="114">
        <v>16500</v>
      </c>
      <c r="H207" s="114">
        <v>0</v>
      </c>
      <c r="I207" s="114">
        <v>16500</v>
      </c>
      <c r="J207" s="114">
        <v>473.55</v>
      </c>
      <c r="K207" s="114">
        <v>0</v>
      </c>
      <c r="L207" s="114">
        <v>501.6</v>
      </c>
      <c r="M207" s="114">
        <v>25</v>
      </c>
      <c r="N207" s="114">
        <f t="shared" si="6"/>
        <v>1000.1500000000001</v>
      </c>
      <c r="O207" s="114">
        <f t="shared" si="7"/>
        <v>15499.85</v>
      </c>
    </row>
    <row r="208" spans="1:15" s="20" customFormat="1" ht="12.75" x14ac:dyDescent="0.2">
      <c r="A208" s="75" t="s">
        <v>514</v>
      </c>
      <c r="B208" s="136" t="s">
        <v>15</v>
      </c>
      <c r="C208" s="75" t="s">
        <v>515</v>
      </c>
      <c r="D208" s="75" t="s">
        <v>438</v>
      </c>
      <c r="E208" s="121" t="s">
        <v>25</v>
      </c>
      <c r="F208" s="72">
        <v>45689</v>
      </c>
      <c r="G208" s="114">
        <v>26500</v>
      </c>
      <c r="H208" s="114">
        <v>0</v>
      </c>
      <c r="I208" s="114">
        <v>26500</v>
      </c>
      <c r="J208" s="114">
        <v>760.55</v>
      </c>
      <c r="K208" s="114">
        <v>0</v>
      </c>
      <c r="L208" s="114">
        <v>805.6</v>
      </c>
      <c r="M208" s="114">
        <v>25</v>
      </c>
      <c r="N208" s="114">
        <f t="shared" si="6"/>
        <v>1591.15</v>
      </c>
      <c r="O208" s="114">
        <f t="shared" si="7"/>
        <v>24908.85</v>
      </c>
    </row>
    <row r="209" spans="1:15" s="20" customFormat="1" ht="12.75" x14ac:dyDescent="0.2">
      <c r="A209" s="135" t="s">
        <v>250</v>
      </c>
      <c r="B209" s="77" t="s">
        <v>23</v>
      </c>
      <c r="C209" s="72" t="s">
        <v>67</v>
      </c>
      <c r="D209" s="75" t="s">
        <v>439</v>
      </c>
      <c r="E209" s="121" t="s">
        <v>25</v>
      </c>
      <c r="F209" s="72">
        <v>44317</v>
      </c>
      <c r="G209" s="114">
        <v>25000</v>
      </c>
      <c r="H209" s="122">
        <v>0</v>
      </c>
      <c r="I209" s="114">
        <f>G209+H209</f>
        <v>25000</v>
      </c>
      <c r="J209" s="114">
        <v>717.5</v>
      </c>
      <c r="K209" s="114">
        <v>0</v>
      </c>
      <c r="L209" s="114">
        <v>760</v>
      </c>
      <c r="M209" s="114">
        <v>125</v>
      </c>
      <c r="N209" s="114">
        <f t="shared" si="6"/>
        <v>1602.5</v>
      </c>
      <c r="O209" s="114">
        <f t="shared" si="7"/>
        <v>23397.5</v>
      </c>
    </row>
    <row r="210" spans="1:15" s="20" customFormat="1" ht="12.75" x14ac:dyDescent="0.2">
      <c r="A210" s="135" t="s">
        <v>202</v>
      </c>
      <c r="B210" s="77" t="s">
        <v>23</v>
      </c>
      <c r="C210" s="72" t="s">
        <v>24</v>
      </c>
      <c r="D210" s="75" t="s">
        <v>439</v>
      </c>
      <c r="E210" s="121" t="s">
        <v>25</v>
      </c>
      <c r="F210" s="72">
        <v>42979</v>
      </c>
      <c r="G210" s="114">
        <v>15000</v>
      </c>
      <c r="H210" s="122">
        <v>0</v>
      </c>
      <c r="I210" s="114">
        <f>G210+H210</f>
        <v>15000</v>
      </c>
      <c r="J210" s="114">
        <v>430.5</v>
      </c>
      <c r="K210" s="114">
        <v>0</v>
      </c>
      <c r="L210" s="114">
        <v>456</v>
      </c>
      <c r="M210" s="114">
        <v>25</v>
      </c>
      <c r="N210" s="114">
        <f t="shared" si="6"/>
        <v>911.5</v>
      </c>
      <c r="O210" s="114">
        <f t="shared" si="7"/>
        <v>14088.5</v>
      </c>
    </row>
    <row r="211" spans="1:15" s="20" customFormat="1" ht="12.75" x14ac:dyDescent="0.2">
      <c r="A211" s="142" t="s">
        <v>523</v>
      </c>
      <c r="B211" s="144" t="s">
        <v>23</v>
      </c>
      <c r="C211" s="133" t="s">
        <v>67</v>
      </c>
      <c r="D211" s="131" t="s">
        <v>524</v>
      </c>
      <c r="E211" s="132" t="s">
        <v>25</v>
      </c>
      <c r="F211" s="133">
        <v>45717</v>
      </c>
      <c r="G211" s="116">
        <v>25000</v>
      </c>
      <c r="H211" s="134">
        <v>0</v>
      </c>
      <c r="I211" s="116">
        <v>25000</v>
      </c>
      <c r="J211" s="116">
        <v>717.5</v>
      </c>
      <c r="K211" s="116">
        <v>0</v>
      </c>
      <c r="L211" s="116">
        <v>760</v>
      </c>
      <c r="M211" s="116">
        <v>25</v>
      </c>
      <c r="N211" s="114">
        <f t="shared" si="6"/>
        <v>1502.5</v>
      </c>
      <c r="O211" s="114">
        <f t="shared" si="7"/>
        <v>23497.5</v>
      </c>
    </row>
    <row r="212" spans="1:15" s="20" customFormat="1" ht="12.75" x14ac:dyDescent="0.2">
      <c r="A212" s="142" t="s">
        <v>525</v>
      </c>
      <c r="B212" s="144" t="s">
        <v>15</v>
      </c>
      <c r="C212" s="133" t="s">
        <v>76</v>
      </c>
      <c r="D212" s="131" t="s">
        <v>405</v>
      </c>
      <c r="E212" s="132" t="s">
        <v>25</v>
      </c>
      <c r="F212" s="133">
        <v>45717</v>
      </c>
      <c r="G212" s="116">
        <v>22500</v>
      </c>
      <c r="H212" s="134">
        <v>0</v>
      </c>
      <c r="I212" s="116">
        <v>22500</v>
      </c>
      <c r="J212" s="116">
        <v>645.75</v>
      </c>
      <c r="K212" s="116">
        <v>0</v>
      </c>
      <c r="L212" s="116">
        <v>684</v>
      </c>
      <c r="M212" s="116">
        <v>25</v>
      </c>
      <c r="N212" s="114">
        <f t="shared" si="6"/>
        <v>1354.75</v>
      </c>
      <c r="O212" s="114">
        <f t="shared" si="7"/>
        <v>21145.25</v>
      </c>
    </row>
    <row r="213" spans="1:15" s="20" customFormat="1" ht="12.75" x14ac:dyDescent="0.2">
      <c r="A213" s="142" t="s">
        <v>536</v>
      </c>
      <c r="B213" s="144" t="s">
        <v>15</v>
      </c>
      <c r="C213" s="133" t="s">
        <v>409</v>
      </c>
      <c r="D213" s="75" t="s">
        <v>430</v>
      </c>
      <c r="E213" s="132" t="s">
        <v>25</v>
      </c>
      <c r="F213" s="133">
        <v>45802</v>
      </c>
      <c r="G213" s="116">
        <v>26500</v>
      </c>
      <c r="H213" s="134">
        <v>0</v>
      </c>
      <c r="I213" s="116">
        <v>26500</v>
      </c>
      <c r="J213" s="116">
        <v>760.55</v>
      </c>
      <c r="K213" s="116">
        <v>0</v>
      </c>
      <c r="L213" s="114">
        <v>805.6</v>
      </c>
      <c r="M213" s="116">
        <v>25</v>
      </c>
      <c r="N213" s="114">
        <f t="shared" si="6"/>
        <v>1591.15</v>
      </c>
      <c r="O213" s="114">
        <f t="shared" si="7"/>
        <v>24908.85</v>
      </c>
    </row>
    <row r="214" spans="1:15" s="20" customFormat="1" ht="12.75" x14ac:dyDescent="0.2">
      <c r="A214" s="142" t="s">
        <v>537</v>
      </c>
      <c r="B214" s="144" t="s">
        <v>15</v>
      </c>
      <c r="C214" s="133" t="s">
        <v>72</v>
      </c>
      <c r="D214" s="75" t="s">
        <v>405</v>
      </c>
      <c r="E214" s="132" t="s">
        <v>25</v>
      </c>
      <c r="F214" s="133">
        <v>45802</v>
      </c>
      <c r="G214" s="116">
        <v>22500</v>
      </c>
      <c r="H214" s="134">
        <v>0</v>
      </c>
      <c r="I214" s="116">
        <v>22500</v>
      </c>
      <c r="J214" s="116">
        <v>645.75</v>
      </c>
      <c r="K214" s="116">
        <v>0</v>
      </c>
      <c r="L214" s="116">
        <v>684</v>
      </c>
      <c r="M214" s="116">
        <v>25</v>
      </c>
      <c r="N214" s="114">
        <f t="shared" si="6"/>
        <v>1354.75</v>
      </c>
      <c r="O214" s="114">
        <f t="shared" si="7"/>
        <v>21145.25</v>
      </c>
    </row>
    <row r="215" spans="1:15" s="20" customFormat="1" ht="12.75" x14ac:dyDescent="0.2">
      <c r="A215" s="142" t="s">
        <v>538</v>
      </c>
      <c r="B215" s="144" t="s">
        <v>23</v>
      </c>
      <c r="C215" s="133" t="s">
        <v>95</v>
      </c>
      <c r="D215" s="75" t="s">
        <v>429</v>
      </c>
      <c r="E215" s="132" t="s">
        <v>25</v>
      </c>
      <c r="F215" s="133">
        <v>45802</v>
      </c>
      <c r="G215" s="114">
        <v>16500</v>
      </c>
      <c r="H215" s="114">
        <v>0</v>
      </c>
      <c r="I215" s="114">
        <v>16500</v>
      </c>
      <c r="J215" s="114">
        <v>473.55</v>
      </c>
      <c r="K215" s="114">
        <v>0</v>
      </c>
      <c r="L215" s="114">
        <v>501.6</v>
      </c>
      <c r="M215" s="114">
        <v>25</v>
      </c>
      <c r="N215" s="114">
        <f t="shared" si="6"/>
        <v>1000.1500000000001</v>
      </c>
      <c r="O215" s="114">
        <f t="shared" si="7"/>
        <v>15499.85</v>
      </c>
    </row>
    <row r="216" spans="1:15" s="20" customFormat="1" ht="12.75" x14ac:dyDescent="0.2">
      <c r="A216" s="142" t="s">
        <v>539</v>
      </c>
      <c r="B216" s="144" t="s">
        <v>15</v>
      </c>
      <c r="C216" s="133" t="s">
        <v>76</v>
      </c>
      <c r="D216" s="131" t="s">
        <v>540</v>
      </c>
      <c r="E216" s="132" t="s">
        <v>25</v>
      </c>
      <c r="F216" s="133">
        <v>45833</v>
      </c>
      <c r="G216" s="116">
        <v>22500</v>
      </c>
      <c r="H216" s="134">
        <v>0</v>
      </c>
      <c r="I216" s="116">
        <v>22500</v>
      </c>
      <c r="J216" s="116">
        <v>645.75</v>
      </c>
      <c r="K216" s="116">
        <v>0</v>
      </c>
      <c r="L216" s="116">
        <v>684</v>
      </c>
      <c r="M216" s="116">
        <v>25</v>
      </c>
      <c r="N216" s="114">
        <f t="shared" si="6"/>
        <v>1354.75</v>
      </c>
      <c r="O216" s="114">
        <f t="shared" si="7"/>
        <v>21145.25</v>
      </c>
    </row>
    <row r="217" spans="1:15" ht="12.75" customHeight="1" x14ac:dyDescent="0.25">
      <c r="A217" s="102" t="s">
        <v>184</v>
      </c>
      <c r="B217" s="103">
        <v>212</v>
      </c>
      <c r="C217" s="94"/>
      <c r="D217" s="94"/>
      <c r="E217" s="104"/>
      <c r="F217" s="94"/>
      <c r="G217" s="107">
        <f>SUM(G5:G216)</f>
        <v>6056039.5800000001</v>
      </c>
      <c r="H217" s="108">
        <v>0</v>
      </c>
      <c r="I217" s="107">
        <f>SUM(I5:I216)</f>
        <v>6056039.5800000001</v>
      </c>
      <c r="J217" s="107">
        <f>SUM(J5:J216)</f>
        <v>173808.33999999956</v>
      </c>
      <c r="K217" s="107">
        <f>SUM(K5:K216)</f>
        <v>193208.09999999995</v>
      </c>
      <c r="L217" s="107">
        <f>SUM(L5:L216)</f>
        <v>183396.74000000063</v>
      </c>
      <c r="M217" s="107">
        <f>SUM(M5:M216)</f>
        <v>280215.83999999997</v>
      </c>
      <c r="N217" s="120">
        <f t="shared" si="6"/>
        <v>830629.02000000014</v>
      </c>
      <c r="O217" s="107">
        <f>SUM(O5:O216)</f>
        <v>5225410.5599999912</v>
      </c>
    </row>
    <row r="218" spans="1:15" x14ac:dyDescent="0.25">
      <c r="A218" s="11"/>
      <c r="B218" s="9"/>
      <c r="C218" s="4"/>
      <c r="D218" s="4"/>
      <c r="E218" s="45"/>
      <c r="F218" s="4"/>
      <c r="G218" s="12"/>
      <c r="H218" s="13"/>
      <c r="I218" s="12"/>
      <c r="J218" s="12"/>
      <c r="K218" s="12"/>
      <c r="L218" s="12"/>
      <c r="M218" s="12"/>
      <c r="N218" s="12"/>
      <c r="O218" s="12"/>
    </row>
    <row r="219" spans="1:15" x14ac:dyDescent="0.25">
      <c r="A219" s="11"/>
      <c r="B219" s="9"/>
      <c r="C219" s="4"/>
      <c r="D219" s="4" t="s">
        <v>356</v>
      </c>
      <c r="E219" s="5"/>
      <c r="F219" s="4"/>
      <c r="G219" s="12"/>
      <c r="H219" s="13"/>
      <c r="I219" s="12"/>
      <c r="J219" s="12"/>
      <c r="K219" s="12"/>
      <c r="L219" s="12"/>
      <c r="M219" s="12"/>
      <c r="N219" s="12"/>
      <c r="O219" s="12"/>
    </row>
    <row r="220" spans="1:15" s="62" customFormat="1" ht="15.75" x14ac:dyDescent="0.25">
      <c r="A220" s="60" t="s">
        <v>185</v>
      </c>
      <c r="B220" s="61"/>
      <c r="C220" s="61"/>
      <c r="E220" s="63"/>
      <c r="G220" s="146" t="s">
        <v>186</v>
      </c>
      <c r="H220" s="146"/>
      <c r="I220" s="146"/>
      <c r="J220" s="61"/>
      <c r="K220" s="61"/>
    </row>
    <row r="221" spans="1:15" x14ac:dyDescent="0.25">
      <c r="A221" s="48"/>
      <c r="B221" s="48"/>
      <c r="C221" s="48"/>
      <c r="F221" s="48"/>
      <c r="G221" s="48"/>
      <c r="H221" s="46"/>
      <c r="I221" s="48"/>
      <c r="J221" s="48"/>
      <c r="K221" s="48"/>
      <c r="L221" s="3"/>
    </row>
    <row r="222" spans="1:15" x14ac:dyDescent="0.25">
      <c r="A222" s="3"/>
      <c r="C222" s="3"/>
      <c r="D222" s="145"/>
      <c r="E222" s="145"/>
      <c r="G222" s="3"/>
      <c r="H222" s="3"/>
      <c r="M222" s="10"/>
    </row>
    <row r="223" spans="1:15" x14ac:dyDescent="0.25">
      <c r="L223" t="s">
        <v>478</v>
      </c>
      <c r="N223" t="s">
        <v>479</v>
      </c>
    </row>
    <row r="224" spans="1:15" x14ac:dyDescent="0.25">
      <c r="F224" t="s">
        <v>356</v>
      </c>
    </row>
    <row r="225" spans="13:13" x14ac:dyDescent="0.25">
      <c r="M225" s="10"/>
    </row>
    <row r="226" spans="13:13" x14ac:dyDescent="0.25">
      <c r="M226" s="10"/>
    </row>
    <row r="227" spans="13:13" x14ac:dyDescent="0.25">
      <c r="M227" s="10"/>
    </row>
  </sheetData>
  <mergeCells count="2">
    <mergeCell ref="D222:E222"/>
    <mergeCell ref="G220:I220"/>
  </mergeCells>
  <conditionalFormatting sqref="A218:A219">
    <cfRule type="duplicateValues" dxfId="17" priority="21"/>
  </conditionalFormatting>
  <conditionalFormatting sqref="A220">
    <cfRule type="duplicateValues" dxfId="16" priority="1"/>
  </conditionalFormatting>
  <conditionalFormatting sqref="A221:A1048576 A77:A97 A205 A100:A118 A123:A127 A129:A131 A137:A140 A142:A156 A158:A163 A166:A172 A177:A182 A185:A192 A196:A200 A2:A16 A19:A28 A30:A37 A39:A69 A217">
    <cfRule type="duplicateValues" dxfId="1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36" scale="3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D95" zoomScale="145" zoomScaleNormal="145" zoomScalePageLayoutView="115" workbookViewId="0">
      <selection sqref="A1:R11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01" t="s">
        <v>543</v>
      </c>
    </row>
    <row r="4" spans="1:17" ht="22.5" customHeight="1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511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0"/>
    </row>
    <row r="5" spans="1:17" ht="11.25" customHeight="1" x14ac:dyDescent="0.25">
      <c r="A5" s="44" t="s">
        <v>187</v>
      </c>
      <c r="B5" s="24" t="s">
        <v>15</v>
      </c>
      <c r="C5" s="15" t="s">
        <v>409</v>
      </c>
      <c r="D5" s="15" t="s">
        <v>439</v>
      </c>
      <c r="E5" s="16" t="s">
        <v>350</v>
      </c>
      <c r="F5" s="17">
        <v>44228</v>
      </c>
      <c r="G5" s="54">
        <v>26500</v>
      </c>
      <c r="H5" s="55">
        <v>0</v>
      </c>
      <c r="I5" s="54">
        <f t="shared" ref="I5:I13" si="0">G5+H5</f>
        <v>26500</v>
      </c>
      <c r="J5" s="54">
        <v>760.55</v>
      </c>
      <c r="K5" s="54">
        <v>0</v>
      </c>
      <c r="L5" s="54">
        <v>805.6</v>
      </c>
      <c r="M5" s="54">
        <v>25</v>
      </c>
      <c r="N5" s="54">
        <v>1591.15</v>
      </c>
      <c r="O5" s="54">
        <f t="shared" ref="O5:O13" si="1">G5-N5</f>
        <v>24908.85</v>
      </c>
      <c r="P5" s="10"/>
      <c r="Q5" s="20"/>
    </row>
    <row r="6" spans="1:17" ht="11.25" customHeight="1" x14ac:dyDescent="0.25">
      <c r="A6" s="44" t="s">
        <v>188</v>
      </c>
      <c r="B6" s="24" t="s">
        <v>15</v>
      </c>
      <c r="C6" s="15" t="s">
        <v>409</v>
      </c>
      <c r="D6" s="15" t="s">
        <v>439</v>
      </c>
      <c r="E6" s="16" t="s">
        <v>350</v>
      </c>
      <c r="F6" s="17">
        <v>44378</v>
      </c>
      <c r="G6" s="54">
        <v>26500</v>
      </c>
      <c r="H6" s="55">
        <v>0</v>
      </c>
      <c r="I6" s="54">
        <f t="shared" si="0"/>
        <v>26500</v>
      </c>
      <c r="J6" s="54">
        <v>760.55</v>
      </c>
      <c r="K6" s="54">
        <v>0</v>
      </c>
      <c r="L6" s="54">
        <v>805.6</v>
      </c>
      <c r="M6" s="54">
        <v>25</v>
      </c>
      <c r="N6" s="54">
        <v>1591.15</v>
      </c>
      <c r="O6" s="54">
        <f t="shared" si="1"/>
        <v>24908.85</v>
      </c>
      <c r="Q6" s="20"/>
    </row>
    <row r="7" spans="1:17" ht="11.25" customHeight="1" x14ac:dyDescent="0.25">
      <c r="A7" s="44" t="s">
        <v>189</v>
      </c>
      <c r="B7" s="24" t="s">
        <v>15</v>
      </c>
      <c r="C7" s="15" t="s">
        <v>409</v>
      </c>
      <c r="D7" s="15" t="s">
        <v>439</v>
      </c>
      <c r="E7" s="16" t="s">
        <v>350</v>
      </c>
      <c r="F7" s="17">
        <v>44228</v>
      </c>
      <c r="G7" s="54">
        <v>26500</v>
      </c>
      <c r="H7" s="55">
        <v>0</v>
      </c>
      <c r="I7" s="54">
        <f t="shared" si="0"/>
        <v>26500</v>
      </c>
      <c r="J7" s="54">
        <v>760.55</v>
      </c>
      <c r="K7" s="54">
        <v>0</v>
      </c>
      <c r="L7" s="54">
        <v>805.6</v>
      </c>
      <c r="M7" s="54">
        <v>1740.46</v>
      </c>
      <c r="N7" s="54">
        <v>3306.61</v>
      </c>
      <c r="O7" s="54">
        <f t="shared" si="1"/>
        <v>23193.39</v>
      </c>
      <c r="Q7" s="20"/>
    </row>
    <row r="8" spans="1:17" ht="11.25" customHeight="1" x14ac:dyDescent="0.25">
      <c r="A8" s="44" t="s">
        <v>190</v>
      </c>
      <c r="B8" s="24" t="s">
        <v>15</v>
      </c>
      <c r="C8" s="15" t="s">
        <v>409</v>
      </c>
      <c r="D8" s="15" t="s">
        <v>439</v>
      </c>
      <c r="E8" s="16" t="s">
        <v>350</v>
      </c>
      <c r="F8" s="17">
        <v>44197</v>
      </c>
      <c r="G8" s="54">
        <v>26500</v>
      </c>
      <c r="H8" s="55">
        <v>0</v>
      </c>
      <c r="I8" s="54">
        <f t="shared" si="0"/>
        <v>26500</v>
      </c>
      <c r="J8" s="54">
        <v>760.55</v>
      </c>
      <c r="K8" s="54">
        <v>0</v>
      </c>
      <c r="L8" s="54">
        <v>805.6</v>
      </c>
      <c r="M8" s="54">
        <v>25</v>
      </c>
      <c r="N8" s="54">
        <v>1591.15</v>
      </c>
      <c r="O8" s="54">
        <f t="shared" si="1"/>
        <v>24908.85</v>
      </c>
      <c r="Q8" s="20"/>
    </row>
    <row r="9" spans="1:17" ht="11.25" customHeight="1" x14ac:dyDescent="0.25">
      <c r="A9" s="44" t="s">
        <v>191</v>
      </c>
      <c r="B9" s="24" t="s">
        <v>23</v>
      </c>
      <c r="C9" s="15" t="s">
        <v>409</v>
      </c>
      <c r="D9" s="15" t="s">
        <v>439</v>
      </c>
      <c r="E9" s="16" t="s">
        <v>350</v>
      </c>
      <c r="F9" s="17">
        <v>44197</v>
      </c>
      <c r="G9" s="54">
        <v>26500</v>
      </c>
      <c r="H9" s="55">
        <v>0</v>
      </c>
      <c r="I9" s="54">
        <f t="shared" si="0"/>
        <v>26500</v>
      </c>
      <c r="J9" s="54">
        <v>760.55</v>
      </c>
      <c r="K9" s="54">
        <v>0</v>
      </c>
      <c r="L9" s="54">
        <v>805.6</v>
      </c>
      <c r="M9" s="54">
        <v>25</v>
      </c>
      <c r="N9" s="54">
        <v>1591.15</v>
      </c>
      <c r="O9" s="54">
        <f t="shared" si="1"/>
        <v>24908.85</v>
      </c>
      <c r="Q9" s="20"/>
    </row>
    <row r="10" spans="1:17" ht="12.75" customHeight="1" x14ac:dyDescent="0.25">
      <c r="A10" s="44" t="s">
        <v>192</v>
      </c>
      <c r="B10" s="24" t="s">
        <v>15</v>
      </c>
      <c r="C10" s="15" t="s">
        <v>409</v>
      </c>
      <c r="D10" s="15" t="s">
        <v>439</v>
      </c>
      <c r="E10" s="16" t="s">
        <v>350</v>
      </c>
      <c r="F10" s="17">
        <v>44348</v>
      </c>
      <c r="G10" s="54">
        <v>26500</v>
      </c>
      <c r="H10" s="55">
        <v>0</v>
      </c>
      <c r="I10" s="54">
        <f t="shared" si="0"/>
        <v>26500</v>
      </c>
      <c r="J10" s="54">
        <v>760.55</v>
      </c>
      <c r="K10" s="54">
        <v>0</v>
      </c>
      <c r="L10" s="54">
        <v>805.6</v>
      </c>
      <c r="M10" s="54">
        <v>25</v>
      </c>
      <c r="N10" s="54">
        <v>1591.15</v>
      </c>
      <c r="O10" s="54">
        <f t="shared" si="1"/>
        <v>24908.85</v>
      </c>
      <c r="Q10" s="20"/>
    </row>
    <row r="11" spans="1:17" ht="11.25" customHeight="1" x14ac:dyDescent="0.25">
      <c r="A11" s="44" t="s">
        <v>193</v>
      </c>
      <c r="B11" s="24" t="s">
        <v>15</v>
      </c>
      <c r="C11" s="15" t="s">
        <v>409</v>
      </c>
      <c r="D11" s="15" t="s">
        <v>439</v>
      </c>
      <c r="E11" s="16" t="s">
        <v>350</v>
      </c>
      <c r="F11" s="17">
        <v>44287</v>
      </c>
      <c r="G11" s="54">
        <v>26500</v>
      </c>
      <c r="H11" s="55">
        <v>0</v>
      </c>
      <c r="I11" s="54">
        <f t="shared" si="0"/>
        <v>26500</v>
      </c>
      <c r="J11" s="54">
        <v>760.55</v>
      </c>
      <c r="K11" s="54">
        <v>0</v>
      </c>
      <c r="L11" s="54">
        <v>805.6</v>
      </c>
      <c r="M11" s="54">
        <v>25</v>
      </c>
      <c r="N11" s="54">
        <v>1591.15</v>
      </c>
      <c r="O11" s="54">
        <f t="shared" si="1"/>
        <v>24908.85</v>
      </c>
      <c r="Q11" s="20"/>
    </row>
    <row r="12" spans="1:17" ht="11.25" customHeight="1" x14ac:dyDescent="0.25">
      <c r="A12" s="44" t="s">
        <v>194</v>
      </c>
      <c r="B12" s="24" t="s">
        <v>15</v>
      </c>
      <c r="C12" s="15" t="s">
        <v>409</v>
      </c>
      <c r="D12" s="15" t="s">
        <v>439</v>
      </c>
      <c r="E12" s="16" t="s">
        <v>350</v>
      </c>
      <c r="F12" s="17">
        <v>44378</v>
      </c>
      <c r="G12" s="54">
        <v>26500</v>
      </c>
      <c r="H12" s="55">
        <v>0</v>
      </c>
      <c r="I12" s="54">
        <f t="shared" si="0"/>
        <v>26500</v>
      </c>
      <c r="J12" s="54">
        <v>760.55</v>
      </c>
      <c r="K12" s="54">
        <v>0</v>
      </c>
      <c r="L12" s="54">
        <v>805.6</v>
      </c>
      <c r="M12" s="54">
        <v>25</v>
      </c>
      <c r="N12" s="54">
        <v>1591.15</v>
      </c>
      <c r="O12" s="54">
        <f t="shared" si="1"/>
        <v>24908.85</v>
      </c>
      <c r="Q12" s="20"/>
    </row>
    <row r="13" spans="1:17" ht="11.25" customHeight="1" x14ac:dyDescent="0.25">
      <c r="A13" s="44" t="s">
        <v>195</v>
      </c>
      <c r="B13" s="24" t="s">
        <v>15</v>
      </c>
      <c r="C13" s="15" t="s">
        <v>409</v>
      </c>
      <c r="D13" s="15" t="s">
        <v>439</v>
      </c>
      <c r="E13" s="16" t="s">
        <v>350</v>
      </c>
      <c r="F13" s="17">
        <v>44317</v>
      </c>
      <c r="G13" s="54">
        <v>26500</v>
      </c>
      <c r="H13" s="55">
        <v>0</v>
      </c>
      <c r="I13" s="54">
        <f t="shared" si="0"/>
        <v>26500</v>
      </c>
      <c r="J13" s="54">
        <v>760.55</v>
      </c>
      <c r="K13" s="54">
        <v>0</v>
      </c>
      <c r="L13" s="54">
        <v>805.6</v>
      </c>
      <c r="M13" s="54">
        <v>25</v>
      </c>
      <c r="N13" s="54">
        <v>1591.15</v>
      </c>
      <c r="O13" s="54">
        <f t="shared" si="1"/>
        <v>24908.85</v>
      </c>
      <c r="Q13" s="20"/>
    </row>
    <row r="14" spans="1:17" ht="11.25" customHeight="1" x14ac:dyDescent="0.25">
      <c r="A14" s="44" t="s">
        <v>196</v>
      </c>
      <c r="B14" s="24" t="s">
        <v>23</v>
      </c>
      <c r="C14" s="25" t="s">
        <v>197</v>
      </c>
      <c r="D14" s="15" t="s">
        <v>439</v>
      </c>
      <c r="E14" s="16" t="s">
        <v>350</v>
      </c>
      <c r="F14" s="17">
        <v>44197</v>
      </c>
      <c r="G14" s="54">
        <v>33000</v>
      </c>
      <c r="H14" s="54">
        <v>0</v>
      </c>
      <c r="I14" s="54">
        <v>33000</v>
      </c>
      <c r="J14" s="54">
        <v>947.1</v>
      </c>
      <c r="K14" s="54">
        <v>0</v>
      </c>
      <c r="L14" s="54">
        <v>1003.2</v>
      </c>
      <c r="M14" s="54">
        <v>25</v>
      </c>
      <c r="N14" s="54">
        <v>1975.3</v>
      </c>
      <c r="O14" s="54">
        <v>31024.7</v>
      </c>
      <c r="Q14" s="20"/>
    </row>
    <row r="15" spans="1:17" ht="11.25" customHeight="1" x14ac:dyDescent="0.25">
      <c r="A15" s="44" t="s">
        <v>198</v>
      </c>
      <c r="B15" s="24" t="s">
        <v>23</v>
      </c>
      <c r="C15" s="25" t="s">
        <v>24</v>
      </c>
      <c r="D15" s="15" t="s">
        <v>439</v>
      </c>
      <c r="E15" s="16" t="s">
        <v>350</v>
      </c>
      <c r="F15" s="17">
        <v>44317</v>
      </c>
      <c r="G15" s="54">
        <v>30000</v>
      </c>
      <c r="H15" s="55">
        <v>0</v>
      </c>
      <c r="I15" s="54">
        <f>G15+H15</f>
        <v>30000</v>
      </c>
      <c r="J15" s="54">
        <v>861</v>
      </c>
      <c r="K15" s="54">
        <v>0</v>
      </c>
      <c r="L15" s="54">
        <v>912</v>
      </c>
      <c r="M15" s="54">
        <v>1740.46</v>
      </c>
      <c r="N15" s="54">
        <f>+J15+L15+M15</f>
        <v>3513.46</v>
      </c>
      <c r="O15" s="54">
        <f>G15-N15</f>
        <v>26486.54</v>
      </c>
      <c r="Q15" s="20"/>
    </row>
    <row r="16" spans="1:17" ht="11.25" customHeight="1" x14ac:dyDescent="0.25">
      <c r="A16" s="44" t="s">
        <v>199</v>
      </c>
      <c r="B16" s="24" t="s">
        <v>23</v>
      </c>
      <c r="C16" s="25" t="s">
        <v>28</v>
      </c>
      <c r="D16" s="15" t="s">
        <v>439</v>
      </c>
      <c r="E16" s="16" t="s">
        <v>350</v>
      </c>
      <c r="F16" s="17">
        <v>42005</v>
      </c>
      <c r="G16" s="54">
        <v>30000</v>
      </c>
      <c r="H16" s="54">
        <v>0</v>
      </c>
      <c r="I16" s="54">
        <v>30000</v>
      </c>
      <c r="J16" s="54">
        <v>861</v>
      </c>
      <c r="K16" s="54">
        <v>0</v>
      </c>
      <c r="L16" s="54">
        <v>912</v>
      </c>
      <c r="M16" s="54">
        <v>25</v>
      </c>
      <c r="N16" s="54">
        <v>1798</v>
      </c>
      <c r="O16" s="54">
        <v>28202</v>
      </c>
      <c r="Q16" s="20"/>
    </row>
    <row r="17" spans="1:17" ht="11.25" customHeight="1" x14ac:dyDescent="0.25">
      <c r="A17" s="44" t="s">
        <v>200</v>
      </c>
      <c r="B17" s="24" t="s">
        <v>15</v>
      </c>
      <c r="C17" s="25" t="s">
        <v>24</v>
      </c>
      <c r="D17" s="15" t="s">
        <v>439</v>
      </c>
      <c r="E17" s="16" t="s">
        <v>350</v>
      </c>
      <c r="F17" s="17">
        <v>44713</v>
      </c>
      <c r="G17" s="54">
        <v>30000</v>
      </c>
      <c r="H17" s="54">
        <v>0</v>
      </c>
      <c r="I17" s="54">
        <v>30000</v>
      </c>
      <c r="J17" s="54">
        <v>861</v>
      </c>
      <c r="K17" s="54">
        <v>0</v>
      </c>
      <c r="L17" s="54">
        <v>912</v>
      </c>
      <c r="M17" s="54">
        <v>25</v>
      </c>
      <c r="N17" s="54">
        <v>1798</v>
      </c>
      <c r="O17" s="54">
        <v>28202</v>
      </c>
      <c r="Q17" s="20"/>
    </row>
    <row r="18" spans="1:17" ht="11.25" customHeight="1" x14ac:dyDescent="0.25">
      <c r="A18" s="44" t="s">
        <v>201</v>
      </c>
      <c r="B18" s="24" t="s">
        <v>23</v>
      </c>
      <c r="C18" s="25" t="s">
        <v>24</v>
      </c>
      <c r="D18" s="15" t="s">
        <v>439</v>
      </c>
      <c r="E18" s="16" t="s">
        <v>350</v>
      </c>
      <c r="F18" s="17">
        <v>43344</v>
      </c>
      <c r="G18" s="54">
        <v>11000</v>
      </c>
      <c r="H18" s="55">
        <v>0</v>
      </c>
      <c r="I18" s="54">
        <f>G18+H18</f>
        <v>11000</v>
      </c>
      <c r="J18" s="54">
        <v>315.7</v>
      </c>
      <c r="K18" s="54">
        <v>0</v>
      </c>
      <c r="L18" s="54">
        <v>334.4</v>
      </c>
      <c r="M18" s="54">
        <v>25</v>
      </c>
      <c r="N18" s="54">
        <f>+J18+L18+M18</f>
        <v>675.09999999999991</v>
      </c>
      <c r="O18" s="54">
        <f>G18-N18</f>
        <v>10324.9</v>
      </c>
      <c r="Q18" s="20"/>
    </row>
    <row r="19" spans="1:17" ht="11.25" customHeight="1" x14ac:dyDescent="0.25">
      <c r="A19" s="44" t="s">
        <v>203</v>
      </c>
      <c r="B19" s="24" t="s">
        <v>23</v>
      </c>
      <c r="C19" s="25" t="s">
        <v>24</v>
      </c>
      <c r="D19" s="15" t="s">
        <v>439</v>
      </c>
      <c r="E19" s="16" t="s">
        <v>350</v>
      </c>
      <c r="F19" s="17">
        <v>44682</v>
      </c>
      <c r="G19" s="54">
        <v>30000</v>
      </c>
      <c r="H19" s="54">
        <v>0</v>
      </c>
      <c r="I19" s="54">
        <v>30000</v>
      </c>
      <c r="J19" s="54">
        <v>861</v>
      </c>
      <c r="K19" s="54">
        <v>0</v>
      </c>
      <c r="L19" s="54">
        <v>912</v>
      </c>
      <c r="M19" s="54">
        <v>1740.46</v>
      </c>
      <c r="N19" s="54">
        <v>3513.46</v>
      </c>
      <c r="O19" s="54">
        <v>26486.54</v>
      </c>
      <c r="Q19" s="20"/>
    </row>
    <row r="20" spans="1:17" ht="11.25" customHeight="1" x14ac:dyDescent="0.25">
      <c r="A20" s="44" t="s">
        <v>204</v>
      </c>
      <c r="B20" s="24" t="s">
        <v>15</v>
      </c>
      <c r="C20" s="25" t="s">
        <v>95</v>
      </c>
      <c r="D20" s="15" t="s">
        <v>439</v>
      </c>
      <c r="E20" s="16" t="s">
        <v>350</v>
      </c>
      <c r="F20" s="17">
        <v>44228</v>
      </c>
      <c r="G20" s="54">
        <v>16500</v>
      </c>
      <c r="H20" s="55">
        <v>0</v>
      </c>
      <c r="I20" s="54">
        <f>G20+H20</f>
        <v>16500</v>
      </c>
      <c r="J20" s="54">
        <v>473.55</v>
      </c>
      <c r="K20" s="54">
        <v>0</v>
      </c>
      <c r="L20" s="54">
        <v>501.6</v>
      </c>
      <c r="M20" s="54">
        <v>25</v>
      </c>
      <c r="N20" s="54">
        <f>+J20+L20+M20</f>
        <v>1000.1500000000001</v>
      </c>
      <c r="O20" s="54">
        <f>G20-N20</f>
        <v>15499.85</v>
      </c>
      <c r="Q20" s="20"/>
    </row>
    <row r="21" spans="1:17" ht="11.25" customHeight="1" x14ac:dyDescent="0.25">
      <c r="A21" s="44" t="s">
        <v>205</v>
      </c>
      <c r="B21" s="24" t="s">
        <v>15</v>
      </c>
      <c r="C21" s="25" t="s">
        <v>95</v>
      </c>
      <c r="D21" s="15" t="s">
        <v>439</v>
      </c>
      <c r="E21" s="16" t="s">
        <v>350</v>
      </c>
      <c r="F21" s="17">
        <v>44228</v>
      </c>
      <c r="G21" s="54">
        <v>16500</v>
      </c>
      <c r="H21" s="55">
        <v>0</v>
      </c>
      <c r="I21" s="54">
        <f>G21+H21</f>
        <v>16500</v>
      </c>
      <c r="J21" s="54">
        <v>473.55</v>
      </c>
      <c r="K21" s="54">
        <v>0</v>
      </c>
      <c r="L21" s="54">
        <v>501.6</v>
      </c>
      <c r="M21" s="54">
        <v>25</v>
      </c>
      <c r="N21" s="54">
        <f>+J21+L21+M21</f>
        <v>1000.1500000000001</v>
      </c>
      <c r="O21" s="54">
        <f>G21-N21</f>
        <v>15499.85</v>
      </c>
      <c r="Q21" s="20"/>
    </row>
    <row r="22" spans="1:17" ht="11.25" customHeight="1" x14ac:dyDescent="0.25">
      <c r="A22" s="44" t="s">
        <v>206</v>
      </c>
      <c r="B22" s="24" t="s">
        <v>15</v>
      </c>
      <c r="C22" s="25" t="s">
        <v>95</v>
      </c>
      <c r="D22" s="15" t="s">
        <v>439</v>
      </c>
      <c r="E22" s="16" t="s">
        <v>350</v>
      </c>
      <c r="F22" s="17">
        <v>44348</v>
      </c>
      <c r="G22" s="54">
        <v>16500</v>
      </c>
      <c r="H22" s="55">
        <v>0</v>
      </c>
      <c r="I22" s="54">
        <v>16500</v>
      </c>
      <c r="J22" s="54">
        <v>473.55</v>
      </c>
      <c r="K22" s="54">
        <v>0</v>
      </c>
      <c r="L22" s="54">
        <v>501.6</v>
      </c>
      <c r="M22" s="54">
        <v>25</v>
      </c>
      <c r="N22" s="54">
        <f>+J22+L22+M22</f>
        <v>1000.1500000000001</v>
      </c>
      <c r="O22" s="54">
        <v>15499.85</v>
      </c>
      <c r="Q22" s="20"/>
    </row>
    <row r="23" spans="1:17" ht="11.25" customHeight="1" x14ac:dyDescent="0.25">
      <c r="A23" s="44" t="s">
        <v>207</v>
      </c>
      <c r="B23" s="24" t="s">
        <v>15</v>
      </c>
      <c r="C23" s="25" t="s">
        <v>95</v>
      </c>
      <c r="D23" s="15" t="s">
        <v>439</v>
      </c>
      <c r="E23" s="16" t="s">
        <v>350</v>
      </c>
      <c r="F23" s="17">
        <v>44228</v>
      </c>
      <c r="G23" s="54">
        <v>16500</v>
      </c>
      <c r="H23" s="55">
        <v>0</v>
      </c>
      <c r="I23" s="54">
        <f>G23+H23</f>
        <v>16500</v>
      </c>
      <c r="J23" s="54">
        <v>473.55</v>
      </c>
      <c r="K23" s="54">
        <v>0</v>
      </c>
      <c r="L23" s="54">
        <v>501.6</v>
      </c>
      <c r="M23" s="54">
        <v>25</v>
      </c>
      <c r="N23" s="54">
        <f>+J23+L23+M23</f>
        <v>1000.1500000000001</v>
      </c>
      <c r="O23" s="54">
        <f>G23-N23</f>
        <v>15499.85</v>
      </c>
      <c r="Q23" s="20"/>
    </row>
    <row r="24" spans="1:17" ht="11.25" customHeight="1" x14ac:dyDescent="0.25">
      <c r="A24" s="44" t="s">
        <v>208</v>
      </c>
      <c r="B24" s="24" t="s">
        <v>15</v>
      </c>
      <c r="C24" s="25" t="s">
        <v>95</v>
      </c>
      <c r="D24" s="15" t="s">
        <v>439</v>
      </c>
      <c r="E24" s="16" t="s">
        <v>350</v>
      </c>
      <c r="F24" s="17">
        <v>44409</v>
      </c>
      <c r="G24" s="54">
        <v>16500</v>
      </c>
      <c r="H24" s="55">
        <v>0</v>
      </c>
      <c r="I24" s="54">
        <f>G24+H24</f>
        <v>16500</v>
      </c>
      <c r="J24" s="54">
        <v>473.55</v>
      </c>
      <c r="K24" s="54">
        <v>0</v>
      </c>
      <c r="L24" s="54">
        <v>501.6</v>
      </c>
      <c r="M24" s="54">
        <v>25</v>
      </c>
      <c r="N24" s="54">
        <f>+J24+L24+M24</f>
        <v>1000.1500000000001</v>
      </c>
      <c r="O24" s="54">
        <f>G24-N24</f>
        <v>15499.85</v>
      </c>
    </row>
    <row r="25" spans="1:17" ht="11.25" customHeight="1" x14ac:dyDescent="0.25">
      <c r="A25" s="44" t="s">
        <v>209</v>
      </c>
      <c r="B25" s="24" t="s">
        <v>23</v>
      </c>
      <c r="C25" s="25" t="s">
        <v>95</v>
      </c>
      <c r="D25" s="15" t="s">
        <v>439</v>
      </c>
      <c r="E25" s="16" t="s">
        <v>350</v>
      </c>
      <c r="F25" s="17">
        <v>40269</v>
      </c>
      <c r="G25" s="54">
        <v>16500</v>
      </c>
      <c r="H25" s="54">
        <v>0</v>
      </c>
      <c r="I25" s="54">
        <v>16500</v>
      </c>
      <c r="J25" s="54">
        <v>473.55</v>
      </c>
      <c r="K25" s="54">
        <v>0</v>
      </c>
      <c r="L25" s="54">
        <v>501.6</v>
      </c>
      <c r="M25" s="54">
        <v>1740.46</v>
      </c>
      <c r="N25" s="54">
        <v>2715.61</v>
      </c>
      <c r="O25" s="54">
        <v>13784.39</v>
      </c>
    </row>
    <row r="26" spans="1:17" ht="11.25" customHeight="1" x14ac:dyDescent="0.25">
      <c r="A26" s="44" t="s">
        <v>210</v>
      </c>
      <c r="B26" s="24" t="s">
        <v>23</v>
      </c>
      <c r="C26" s="25" t="s">
        <v>95</v>
      </c>
      <c r="D26" s="15" t="s">
        <v>439</v>
      </c>
      <c r="E26" s="16" t="s">
        <v>350</v>
      </c>
      <c r="F26" s="17">
        <v>44256</v>
      </c>
      <c r="G26" s="54">
        <v>16500</v>
      </c>
      <c r="H26" s="55">
        <v>0</v>
      </c>
      <c r="I26" s="54">
        <f t="shared" ref="I26:I35" si="2">G26+H26</f>
        <v>16500</v>
      </c>
      <c r="J26" s="54">
        <v>473.55</v>
      </c>
      <c r="K26" s="54">
        <v>0</v>
      </c>
      <c r="L26" s="54">
        <v>501.6</v>
      </c>
      <c r="M26" s="54">
        <v>25</v>
      </c>
      <c r="N26" s="54">
        <f t="shared" ref="N26:N35" si="3">+J26+L26+M26</f>
        <v>1000.1500000000001</v>
      </c>
      <c r="O26" s="54">
        <f t="shared" ref="O26:O35" si="4">G26-N26</f>
        <v>15499.85</v>
      </c>
    </row>
    <row r="27" spans="1:17" ht="11.25" customHeight="1" x14ac:dyDescent="0.25">
      <c r="A27" s="44" t="s">
        <v>211</v>
      </c>
      <c r="B27" s="24" t="s">
        <v>15</v>
      </c>
      <c r="C27" s="25" t="s">
        <v>95</v>
      </c>
      <c r="D27" s="15" t="s">
        <v>439</v>
      </c>
      <c r="E27" s="16" t="s">
        <v>350</v>
      </c>
      <c r="F27" s="17">
        <v>44256</v>
      </c>
      <c r="G27" s="54">
        <v>16500</v>
      </c>
      <c r="H27" s="55">
        <v>0</v>
      </c>
      <c r="I27" s="54">
        <f t="shared" si="2"/>
        <v>16500</v>
      </c>
      <c r="J27" s="54">
        <v>473.55</v>
      </c>
      <c r="K27" s="54">
        <v>0</v>
      </c>
      <c r="L27" s="54">
        <v>501.6</v>
      </c>
      <c r="M27" s="54">
        <v>25</v>
      </c>
      <c r="N27" s="54">
        <f t="shared" si="3"/>
        <v>1000.1500000000001</v>
      </c>
      <c r="O27" s="54">
        <f t="shared" si="4"/>
        <v>15499.85</v>
      </c>
    </row>
    <row r="28" spans="1:17" ht="11.25" customHeight="1" x14ac:dyDescent="0.25">
      <c r="A28" s="44" t="s">
        <v>212</v>
      </c>
      <c r="B28" s="24" t="s">
        <v>15</v>
      </c>
      <c r="C28" s="25" t="s">
        <v>95</v>
      </c>
      <c r="D28" s="15" t="s">
        <v>439</v>
      </c>
      <c r="E28" s="16" t="s">
        <v>350</v>
      </c>
      <c r="F28" s="17">
        <v>44256</v>
      </c>
      <c r="G28" s="54">
        <v>16500</v>
      </c>
      <c r="H28" s="55">
        <v>0</v>
      </c>
      <c r="I28" s="54">
        <f t="shared" si="2"/>
        <v>16500</v>
      </c>
      <c r="J28" s="54">
        <v>473.55</v>
      </c>
      <c r="K28" s="54">
        <v>0</v>
      </c>
      <c r="L28" s="54">
        <v>501.6</v>
      </c>
      <c r="M28" s="54">
        <v>25</v>
      </c>
      <c r="N28" s="54">
        <f t="shared" si="3"/>
        <v>1000.1500000000001</v>
      </c>
      <c r="O28" s="54">
        <f t="shared" si="4"/>
        <v>15499.85</v>
      </c>
    </row>
    <row r="29" spans="1:17" ht="11.25" customHeight="1" x14ac:dyDescent="0.25">
      <c r="A29" s="44" t="s">
        <v>213</v>
      </c>
      <c r="B29" s="24" t="s">
        <v>15</v>
      </c>
      <c r="C29" s="25" t="s">
        <v>95</v>
      </c>
      <c r="D29" s="15" t="s">
        <v>439</v>
      </c>
      <c r="E29" s="16" t="s">
        <v>350</v>
      </c>
      <c r="F29" s="17">
        <v>44256</v>
      </c>
      <c r="G29" s="54">
        <v>16500</v>
      </c>
      <c r="H29" s="55">
        <v>0</v>
      </c>
      <c r="I29" s="54">
        <f t="shared" si="2"/>
        <v>16500</v>
      </c>
      <c r="J29" s="54">
        <v>473.55</v>
      </c>
      <c r="K29" s="54">
        <v>0</v>
      </c>
      <c r="L29" s="54">
        <v>501.6</v>
      </c>
      <c r="M29" s="54">
        <v>25</v>
      </c>
      <c r="N29" s="54">
        <f t="shared" si="3"/>
        <v>1000.1500000000001</v>
      </c>
      <c r="O29" s="54">
        <f t="shared" si="4"/>
        <v>15499.85</v>
      </c>
    </row>
    <row r="30" spans="1:17" ht="11.25" customHeight="1" x14ac:dyDescent="0.25">
      <c r="A30" s="44" t="s">
        <v>214</v>
      </c>
      <c r="B30" s="24" t="s">
        <v>15</v>
      </c>
      <c r="C30" s="25" t="s">
        <v>95</v>
      </c>
      <c r="D30" s="15" t="s">
        <v>439</v>
      </c>
      <c r="E30" s="16" t="s">
        <v>350</v>
      </c>
      <c r="F30" s="17">
        <v>44287</v>
      </c>
      <c r="G30" s="54">
        <v>16500</v>
      </c>
      <c r="H30" s="55">
        <v>0</v>
      </c>
      <c r="I30" s="54">
        <f t="shared" si="2"/>
        <v>16500</v>
      </c>
      <c r="J30" s="54">
        <v>473.55</v>
      </c>
      <c r="K30" s="54">
        <v>0</v>
      </c>
      <c r="L30" s="54">
        <v>501.6</v>
      </c>
      <c r="M30" s="54">
        <v>25</v>
      </c>
      <c r="N30" s="54">
        <f t="shared" si="3"/>
        <v>1000.1500000000001</v>
      </c>
      <c r="O30" s="54">
        <f t="shared" si="4"/>
        <v>15499.85</v>
      </c>
    </row>
    <row r="31" spans="1:17" ht="11.25" customHeight="1" x14ac:dyDescent="0.25">
      <c r="A31" s="44" t="s">
        <v>215</v>
      </c>
      <c r="B31" s="24" t="s">
        <v>15</v>
      </c>
      <c r="C31" s="25" t="s">
        <v>95</v>
      </c>
      <c r="D31" s="15" t="s">
        <v>439</v>
      </c>
      <c r="E31" s="16" t="s">
        <v>350</v>
      </c>
      <c r="F31" s="17">
        <v>44256</v>
      </c>
      <c r="G31" s="54">
        <v>16500</v>
      </c>
      <c r="H31" s="55">
        <v>0</v>
      </c>
      <c r="I31" s="54">
        <f t="shared" si="2"/>
        <v>16500</v>
      </c>
      <c r="J31" s="54">
        <v>473.55</v>
      </c>
      <c r="K31" s="54">
        <v>0</v>
      </c>
      <c r="L31" s="54">
        <v>501.6</v>
      </c>
      <c r="M31" s="54">
        <v>25</v>
      </c>
      <c r="N31" s="54">
        <f t="shared" si="3"/>
        <v>1000.1500000000001</v>
      </c>
      <c r="O31" s="54">
        <f t="shared" si="4"/>
        <v>15499.85</v>
      </c>
    </row>
    <row r="32" spans="1:17" ht="11.25" customHeight="1" x14ac:dyDescent="0.25">
      <c r="A32" s="44" t="s">
        <v>216</v>
      </c>
      <c r="B32" s="24" t="s">
        <v>15</v>
      </c>
      <c r="C32" s="25" t="s">
        <v>95</v>
      </c>
      <c r="D32" s="15" t="s">
        <v>439</v>
      </c>
      <c r="E32" s="16" t="s">
        <v>350</v>
      </c>
      <c r="F32" s="17">
        <v>44256</v>
      </c>
      <c r="G32" s="54">
        <v>16500</v>
      </c>
      <c r="H32" s="55">
        <v>0</v>
      </c>
      <c r="I32" s="54">
        <f t="shared" si="2"/>
        <v>16500</v>
      </c>
      <c r="J32" s="54">
        <v>473.55</v>
      </c>
      <c r="K32" s="54">
        <v>0</v>
      </c>
      <c r="L32" s="54">
        <v>501.6</v>
      </c>
      <c r="M32" s="54">
        <v>25</v>
      </c>
      <c r="N32" s="54">
        <f t="shared" si="3"/>
        <v>1000.1500000000001</v>
      </c>
      <c r="O32" s="54">
        <f t="shared" si="4"/>
        <v>15499.85</v>
      </c>
    </row>
    <row r="33" spans="1:15" ht="11.25" customHeight="1" x14ac:dyDescent="0.25">
      <c r="A33" s="44" t="s">
        <v>217</v>
      </c>
      <c r="B33" s="24" t="s">
        <v>15</v>
      </c>
      <c r="C33" s="25" t="s">
        <v>95</v>
      </c>
      <c r="D33" s="15" t="s">
        <v>439</v>
      </c>
      <c r="E33" s="16" t="s">
        <v>350</v>
      </c>
      <c r="F33" s="17">
        <v>44256</v>
      </c>
      <c r="G33" s="54">
        <v>16500</v>
      </c>
      <c r="H33" s="55">
        <v>0</v>
      </c>
      <c r="I33" s="54">
        <f t="shared" si="2"/>
        <v>16500</v>
      </c>
      <c r="J33" s="54">
        <v>473.55</v>
      </c>
      <c r="K33" s="54">
        <v>0</v>
      </c>
      <c r="L33" s="54">
        <v>501.6</v>
      </c>
      <c r="M33" s="54">
        <v>25</v>
      </c>
      <c r="N33" s="54">
        <f t="shared" si="3"/>
        <v>1000.1500000000001</v>
      </c>
      <c r="O33" s="54">
        <f t="shared" si="4"/>
        <v>15499.85</v>
      </c>
    </row>
    <row r="34" spans="1:15" ht="11.25" customHeight="1" x14ac:dyDescent="0.25">
      <c r="A34" s="44" t="s">
        <v>218</v>
      </c>
      <c r="B34" s="24" t="s">
        <v>15</v>
      </c>
      <c r="C34" s="25" t="s">
        <v>95</v>
      </c>
      <c r="D34" s="15" t="s">
        <v>439</v>
      </c>
      <c r="E34" s="16" t="s">
        <v>350</v>
      </c>
      <c r="F34" s="17">
        <v>44256</v>
      </c>
      <c r="G34" s="54">
        <v>16500</v>
      </c>
      <c r="H34" s="55">
        <v>0</v>
      </c>
      <c r="I34" s="54">
        <f t="shared" si="2"/>
        <v>16500</v>
      </c>
      <c r="J34" s="54">
        <v>473.55</v>
      </c>
      <c r="K34" s="54">
        <v>0</v>
      </c>
      <c r="L34" s="54">
        <v>501.6</v>
      </c>
      <c r="M34" s="54">
        <v>25</v>
      </c>
      <c r="N34" s="54">
        <f t="shared" si="3"/>
        <v>1000.1500000000001</v>
      </c>
      <c r="O34" s="54">
        <f t="shared" si="4"/>
        <v>15499.85</v>
      </c>
    </row>
    <row r="35" spans="1:15" ht="11.25" customHeight="1" x14ac:dyDescent="0.25">
      <c r="A35" s="44" t="s">
        <v>219</v>
      </c>
      <c r="B35" s="24" t="s">
        <v>15</v>
      </c>
      <c r="C35" s="25" t="s">
        <v>95</v>
      </c>
      <c r="D35" s="15" t="s">
        <v>439</v>
      </c>
      <c r="E35" s="16" t="s">
        <v>350</v>
      </c>
      <c r="F35" s="17">
        <v>44317</v>
      </c>
      <c r="G35" s="54">
        <v>16500</v>
      </c>
      <c r="H35" s="55">
        <v>0</v>
      </c>
      <c r="I35" s="54">
        <f t="shared" si="2"/>
        <v>16500</v>
      </c>
      <c r="J35" s="54">
        <v>473.55</v>
      </c>
      <c r="K35" s="54">
        <v>0</v>
      </c>
      <c r="L35" s="54">
        <v>501.6</v>
      </c>
      <c r="M35" s="54">
        <v>25</v>
      </c>
      <c r="N35" s="54">
        <f t="shared" si="3"/>
        <v>1000.1500000000001</v>
      </c>
      <c r="O35" s="54">
        <f t="shared" si="4"/>
        <v>15499.85</v>
      </c>
    </row>
    <row r="36" spans="1:15" ht="11.25" customHeight="1" x14ac:dyDescent="0.25">
      <c r="A36" s="44" t="s">
        <v>220</v>
      </c>
      <c r="B36" s="24" t="s">
        <v>15</v>
      </c>
      <c r="C36" s="25" t="s">
        <v>95</v>
      </c>
      <c r="D36" s="15" t="s">
        <v>439</v>
      </c>
      <c r="E36" s="16" t="s">
        <v>350</v>
      </c>
      <c r="F36" s="17">
        <v>44228</v>
      </c>
      <c r="G36" s="54">
        <v>16500</v>
      </c>
      <c r="H36" s="54">
        <v>0</v>
      </c>
      <c r="I36" s="54">
        <v>16500</v>
      </c>
      <c r="J36" s="54">
        <v>473.55</v>
      </c>
      <c r="K36" s="54">
        <v>0</v>
      </c>
      <c r="L36" s="54">
        <v>501.6</v>
      </c>
      <c r="M36" s="54">
        <v>5649.25</v>
      </c>
      <c r="N36" s="54">
        <v>6624.4</v>
      </c>
      <c r="O36" s="54">
        <v>9875.6</v>
      </c>
    </row>
    <row r="37" spans="1:15" ht="11.25" customHeight="1" x14ac:dyDescent="0.25">
      <c r="A37" s="44" t="s">
        <v>221</v>
      </c>
      <c r="B37" s="24" t="s">
        <v>15</v>
      </c>
      <c r="C37" s="25" t="s">
        <v>95</v>
      </c>
      <c r="D37" s="15" t="s">
        <v>439</v>
      </c>
      <c r="E37" s="16" t="s">
        <v>350</v>
      </c>
      <c r="F37" s="17">
        <v>44287</v>
      </c>
      <c r="G37" s="54">
        <v>16500</v>
      </c>
      <c r="H37" s="55">
        <v>0</v>
      </c>
      <c r="I37" s="54">
        <f>G37+H37</f>
        <v>16500</v>
      </c>
      <c r="J37" s="54">
        <v>473.55</v>
      </c>
      <c r="K37" s="54">
        <v>0</v>
      </c>
      <c r="L37" s="54">
        <v>501.6</v>
      </c>
      <c r="M37" s="54">
        <v>25</v>
      </c>
      <c r="N37" s="54">
        <f>+J37+L37+M37</f>
        <v>1000.1500000000001</v>
      </c>
      <c r="O37" s="54">
        <f>G37-N37</f>
        <v>15499.85</v>
      </c>
    </row>
    <row r="38" spans="1:15" ht="11.25" customHeight="1" x14ac:dyDescent="0.25">
      <c r="A38" s="44" t="s">
        <v>222</v>
      </c>
      <c r="B38" s="24" t="s">
        <v>15</v>
      </c>
      <c r="C38" s="25" t="s">
        <v>95</v>
      </c>
      <c r="D38" s="15" t="s">
        <v>439</v>
      </c>
      <c r="E38" s="16" t="s">
        <v>350</v>
      </c>
      <c r="F38" s="17">
        <v>44256</v>
      </c>
      <c r="G38" s="54">
        <v>16500</v>
      </c>
      <c r="H38" s="55">
        <v>0</v>
      </c>
      <c r="I38" s="54">
        <f>G38+H38</f>
        <v>16500</v>
      </c>
      <c r="J38" s="54">
        <v>473.55</v>
      </c>
      <c r="K38" s="54">
        <v>0</v>
      </c>
      <c r="L38" s="54">
        <v>501.6</v>
      </c>
      <c r="M38" s="54">
        <v>25</v>
      </c>
      <c r="N38" s="54">
        <f>+J38+L38+M38</f>
        <v>1000.1500000000001</v>
      </c>
      <c r="O38" s="54">
        <f>G38-N38</f>
        <v>15499.85</v>
      </c>
    </row>
    <row r="39" spans="1:15" ht="11.25" customHeight="1" x14ac:dyDescent="0.25">
      <c r="A39" s="44" t="s">
        <v>223</v>
      </c>
      <c r="B39" s="24" t="s">
        <v>15</v>
      </c>
      <c r="C39" s="25" t="s">
        <v>95</v>
      </c>
      <c r="D39" s="15" t="s">
        <v>439</v>
      </c>
      <c r="E39" s="16" t="s">
        <v>350</v>
      </c>
      <c r="F39" s="17">
        <v>44287</v>
      </c>
      <c r="G39" s="54">
        <v>16500</v>
      </c>
      <c r="H39" s="54">
        <v>0</v>
      </c>
      <c r="I39" s="54">
        <v>16500</v>
      </c>
      <c r="J39" s="54">
        <v>473.55</v>
      </c>
      <c r="K39" s="54">
        <v>0</v>
      </c>
      <c r="L39" s="54">
        <v>501.6</v>
      </c>
      <c r="M39" s="54">
        <v>1025</v>
      </c>
      <c r="N39" s="54">
        <v>2000.15</v>
      </c>
      <c r="O39" s="54">
        <v>14499.85</v>
      </c>
    </row>
    <row r="40" spans="1:15" ht="11.25" customHeight="1" x14ac:dyDescent="0.25">
      <c r="A40" s="44" t="s">
        <v>224</v>
      </c>
      <c r="B40" s="24" t="s">
        <v>15</v>
      </c>
      <c r="C40" s="25" t="s">
        <v>95</v>
      </c>
      <c r="D40" s="15" t="s">
        <v>439</v>
      </c>
      <c r="E40" s="16" t="s">
        <v>350</v>
      </c>
      <c r="F40" s="17">
        <v>44317</v>
      </c>
      <c r="G40" s="54">
        <v>16500</v>
      </c>
      <c r="H40" s="55">
        <v>0</v>
      </c>
      <c r="I40" s="54">
        <f>G40+H40</f>
        <v>16500</v>
      </c>
      <c r="J40" s="54">
        <v>473.55</v>
      </c>
      <c r="K40" s="54">
        <v>0</v>
      </c>
      <c r="L40" s="54">
        <v>501.6</v>
      </c>
      <c r="M40" s="54">
        <v>25</v>
      </c>
      <c r="N40" s="54">
        <f>+J40+L40+M40</f>
        <v>1000.1500000000001</v>
      </c>
      <c r="O40" s="54">
        <f>G40-N40</f>
        <v>15499.85</v>
      </c>
    </row>
    <row r="41" spans="1:15" ht="11.25" customHeight="1" x14ac:dyDescent="0.25">
      <c r="A41" s="44" t="s">
        <v>225</v>
      </c>
      <c r="B41" s="24" t="s">
        <v>15</v>
      </c>
      <c r="C41" s="25" t="s">
        <v>95</v>
      </c>
      <c r="D41" s="15" t="s">
        <v>439</v>
      </c>
      <c r="E41" s="16" t="s">
        <v>350</v>
      </c>
      <c r="F41" s="17">
        <v>44348</v>
      </c>
      <c r="G41" s="54">
        <v>16500</v>
      </c>
      <c r="H41" s="55">
        <v>0</v>
      </c>
      <c r="I41" s="54">
        <f>G41+H41</f>
        <v>16500</v>
      </c>
      <c r="J41" s="54">
        <v>473.55</v>
      </c>
      <c r="K41" s="54">
        <v>0</v>
      </c>
      <c r="L41" s="54">
        <v>501.6</v>
      </c>
      <c r="M41" s="54">
        <v>25</v>
      </c>
      <c r="N41" s="54">
        <f>+J41+L41+M41</f>
        <v>1000.1500000000001</v>
      </c>
      <c r="O41" s="54">
        <f>G41-N41</f>
        <v>15499.85</v>
      </c>
    </row>
    <row r="42" spans="1:15" ht="11.25" customHeight="1" x14ac:dyDescent="0.25">
      <c r="A42" s="44" t="s">
        <v>226</v>
      </c>
      <c r="B42" s="24" t="s">
        <v>15</v>
      </c>
      <c r="C42" s="25" t="s">
        <v>95</v>
      </c>
      <c r="D42" s="15" t="s">
        <v>439</v>
      </c>
      <c r="E42" s="16" t="s">
        <v>350</v>
      </c>
      <c r="F42" s="17">
        <v>44317</v>
      </c>
      <c r="G42" s="54">
        <v>16500</v>
      </c>
      <c r="H42" s="55">
        <v>0</v>
      </c>
      <c r="I42" s="54">
        <f>G42+H42</f>
        <v>16500</v>
      </c>
      <c r="J42" s="54">
        <v>473.55</v>
      </c>
      <c r="K42" s="54">
        <v>0</v>
      </c>
      <c r="L42" s="54">
        <v>501.6</v>
      </c>
      <c r="M42" s="54">
        <v>1740.46</v>
      </c>
      <c r="N42" s="54">
        <f>+J42+L42+M42</f>
        <v>2715.61</v>
      </c>
      <c r="O42" s="54">
        <f>G42-N42</f>
        <v>13784.39</v>
      </c>
    </row>
    <row r="43" spans="1:15" ht="11.25" customHeight="1" x14ac:dyDescent="0.25">
      <c r="A43" s="44" t="s">
        <v>227</v>
      </c>
      <c r="B43" s="24" t="s">
        <v>15</v>
      </c>
      <c r="C43" s="25" t="s">
        <v>95</v>
      </c>
      <c r="D43" s="15" t="s">
        <v>439</v>
      </c>
      <c r="E43" s="16" t="s">
        <v>350</v>
      </c>
      <c r="F43" s="17">
        <v>44348</v>
      </c>
      <c r="G43" s="54">
        <v>16500</v>
      </c>
      <c r="H43" s="55">
        <v>0</v>
      </c>
      <c r="I43" s="54">
        <f>G43+H43</f>
        <v>16500</v>
      </c>
      <c r="J43" s="54">
        <v>473.55</v>
      </c>
      <c r="K43" s="54">
        <v>0</v>
      </c>
      <c r="L43" s="54">
        <v>501.6</v>
      </c>
      <c r="M43" s="54">
        <v>25</v>
      </c>
      <c r="N43" s="54">
        <f>+J43+L43+M43</f>
        <v>1000.1500000000001</v>
      </c>
      <c r="O43" s="54">
        <f>G43-N43</f>
        <v>15499.85</v>
      </c>
    </row>
    <row r="44" spans="1:15" ht="11.25" customHeight="1" x14ac:dyDescent="0.25">
      <c r="A44" s="44" t="s">
        <v>228</v>
      </c>
      <c r="B44" s="24" t="s">
        <v>15</v>
      </c>
      <c r="C44" s="25" t="s">
        <v>95</v>
      </c>
      <c r="D44" s="15" t="s">
        <v>439</v>
      </c>
      <c r="E44" s="16" t="s">
        <v>350</v>
      </c>
      <c r="F44" s="17">
        <v>44287</v>
      </c>
      <c r="G44" s="54">
        <v>16500</v>
      </c>
      <c r="H44" s="54">
        <v>0</v>
      </c>
      <c r="I44" s="54">
        <v>16500</v>
      </c>
      <c r="J44" s="54">
        <v>473.55</v>
      </c>
      <c r="K44" s="54">
        <v>0</v>
      </c>
      <c r="L44" s="54">
        <v>501.6</v>
      </c>
      <c r="M44" s="54">
        <v>2525</v>
      </c>
      <c r="N44" s="54">
        <v>3500.15</v>
      </c>
      <c r="O44" s="54">
        <v>12999.85</v>
      </c>
    </row>
    <row r="45" spans="1:15" ht="11.25" customHeight="1" x14ac:dyDescent="0.25">
      <c r="A45" s="44" t="s">
        <v>229</v>
      </c>
      <c r="B45" s="24" t="s">
        <v>15</v>
      </c>
      <c r="C45" s="25" t="s">
        <v>95</v>
      </c>
      <c r="D45" s="15" t="s">
        <v>439</v>
      </c>
      <c r="E45" s="16" t="s">
        <v>350</v>
      </c>
      <c r="F45" s="17">
        <v>44287</v>
      </c>
      <c r="G45" s="54">
        <v>16500</v>
      </c>
      <c r="H45" s="54">
        <v>0</v>
      </c>
      <c r="I45" s="54">
        <v>16500</v>
      </c>
      <c r="J45" s="54">
        <v>473.55</v>
      </c>
      <c r="K45" s="54">
        <v>0</v>
      </c>
      <c r="L45" s="54">
        <v>501.6</v>
      </c>
      <c r="M45" s="54">
        <v>1525</v>
      </c>
      <c r="N45" s="54">
        <v>2500.15</v>
      </c>
      <c r="O45" s="54">
        <v>13999.85</v>
      </c>
    </row>
    <row r="46" spans="1:15" ht="11.25" customHeight="1" x14ac:dyDescent="0.25">
      <c r="A46" s="44" t="s">
        <v>230</v>
      </c>
      <c r="B46" s="24" t="s">
        <v>15</v>
      </c>
      <c r="C46" s="25" t="s">
        <v>95</v>
      </c>
      <c r="D46" s="15" t="s">
        <v>439</v>
      </c>
      <c r="E46" s="16" t="s">
        <v>350</v>
      </c>
      <c r="F46" s="17">
        <v>44348</v>
      </c>
      <c r="G46" s="54">
        <v>16500</v>
      </c>
      <c r="H46" s="55">
        <v>0</v>
      </c>
      <c r="I46" s="54">
        <f t="shared" ref="I46:I59" si="5">G46+H46</f>
        <v>16500</v>
      </c>
      <c r="J46" s="54">
        <v>473.55</v>
      </c>
      <c r="K46" s="54">
        <v>0</v>
      </c>
      <c r="L46" s="54">
        <v>501.6</v>
      </c>
      <c r="M46" s="54">
        <v>165</v>
      </c>
      <c r="N46" s="54">
        <f t="shared" ref="N46:N56" si="6">+J46+L46+M46</f>
        <v>1140.1500000000001</v>
      </c>
      <c r="O46" s="54">
        <f t="shared" ref="O46:O60" si="7">G46-N46</f>
        <v>15359.85</v>
      </c>
    </row>
    <row r="47" spans="1:15" ht="11.25" customHeight="1" x14ac:dyDescent="0.25">
      <c r="A47" s="44" t="s">
        <v>231</v>
      </c>
      <c r="B47" s="24" t="s">
        <v>15</v>
      </c>
      <c r="C47" s="25" t="s">
        <v>95</v>
      </c>
      <c r="D47" s="15" t="s">
        <v>439</v>
      </c>
      <c r="E47" s="16" t="s">
        <v>350</v>
      </c>
      <c r="F47" s="17">
        <v>44378</v>
      </c>
      <c r="G47" s="54">
        <v>16500</v>
      </c>
      <c r="H47" s="55">
        <v>0</v>
      </c>
      <c r="I47" s="54">
        <f t="shared" si="5"/>
        <v>16500</v>
      </c>
      <c r="J47" s="54">
        <v>473.55</v>
      </c>
      <c r="K47" s="54">
        <v>0</v>
      </c>
      <c r="L47" s="54">
        <v>501.6</v>
      </c>
      <c r="M47" s="54">
        <v>25</v>
      </c>
      <c r="N47" s="54">
        <f t="shared" si="6"/>
        <v>1000.1500000000001</v>
      </c>
      <c r="O47" s="54">
        <f t="shared" si="7"/>
        <v>15499.85</v>
      </c>
    </row>
    <row r="48" spans="1:15" ht="11.25" customHeight="1" x14ac:dyDescent="0.25">
      <c r="A48" s="44" t="s">
        <v>232</v>
      </c>
      <c r="B48" s="24" t="s">
        <v>15</v>
      </c>
      <c r="C48" s="25" t="s">
        <v>95</v>
      </c>
      <c r="D48" s="15" t="s">
        <v>439</v>
      </c>
      <c r="E48" s="16" t="s">
        <v>350</v>
      </c>
      <c r="F48" s="17">
        <v>44378</v>
      </c>
      <c r="G48" s="54">
        <v>16500</v>
      </c>
      <c r="H48" s="55">
        <v>0</v>
      </c>
      <c r="I48" s="54">
        <f t="shared" si="5"/>
        <v>16500</v>
      </c>
      <c r="J48" s="54">
        <v>473.55</v>
      </c>
      <c r="K48" s="54">
        <v>0</v>
      </c>
      <c r="L48" s="54">
        <v>501.6</v>
      </c>
      <c r="M48" s="54">
        <v>25</v>
      </c>
      <c r="N48" s="54">
        <f t="shared" si="6"/>
        <v>1000.1500000000001</v>
      </c>
      <c r="O48" s="54">
        <f t="shared" si="7"/>
        <v>15499.85</v>
      </c>
    </row>
    <row r="49" spans="1:15" ht="11.25" customHeight="1" x14ac:dyDescent="0.25">
      <c r="A49" s="44" t="s">
        <v>233</v>
      </c>
      <c r="B49" s="24" t="s">
        <v>15</v>
      </c>
      <c r="C49" s="25" t="s">
        <v>95</v>
      </c>
      <c r="D49" s="15" t="s">
        <v>439</v>
      </c>
      <c r="E49" s="16" t="s">
        <v>350</v>
      </c>
      <c r="F49" s="17">
        <v>44378</v>
      </c>
      <c r="G49" s="54">
        <v>16500</v>
      </c>
      <c r="H49" s="55">
        <v>0</v>
      </c>
      <c r="I49" s="54">
        <f t="shared" si="5"/>
        <v>16500</v>
      </c>
      <c r="J49" s="54">
        <v>473.55</v>
      </c>
      <c r="K49" s="54">
        <v>0</v>
      </c>
      <c r="L49" s="54">
        <v>501.6</v>
      </c>
      <c r="M49" s="54">
        <v>25</v>
      </c>
      <c r="N49" s="54">
        <f t="shared" si="6"/>
        <v>1000.1500000000001</v>
      </c>
      <c r="O49" s="54">
        <f t="shared" si="7"/>
        <v>15499.85</v>
      </c>
    </row>
    <row r="50" spans="1:15" ht="11.25" customHeight="1" x14ac:dyDescent="0.25">
      <c r="A50" s="44" t="s">
        <v>234</v>
      </c>
      <c r="B50" s="24" t="s">
        <v>15</v>
      </c>
      <c r="C50" s="25" t="s">
        <v>95</v>
      </c>
      <c r="D50" s="15" t="s">
        <v>439</v>
      </c>
      <c r="E50" s="16" t="s">
        <v>350</v>
      </c>
      <c r="F50" s="17">
        <v>44409</v>
      </c>
      <c r="G50" s="54">
        <v>16500</v>
      </c>
      <c r="H50" s="55">
        <v>0</v>
      </c>
      <c r="I50" s="54">
        <f t="shared" si="5"/>
        <v>16500</v>
      </c>
      <c r="J50" s="54">
        <v>473.55</v>
      </c>
      <c r="K50" s="54">
        <v>0</v>
      </c>
      <c r="L50" s="54">
        <v>501.6</v>
      </c>
      <c r="M50" s="54">
        <v>25</v>
      </c>
      <c r="N50" s="54">
        <f t="shared" si="6"/>
        <v>1000.1500000000001</v>
      </c>
      <c r="O50" s="54">
        <f t="shared" si="7"/>
        <v>15499.85</v>
      </c>
    </row>
    <row r="51" spans="1:15" ht="11.25" customHeight="1" x14ac:dyDescent="0.25">
      <c r="A51" s="44" t="s">
        <v>235</v>
      </c>
      <c r="B51" s="24" t="s">
        <v>15</v>
      </c>
      <c r="C51" s="25" t="s">
        <v>95</v>
      </c>
      <c r="D51" s="15" t="s">
        <v>439</v>
      </c>
      <c r="E51" s="16" t="s">
        <v>350</v>
      </c>
      <c r="F51" s="17">
        <v>44682</v>
      </c>
      <c r="G51" s="54">
        <v>16500</v>
      </c>
      <c r="H51" s="55">
        <v>0</v>
      </c>
      <c r="I51" s="54">
        <f t="shared" si="5"/>
        <v>16500</v>
      </c>
      <c r="J51" s="54">
        <v>473.55</v>
      </c>
      <c r="K51" s="54">
        <v>0</v>
      </c>
      <c r="L51" s="54">
        <v>501.6</v>
      </c>
      <c r="M51" s="54">
        <v>25</v>
      </c>
      <c r="N51" s="54">
        <f t="shared" si="6"/>
        <v>1000.1500000000001</v>
      </c>
      <c r="O51" s="54">
        <f t="shared" si="7"/>
        <v>15499.85</v>
      </c>
    </row>
    <row r="52" spans="1:15" ht="11.25" customHeight="1" x14ac:dyDescent="0.25">
      <c r="A52" s="44" t="s">
        <v>236</v>
      </c>
      <c r="B52" s="24" t="s">
        <v>15</v>
      </c>
      <c r="C52" s="25" t="s">
        <v>95</v>
      </c>
      <c r="D52" s="15" t="s">
        <v>439</v>
      </c>
      <c r="E52" s="16" t="s">
        <v>350</v>
      </c>
      <c r="F52" s="17">
        <v>44409</v>
      </c>
      <c r="G52" s="54">
        <v>16500</v>
      </c>
      <c r="H52" s="55">
        <v>0</v>
      </c>
      <c r="I52" s="54">
        <f t="shared" si="5"/>
        <v>16500</v>
      </c>
      <c r="J52" s="54">
        <v>473.55</v>
      </c>
      <c r="K52" s="54">
        <v>0</v>
      </c>
      <c r="L52" s="54">
        <v>501.6</v>
      </c>
      <c r="M52" s="54">
        <v>25</v>
      </c>
      <c r="N52" s="54">
        <f t="shared" si="6"/>
        <v>1000.1500000000001</v>
      </c>
      <c r="O52" s="54">
        <f t="shared" si="7"/>
        <v>15499.85</v>
      </c>
    </row>
    <row r="53" spans="1:15" ht="11.25" customHeight="1" x14ac:dyDescent="0.25">
      <c r="A53" s="44" t="s">
        <v>237</v>
      </c>
      <c r="B53" s="24" t="s">
        <v>15</v>
      </c>
      <c r="C53" s="25" t="s">
        <v>95</v>
      </c>
      <c r="D53" s="15" t="s">
        <v>439</v>
      </c>
      <c r="E53" s="16" t="s">
        <v>350</v>
      </c>
      <c r="F53" s="17">
        <v>44348</v>
      </c>
      <c r="G53" s="54">
        <v>16500</v>
      </c>
      <c r="H53" s="55">
        <v>0</v>
      </c>
      <c r="I53" s="54">
        <f t="shared" si="5"/>
        <v>16500</v>
      </c>
      <c r="J53" s="54">
        <v>473.55</v>
      </c>
      <c r="K53" s="54">
        <v>0</v>
      </c>
      <c r="L53" s="54">
        <v>501.6</v>
      </c>
      <c r="M53" s="54">
        <v>25</v>
      </c>
      <c r="N53" s="54">
        <f t="shared" si="6"/>
        <v>1000.1500000000001</v>
      </c>
      <c r="O53" s="54">
        <f t="shared" si="7"/>
        <v>15499.85</v>
      </c>
    </row>
    <row r="54" spans="1:15" ht="11.25" customHeight="1" x14ac:dyDescent="0.25">
      <c r="A54" s="44" t="s">
        <v>238</v>
      </c>
      <c r="B54" s="24" t="s">
        <v>15</v>
      </c>
      <c r="C54" s="25" t="s">
        <v>95</v>
      </c>
      <c r="D54" s="15" t="s">
        <v>439</v>
      </c>
      <c r="E54" s="16" t="s">
        <v>350</v>
      </c>
      <c r="F54" s="17">
        <v>44593</v>
      </c>
      <c r="G54" s="54">
        <v>16500</v>
      </c>
      <c r="H54" s="55">
        <v>0</v>
      </c>
      <c r="I54" s="54">
        <f t="shared" si="5"/>
        <v>16500</v>
      </c>
      <c r="J54" s="54">
        <v>473.55</v>
      </c>
      <c r="K54" s="54">
        <v>0</v>
      </c>
      <c r="L54" s="54">
        <v>501.6</v>
      </c>
      <c r="M54" s="54">
        <v>25</v>
      </c>
      <c r="N54" s="54">
        <f t="shared" si="6"/>
        <v>1000.1500000000001</v>
      </c>
      <c r="O54" s="54">
        <f t="shared" si="7"/>
        <v>15499.85</v>
      </c>
    </row>
    <row r="55" spans="1:15" ht="11.25" customHeight="1" x14ac:dyDescent="0.25">
      <c r="A55" s="44" t="s">
        <v>239</v>
      </c>
      <c r="B55" s="24" t="s">
        <v>15</v>
      </c>
      <c r="C55" s="25" t="s">
        <v>95</v>
      </c>
      <c r="D55" s="15" t="s">
        <v>439</v>
      </c>
      <c r="E55" s="16" t="s">
        <v>350</v>
      </c>
      <c r="F55" s="17">
        <v>44562</v>
      </c>
      <c r="G55" s="54">
        <v>16500</v>
      </c>
      <c r="H55" s="55">
        <v>0</v>
      </c>
      <c r="I55" s="54">
        <f t="shared" si="5"/>
        <v>16500</v>
      </c>
      <c r="J55" s="54">
        <v>473.55</v>
      </c>
      <c r="K55" s="54">
        <v>0</v>
      </c>
      <c r="L55" s="54">
        <v>501.6</v>
      </c>
      <c r="M55" s="54">
        <v>25</v>
      </c>
      <c r="N55" s="54">
        <f t="shared" si="6"/>
        <v>1000.1500000000001</v>
      </c>
      <c r="O55" s="54">
        <f t="shared" si="7"/>
        <v>15499.85</v>
      </c>
    </row>
    <row r="56" spans="1:15" ht="11.25" customHeight="1" x14ac:dyDescent="0.25">
      <c r="A56" s="44" t="s">
        <v>240</v>
      </c>
      <c r="B56" s="24" t="s">
        <v>15</v>
      </c>
      <c r="C56" s="25" t="s">
        <v>95</v>
      </c>
      <c r="D56" s="15" t="s">
        <v>439</v>
      </c>
      <c r="E56" s="16" t="s">
        <v>350</v>
      </c>
      <c r="F56" s="17">
        <v>44805</v>
      </c>
      <c r="G56" s="54">
        <v>16500</v>
      </c>
      <c r="H56" s="55">
        <v>0</v>
      </c>
      <c r="I56" s="54">
        <f t="shared" si="5"/>
        <v>16500</v>
      </c>
      <c r="J56" s="54">
        <v>473.55</v>
      </c>
      <c r="K56" s="54">
        <v>0</v>
      </c>
      <c r="L56" s="54">
        <v>501.6</v>
      </c>
      <c r="M56" s="54">
        <v>25</v>
      </c>
      <c r="N56" s="54">
        <f t="shared" si="6"/>
        <v>1000.1500000000001</v>
      </c>
      <c r="O56" s="54">
        <f t="shared" si="7"/>
        <v>15499.85</v>
      </c>
    </row>
    <row r="57" spans="1:15" ht="11.25" customHeight="1" x14ac:dyDescent="0.25">
      <c r="A57" s="44" t="s">
        <v>241</v>
      </c>
      <c r="B57" s="24" t="s">
        <v>15</v>
      </c>
      <c r="C57" s="25" t="s">
        <v>95</v>
      </c>
      <c r="D57" s="15" t="s">
        <v>439</v>
      </c>
      <c r="E57" s="16" t="s">
        <v>350</v>
      </c>
      <c r="F57" s="17">
        <v>44805</v>
      </c>
      <c r="G57" s="54">
        <v>26500</v>
      </c>
      <c r="H57" s="55">
        <v>0</v>
      </c>
      <c r="I57" s="54">
        <f t="shared" si="5"/>
        <v>26500</v>
      </c>
      <c r="J57" s="54">
        <v>760.55</v>
      </c>
      <c r="K57" s="54">
        <v>0</v>
      </c>
      <c r="L57" s="54">
        <v>805.6</v>
      </c>
      <c r="M57" s="54">
        <v>25</v>
      </c>
      <c r="N57" s="54">
        <v>1591.15</v>
      </c>
      <c r="O57" s="54">
        <f t="shared" si="7"/>
        <v>24908.85</v>
      </c>
    </row>
    <row r="58" spans="1:15" ht="11.25" customHeight="1" x14ac:dyDescent="0.25">
      <c r="A58" s="44" t="s">
        <v>242</v>
      </c>
      <c r="B58" s="24" t="s">
        <v>15</v>
      </c>
      <c r="C58" s="25" t="s">
        <v>95</v>
      </c>
      <c r="D58" s="15" t="s">
        <v>439</v>
      </c>
      <c r="E58" s="16" t="s">
        <v>350</v>
      </c>
      <c r="F58" s="17">
        <v>37196</v>
      </c>
      <c r="G58" s="54">
        <v>16500</v>
      </c>
      <c r="H58" s="55">
        <v>0</v>
      </c>
      <c r="I58" s="54">
        <f t="shared" si="5"/>
        <v>16500</v>
      </c>
      <c r="J58" s="54">
        <v>473.55</v>
      </c>
      <c r="K58" s="54">
        <v>0</v>
      </c>
      <c r="L58" s="54">
        <v>501.6</v>
      </c>
      <c r="M58" s="54">
        <v>25</v>
      </c>
      <c r="N58" s="54">
        <f>+J58+L58+M58</f>
        <v>1000.1500000000001</v>
      </c>
      <c r="O58" s="54">
        <f t="shared" si="7"/>
        <v>15499.85</v>
      </c>
    </row>
    <row r="59" spans="1:15" ht="11.25" customHeight="1" x14ac:dyDescent="0.25">
      <c r="A59" s="44" t="s">
        <v>243</v>
      </c>
      <c r="B59" s="24" t="s">
        <v>15</v>
      </c>
      <c r="C59" s="25" t="s">
        <v>95</v>
      </c>
      <c r="D59" s="15" t="s">
        <v>439</v>
      </c>
      <c r="E59" s="16" t="s">
        <v>350</v>
      </c>
      <c r="F59" s="17">
        <v>37196</v>
      </c>
      <c r="G59" s="54">
        <v>16500</v>
      </c>
      <c r="H59" s="55">
        <v>0</v>
      </c>
      <c r="I59" s="54">
        <f t="shared" si="5"/>
        <v>16500</v>
      </c>
      <c r="J59" s="54">
        <v>473.55</v>
      </c>
      <c r="K59" s="54">
        <v>0</v>
      </c>
      <c r="L59" s="54">
        <v>501.6</v>
      </c>
      <c r="M59" s="54">
        <v>25</v>
      </c>
      <c r="N59" s="54">
        <f>+J59+L59+M59</f>
        <v>1000.1500000000001</v>
      </c>
      <c r="O59" s="54">
        <f t="shared" si="7"/>
        <v>15499.85</v>
      </c>
    </row>
    <row r="60" spans="1:15" ht="11.25" customHeight="1" x14ac:dyDescent="0.25">
      <c r="A60" s="44" t="s">
        <v>542</v>
      </c>
      <c r="B60" s="24" t="s">
        <v>15</v>
      </c>
      <c r="C60" s="25" t="s">
        <v>95</v>
      </c>
      <c r="D60" s="15" t="s">
        <v>439</v>
      </c>
      <c r="E60" s="16" t="s">
        <v>350</v>
      </c>
      <c r="F60" s="17">
        <v>44256</v>
      </c>
      <c r="G60" s="54">
        <v>1650</v>
      </c>
      <c r="H60" s="55">
        <v>0</v>
      </c>
      <c r="I60" s="54">
        <v>1650</v>
      </c>
      <c r="J60" s="54">
        <v>47.36</v>
      </c>
      <c r="K60" s="54">
        <v>0</v>
      </c>
      <c r="L60" s="54">
        <v>50.16</v>
      </c>
      <c r="M60" s="54">
        <v>25</v>
      </c>
      <c r="N60" s="54">
        <f>+J60+L60+M60</f>
        <v>122.52</v>
      </c>
      <c r="O60" s="54">
        <f t="shared" si="7"/>
        <v>1527.48</v>
      </c>
    </row>
    <row r="61" spans="1:15" ht="11.25" customHeight="1" x14ac:dyDescent="0.25">
      <c r="A61" s="44" t="s">
        <v>244</v>
      </c>
      <c r="B61" s="24" t="s">
        <v>23</v>
      </c>
      <c r="C61" s="25" t="s">
        <v>28</v>
      </c>
      <c r="D61" s="15" t="s">
        <v>439</v>
      </c>
      <c r="E61" s="16" t="s">
        <v>350</v>
      </c>
      <c r="F61" s="17">
        <v>44774</v>
      </c>
      <c r="G61" s="54">
        <v>30000</v>
      </c>
      <c r="H61" s="54">
        <v>0</v>
      </c>
      <c r="I61" s="54">
        <v>30000</v>
      </c>
      <c r="J61" s="54">
        <v>861</v>
      </c>
      <c r="K61" s="54">
        <v>0</v>
      </c>
      <c r="L61" s="54">
        <v>912</v>
      </c>
      <c r="M61" s="54">
        <v>25</v>
      </c>
      <c r="N61" s="54">
        <v>1798</v>
      </c>
      <c r="O61" s="54">
        <v>28202</v>
      </c>
    </row>
    <row r="62" spans="1:15" ht="11.25" customHeight="1" x14ac:dyDescent="0.25">
      <c r="A62" s="44" t="s">
        <v>245</v>
      </c>
      <c r="B62" s="24" t="s">
        <v>23</v>
      </c>
      <c r="C62" s="25" t="s">
        <v>28</v>
      </c>
      <c r="D62" s="15" t="s">
        <v>439</v>
      </c>
      <c r="E62" s="16" t="s">
        <v>350</v>
      </c>
      <c r="F62" s="17">
        <v>44228</v>
      </c>
      <c r="G62" s="54">
        <v>25000</v>
      </c>
      <c r="H62" s="54">
        <v>0</v>
      </c>
      <c r="I62" s="54">
        <v>25000</v>
      </c>
      <c r="J62" s="54">
        <v>717.5</v>
      </c>
      <c r="K62" s="54">
        <v>0</v>
      </c>
      <c r="L62" s="54">
        <v>760</v>
      </c>
      <c r="M62" s="54">
        <v>25</v>
      </c>
      <c r="N62" s="54">
        <v>1502.5</v>
      </c>
      <c r="O62" s="54">
        <v>23497.5</v>
      </c>
    </row>
    <row r="63" spans="1:15" ht="11.25" customHeight="1" x14ac:dyDescent="0.25">
      <c r="A63" s="44" t="s">
        <v>246</v>
      </c>
      <c r="B63" s="24" t="s">
        <v>15</v>
      </c>
      <c r="C63" s="25" t="s">
        <v>247</v>
      </c>
      <c r="D63" s="15" t="s">
        <v>439</v>
      </c>
      <c r="E63" s="16" t="s">
        <v>350</v>
      </c>
      <c r="F63" s="17">
        <v>44501</v>
      </c>
      <c r="G63" s="54">
        <v>30000</v>
      </c>
      <c r="H63" s="55">
        <v>0</v>
      </c>
      <c r="I63" s="54">
        <f>G63+H63</f>
        <v>30000</v>
      </c>
      <c r="J63" s="54">
        <v>861</v>
      </c>
      <c r="K63" s="54">
        <v>0</v>
      </c>
      <c r="L63" s="54">
        <v>912</v>
      </c>
      <c r="M63" s="54">
        <v>1740.46</v>
      </c>
      <c r="N63" s="54">
        <f t="shared" ref="N63:N69" si="8">+J63+L63+M63</f>
        <v>3513.46</v>
      </c>
      <c r="O63" s="54">
        <f t="shared" ref="O63:O69" si="9">G63-N63</f>
        <v>26486.54</v>
      </c>
    </row>
    <row r="64" spans="1:15" ht="11.25" customHeight="1" x14ac:dyDescent="0.25">
      <c r="A64" s="44" t="s">
        <v>248</v>
      </c>
      <c r="B64" s="24" t="s">
        <v>23</v>
      </c>
      <c r="C64" s="25" t="s">
        <v>24</v>
      </c>
      <c r="D64" s="15" t="s">
        <v>439</v>
      </c>
      <c r="E64" s="16" t="s">
        <v>350</v>
      </c>
      <c r="F64" s="17">
        <v>44197</v>
      </c>
      <c r="G64" s="54">
        <v>30000</v>
      </c>
      <c r="H64" s="55">
        <v>0</v>
      </c>
      <c r="I64" s="54">
        <v>30000</v>
      </c>
      <c r="J64" s="54">
        <v>861</v>
      </c>
      <c r="K64" s="54">
        <v>0</v>
      </c>
      <c r="L64" s="54">
        <v>912</v>
      </c>
      <c r="M64" s="54">
        <v>25</v>
      </c>
      <c r="N64" s="54">
        <f t="shared" si="8"/>
        <v>1798</v>
      </c>
      <c r="O64" s="54">
        <f t="shared" si="9"/>
        <v>28202</v>
      </c>
    </row>
    <row r="65" spans="1:15" ht="11.25" customHeight="1" x14ac:dyDescent="0.25">
      <c r="A65" s="44" t="s">
        <v>249</v>
      </c>
      <c r="B65" s="24" t="s">
        <v>15</v>
      </c>
      <c r="C65" s="25" t="s">
        <v>67</v>
      </c>
      <c r="D65" s="15" t="s">
        <v>439</v>
      </c>
      <c r="E65" s="16" t="s">
        <v>350</v>
      </c>
      <c r="F65" s="17">
        <v>44348</v>
      </c>
      <c r="G65" s="54">
        <v>30000</v>
      </c>
      <c r="H65" s="55">
        <v>0</v>
      </c>
      <c r="I65" s="54">
        <f>G65+H65</f>
        <v>30000</v>
      </c>
      <c r="J65" s="54">
        <v>861</v>
      </c>
      <c r="K65" s="54">
        <v>0</v>
      </c>
      <c r="L65" s="54">
        <v>912</v>
      </c>
      <c r="M65" s="54">
        <v>25</v>
      </c>
      <c r="N65" s="54">
        <f t="shared" si="8"/>
        <v>1798</v>
      </c>
      <c r="O65" s="54">
        <f t="shared" si="9"/>
        <v>28202</v>
      </c>
    </row>
    <row r="66" spans="1:15" ht="11.25" customHeight="1" x14ac:dyDescent="0.25">
      <c r="A66" s="44" t="s">
        <v>251</v>
      </c>
      <c r="B66" s="24" t="s">
        <v>15</v>
      </c>
      <c r="C66" s="25" t="s">
        <v>67</v>
      </c>
      <c r="D66" s="15" t="s">
        <v>439</v>
      </c>
      <c r="E66" s="16" t="s">
        <v>350</v>
      </c>
      <c r="F66" s="17">
        <v>44317</v>
      </c>
      <c r="G66" s="54">
        <v>30000</v>
      </c>
      <c r="H66" s="55">
        <v>0</v>
      </c>
      <c r="I66" s="54">
        <f>G66+H66</f>
        <v>30000</v>
      </c>
      <c r="J66" s="54">
        <v>861</v>
      </c>
      <c r="K66" s="54">
        <v>0</v>
      </c>
      <c r="L66" s="54">
        <v>912</v>
      </c>
      <c r="M66" s="54">
        <v>25</v>
      </c>
      <c r="N66" s="54">
        <f t="shared" si="8"/>
        <v>1798</v>
      </c>
      <c r="O66" s="54">
        <f t="shared" si="9"/>
        <v>28202</v>
      </c>
    </row>
    <row r="67" spans="1:15" ht="11.25" customHeight="1" x14ac:dyDescent="0.25">
      <c r="A67" s="44" t="s">
        <v>252</v>
      </c>
      <c r="B67" s="24" t="s">
        <v>15</v>
      </c>
      <c r="C67" s="25" t="s">
        <v>253</v>
      </c>
      <c r="D67" s="15" t="s">
        <v>439</v>
      </c>
      <c r="E67" s="16" t="s">
        <v>350</v>
      </c>
      <c r="F67" s="17">
        <v>42675</v>
      </c>
      <c r="G67" s="54">
        <v>20000</v>
      </c>
      <c r="H67" s="55">
        <v>0</v>
      </c>
      <c r="I67" s="54">
        <f>G67+H67</f>
        <v>20000</v>
      </c>
      <c r="J67" s="54">
        <v>574</v>
      </c>
      <c r="K67" s="54">
        <v>0</v>
      </c>
      <c r="L67" s="54">
        <v>608</v>
      </c>
      <c r="M67" s="54">
        <v>25</v>
      </c>
      <c r="N67" s="54">
        <f t="shared" si="8"/>
        <v>1207</v>
      </c>
      <c r="O67" s="54">
        <f t="shared" si="9"/>
        <v>18793</v>
      </c>
    </row>
    <row r="68" spans="1:15" ht="11.25" customHeight="1" x14ac:dyDescent="0.25">
      <c r="A68" s="44" t="s">
        <v>254</v>
      </c>
      <c r="B68" s="24" t="s">
        <v>15</v>
      </c>
      <c r="C68" s="25" t="s">
        <v>76</v>
      </c>
      <c r="D68" s="15" t="s">
        <v>439</v>
      </c>
      <c r="E68" s="16" t="s">
        <v>350</v>
      </c>
      <c r="F68" s="17">
        <v>44409</v>
      </c>
      <c r="G68" s="54">
        <v>22500</v>
      </c>
      <c r="H68" s="55">
        <v>0</v>
      </c>
      <c r="I68" s="54">
        <f>G68+H68</f>
        <v>22500</v>
      </c>
      <c r="J68" s="54">
        <v>645.75</v>
      </c>
      <c r="K68" s="54">
        <v>0</v>
      </c>
      <c r="L68" s="54">
        <v>684</v>
      </c>
      <c r="M68" s="54">
        <v>125</v>
      </c>
      <c r="N68" s="54">
        <f t="shared" si="8"/>
        <v>1454.75</v>
      </c>
      <c r="O68" s="54">
        <f t="shared" si="9"/>
        <v>21045.25</v>
      </c>
    </row>
    <row r="69" spans="1:15" ht="11.25" customHeight="1" x14ac:dyDescent="0.25">
      <c r="A69" s="44" t="s">
        <v>255</v>
      </c>
      <c r="B69" s="24" t="s">
        <v>15</v>
      </c>
      <c r="C69" s="25" t="s">
        <v>76</v>
      </c>
      <c r="D69" s="15" t="s">
        <v>439</v>
      </c>
      <c r="E69" s="16" t="s">
        <v>350</v>
      </c>
      <c r="F69" s="17">
        <v>44866</v>
      </c>
      <c r="G69" s="54">
        <v>22500</v>
      </c>
      <c r="H69" s="55">
        <v>0</v>
      </c>
      <c r="I69" s="54">
        <f>G69+H69</f>
        <v>22500</v>
      </c>
      <c r="J69" s="54">
        <v>645.75</v>
      </c>
      <c r="K69" s="54">
        <v>0</v>
      </c>
      <c r="L69" s="54">
        <v>684</v>
      </c>
      <c r="M69" s="54">
        <v>25</v>
      </c>
      <c r="N69" s="54">
        <f t="shared" si="8"/>
        <v>1354.75</v>
      </c>
      <c r="O69" s="54">
        <f t="shared" si="9"/>
        <v>21145.25</v>
      </c>
    </row>
    <row r="70" spans="1:15" ht="11.25" customHeight="1" x14ac:dyDescent="0.25">
      <c r="A70" s="44" t="s">
        <v>256</v>
      </c>
      <c r="B70" s="24" t="s">
        <v>15</v>
      </c>
      <c r="C70" s="25" t="s">
        <v>91</v>
      </c>
      <c r="D70" s="15" t="s">
        <v>439</v>
      </c>
      <c r="E70" s="16" t="s">
        <v>350</v>
      </c>
      <c r="F70" s="17">
        <v>44348</v>
      </c>
      <c r="G70" s="54">
        <v>15000</v>
      </c>
      <c r="H70" s="54">
        <v>0</v>
      </c>
      <c r="I70" s="54">
        <v>15000</v>
      </c>
      <c r="J70" s="54">
        <v>430.5</v>
      </c>
      <c r="K70" s="54">
        <v>0</v>
      </c>
      <c r="L70" s="54">
        <v>456</v>
      </c>
      <c r="M70" s="54">
        <v>6747.67</v>
      </c>
      <c r="N70" s="54">
        <v>7634.17</v>
      </c>
      <c r="O70" s="54">
        <v>7365.83</v>
      </c>
    </row>
    <row r="71" spans="1:15" ht="11.25" customHeight="1" x14ac:dyDescent="0.25">
      <c r="A71" s="44" t="s">
        <v>257</v>
      </c>
      <c r="B71" s="24" t="s">
        <v>23</v>
      </c>
      <c r="C71" s="25" t="s">
        <v>80</v>
      </c>
      <c r="D71" s="15" t="s">
        <v>439</v>
      </c>
      <c r="E71" s="16" t="s">
        <v>350</v>
      </c>
      <c r="F71" s="17">
        <v>44621</v>
      </c>
      <c r="G71" s="54">
        <v>16500</v>
      </c>
      <c r="H71" s="54">
        <v>0</v>
      </c>
      <c r="I71" s="54">
        <v>16500</v>
      </c>
      <c r="J71" s="54">
        <v>473.55</v>
      </c>
      <c r="K71" s="54">
        <v>0</v>
      </c>
      <c r="L71" s="54">
        <v>501.6</v>
      </c>
      <c r="M71" s="54">
        <v>25</v>
      </c>
      <c r="N71" s="54">
        <v>1000.15</v>
      </c>
      <c r="O71" s="54">
        <v>15499.85</v>
      </c>
    </row>
    <row r="72" spans="1:15" ht="11.25" customHeight="1" x14ac:dyDescent="0.25">
      <c r="A72" s="44" t="s">
        <v>258</v>
      </c>
      <c r="B72" s="24" t="s">
        <v>23</v>
      </c>
      <c r="C72" s="25" t="s">
        <v>80</v>
      </c>
      <c r="D72" s="15" t="s">
        <v>439</v>
      </c>
      <c r="E72" s="16" t="s">
        <v>350</v>
      </c>
      <c r="F72" s="17">
        <v>44682</v>
      </c>
      <c r="G72" s="54">
        <v>15000</v>
      </c>
      <c r="H72" s="55">
        <v>0</v>
      </c>
      <c r="I72" s="54">
        <f>G72+H72</f>
        <v>15000</v>
      </c>
      <c r="J72" s="54">
        <v>430.5</v>
      </c>
      <c r="K72" s="54">
        <v>0</v>
      </c>
      <c r="L72" s="54">
        <v>456</v>
      </c>
      <c r="M72" s="54">
        <v>25</v>
      </c>
      <c r="N72" s="54">
        <f>+J72+L72+M72</f>
        <v>911.5</v>
      </c>
      <c r="O72" s="54">
        <f t="shared" ref="O72:O77" si="10">G72-N72</f>
        <v>14088.5</v>
      </c>
    </row>
    <row r="73" spans="1:15" ht="11.25" customHeight="1" x14ac:dyDescent="0.25">
      <c r="A73" s="44" t="s">
        <v>259</v>
      </c>
      <c r="B73" s="24" t="s">
        <v>23</v>
      </c>
      <c r="C73" s="25" t="s">
        <v>80</v>
      </c>
      <c r="D73" s="15" t="s">
        <v>439</v>
      </c>
      <c r="E73" s="16" t="s">
        <v>350</v>
      </c>
      <c r="F73" s="17">
        <v>44287</v>
      </c>
      <c r="G73" s="54">
        <v>16500</v>
      </c>
      <c r="H73" s="55">
        <v>0</v>
      </c>
      <c r="I73" s="54">
        <f>G73+H73</f>
        <v>16500</v>
      </c>
      <c r="J73" s="54">
        <v>473.55</v>
      </c>
      <c r="K73" s="54">
        <v>0</v>
      </c>
      <c r="L73" s="54">
        <v>501.6</v>
      </c>
      <c r="M73" s="54">
        <v>1840.46</v>
      </c>
      <c r="N73" s="54">
        <f>+J73+L73+M73</f>
        <v>2815.61</v>
      </c>
      <c r="O73" s="54">
        <f t="shared" si="10"/>
        <v>13684.39</v>
      </c>
    </row>
    <row r="74" spans="1:15" ht="11.25" customHeight="1" x14ac:dyDescent="0.25">
      <c r="A74" s="44" t="s">
        <v>260</v>
      </c>
      <c r="B74" s="24" t="s">
        <v>15</v>
      </c>
      <c r="C74" s="25" t="s">
        <v>80</v>
      </c>
      <c r="D74" s="15" t="s">
        <v>439</v>
      </c>
      <c r="E74" s="16" t="s">
        <v>350</v>
      </c>
      <c r="F74" s="17">
        <v>44713</v>
      </c>
      <c r="G74" s="54">
        <v>15000</v>
      </c>
      <c r="H74" s="55">
        <v>0</v>
      </c>
      <c r="I74" s="54">
        <f>G74+H74</f>
        <v>15000</v>
      </c>
      <c r="J74" s="54">
        <v>430.5</v>
      </c>
      <c r="K74" s="54">
        <v>0</v>
      </c>
      <c r="L74" s="54">
        <v>456</v>
      </c>
      <c r="M74" s="54">
        <v>25</v>
      </c>
      <c r="N74" s="54">
        <f>+J74+L74+M74</f>
        <v>911.5</v>
      </c>
      <c r="O74" s="54">
        <f t="shared" si="10"/>
        <v>14088.5</v>
      </c>
    </row>
    <row r="75" spans="1:15" ht="11.25" customHeight="1" x14ac:dyDescent="0.25">
      <c r="A75" s="44" t="s">
        <v>261</v>
      </c>
      <c r="B75" s="24" t="s">
        <v>23</v>
      </c>
      <c r="C75" s="25" t="s">
        <v>80</v>
      </c>
      <c r="D75" s="15" t="s">
        <v>439</v>
      </c>
      <c r="E75" s="16" t="s">
        <v>350</v>
      </c>
      <c r="F75" s="17">
        <v>44256</v>
      </c>
      <c r="G75" s="54">
        <v>15000</v>
      </c>
      <c r="H75" s="55">
        <v>0</v>
      </c>
      <c r="I75" s="54">
        <f>G75+H75</f>
        <v>15000</v>
      </c>
      <c r="J75" s="54">
        <v>430.5</v>
      </c>
      <c r="K75" s="54">
        <v>0</v>
      </c>
      <c r="L75" s="54">
        <v>456</v>
      </c>
      <c r="M75" s="54">
        <v>1740.46</v>
      </c>
      <c r="N75" s="54">
        <f>+J75+L75+M75</f>
        <v>2626.96</v>
      </c>
      <c r="O75" s="54">
        <f t="shared" si="10"/>
        <v>12373.04</v>
      </c>
    </row>
    <row r="76" spans="1:15" ht="11.25" customHeight="1" x14ac:dyDescent="0.25">
      <c r="A76" s="44" t="s">
        <v>262</v>
      </c>
      <c r="B76" s="24" t="s">
        <v>23</v>
      </c>
      <c r="C76" s="25" t="s">
        <v>80</v>
      </c>
      <c r="D76" s="15" t="s">
        <v>439</v>
      </c>
      <c r="E76" s="16" t="s">
        <v>350</v>
      </c>
      <c r="F76" s="17">
        <v>44805</v>
      </c>
      <c r="G76" s="54">
        <v>15000</v>
      </c>
      <c r="H76" s="55">
        <v>0</v>
      </c>
      <c r="I76" s="54">
        <v>15000</v>
      </c>
      <c r="J76" s="54">
        <v>430.5</v>
      </c>
      <c r="K76" s="54">
        <v>0</v>
      </c>
      <c r="L76" s="54">
        <v>456</v>
      </c>
      <c r="M76" s="54">
        <v>25</v>
      </c>
      <c r="N76" s="54">
        <f>+J76+L76+M76</f>
        <v>911.5</v>
      </c>
      <c r="O76" s="54">
        <f t="shared" si="10"/>
        <v>14088.5</v>
      </c>
    </row>
    <row r="77" spans="1:15" ht="11.25" customHeight="1" x14ac:dyDescent="0.25">
      <c r="A77" s="44" t="s">
        <v>263</v>
      </c>
      <c r="B77" s="24" t="s">
        <v>23</v>
      </c>
      <c r="C77" s="25" t="s">
        <v>80</v>
      </c>
      <c r="D77" s="15" t="s">
        <v>439</v>
      </c>
      <c r="E77" s="16" t="s">
        <v>350</v>
      </c>
      <c r="F77" s="17">
        <v>44835</v>
      </c>
      <c r="G77" s="54">
        <v>16500</v>
      </c>
      <c r="H77" s="55">
        <v>0</v>
      </c>
      <c r="I77" s="54">
        <f>G77+H77</f>
        <v>16500</v>
      </c>
      <c r="J77" s="54">
        <v>473.55</v>
      </c>
      <c r="K77" s="54">
        <v>0</v>
      </c>
      <c r="L77" s="54">
        <v>501.6</v>
      </c>
      <c r="M77" s="54">
        <v>25</v>
      </c>
      <c r="N77" s="54">
        <v>1000.15</v>
      </c>
      <c r="O77" s="54">
        <f t="shared" si="10"/>
        <v>15499.85</v>
      </c>
    </row>
    <row r="78" spans="1:15" ht="11.25" customHeight="1" x14ac:dyDescent="0.25">
      <c r="A78" s="44" t="s">
        <v>336</v>
      </c>
      <c r="B78" s="24" t="s">
        <v>23</v>
      </c>
      <c r="C78" s="25" t="s">
        <v>80</v>
      </c>
      <c r="D78" s="15" t="s">
        <v>439</v>
      </c>
      <c r="E78" s="16" t="s">
        <v>350</v>
      </c>
      <c r="F78" s="17">
        <v>44986</v>
      </c>
      <c r="G78" s="54">
        <v>15000</v>
      </c>
      <c r="H78" s="54">
        <v>0</v>
      </c>
      <c r="I78" s="54">
        <v>15000</v>
      </c>
      <c r="J78" s="54">
        <v>430.5</v>
      </c>
      <c r="K78" s="54">
        <v>0</v>
      </c>
      <c r="L78" s="54">
        <v>456</v>
      </c>
      <c r="M78" s="54">
        <v>25</v>
      </c>
      <c r="N78" s="54">
        <v>911.5</v>
      </c>
      <c r="O78" s="54">
        <v>14088.5</v>
      </c>
    </row>
    <row r="79" spans="1:15" ht="11.25" customHeight="1" x14ac:dyDescent="0.25">
      <c r="A79" s="44" t="s">
        <v>337</v>
      </c>
      <c r="B79" s="24" t="s">
        <v>15</v>
      </c>
      <c r="C79" s="25" t="s">
        <v>67</v>
      </c>
      <c r="D79" s="15" t="s">
        <v>439</v>
      </c>
      <c r="E79" s="16" t="s">
        <v>350</v>
      </c>
      <c r="F79" s="17">
        <v>44986</v>
      </c>
      <c r="G79" s="54">
        <v>30000</v>
      </c>
      <c r="H79" s="55">
        <v>0</v>
      </c>
      <c r="I79" s="54">
        <f>G79+H79</f>
        <v>30000</v>
      </c>
      <c r="J79" s="54">
        <v>861</v>
      </c>
      <c r="K79" s="54">
        <v>0</v>
      </c>
      <c r="L79" s="54">
        <v>912</v>
      </c>
      <c r="M79" s="54">
        <v>25</v>
      </c>
      <c r="N79" s="54">
        <f>+J79+L79+M79</f>
        <v>1798</v>
      </c>
      <c r="O79" s="54">
        <f>G79-N79</f>
        <v>28202</v>
      </c>
    </row>
    <row r="80" spans="1:15" ht="11.25" customHeight="1" x14ac:dyDescent="0.25">
      <c r="A80" s="44" t="s">
        <v>508</v>
      </c>
      <c r="B80" s="24" t="s">
        <v>15</v>
      </c>
      <c r="C80" s="25" t="s">
        <v>95</v>
      </c>
      <c r="D80" s="15" t="s">
        <v>439</v>
      </c>
      <c r="E80" s="16" t="s">
        <v>350</v>
      </c>
      <c r="F80" s="17">
        <v>44986</v>
      </c>
      <c r="G80" s="54">
        <v>16500</v>
      </c>
      <c r="H80" s="55">
        <v>0</v>
      </c>
      <c r="I80" s="54">
        <f>G80+H80</f>
        <v>16500</v>
      </c>
      <c r="J80" s="54">
        <v>473.55</v>
      </c>
      <c r="K80" s="54">
        <v>0</v>
      </c>
      <c r="L80" s="54">
        <v>501.6</v>
      </c>
      <c r="M80" s="54">
        <v>25</v>
      </c>
      <c r="N80" s="54">
        <f>+J80+L80+M80</f>
        <v>1000.1500000000001</v>
      </c>
      <c r="O80" s="54">
        <f>G80-N80</f>
        <v>15499.85</v>
      </c>
    </row>
    <row r="81" spans="1:15" ht="11.25" customHeight="1" x14ac:dyDescent="0.25">
      <c r="A81" s="44" t="s">
        <v>339</v>
      </c>
      <c r="B81" s="24" t="s">
        <v>15</v>
      </c>
      <c r="C81" s="25" t="s">
        <v>76</v>
      </c>
      <c r="D81" s="15" t="s">
        <v>439</v>
      </c>
      <c r="E81" s="16" t="s">
        <v>350</v>
      </c>
      <c r="F81" s="17">
        <v>36982</v>
      </c>
      <c r="G81" s="54">
        <v>22500</v>
      </c>
      <c r="H81" s="54">
        <v>0</v>
      </c>
      <c r="I81" s="54">
        <v>22500</v>
      </c>
      <c r="J81" s="54">
        <v>645.75</v>
      </c>
      <c r="K81" s="54">
        <v>0</v>
      </c>
      <c r="L81" s="54">
        <v>684</v>
      </c>
      <c r="M81" s="54">
        <v>25</v>
      </c>
      <c r="N81" s="54">
        <v>1354.75</v>
      </c>
      <c r="O81" s="54">
        <v>21145.25</v>
      </c>
    </row>
    <row r="82" spans="1:15" ht="11.25" customHeight="1" x14ac:dyDescent="0.25">
      <c r="A82" s="44" t="s">
        <v>340</v>
      </c>
      <c r="B82" s="24" t="s">
        <v>23</v>
      </c>
      <c r="C82" s="25" t="s">
        <v>80</v>
      </c>
      <c r="D82" s="15" t="s">
        <v>439</v>
      </c>
      <c r="E82" s="16" t="s">
        <v>350</v>
      </c>
      <c r="F82" s="17">
        <v>36982</v>
      </c>
      <c r="G82" s="54">
        <v>15000</v>
      </c>
      <c r="H82" s="54">
        <v>0</v>
      </c>
      <c r="I82" s="54">
        <v>15000</v>
      </c>
      <c r="J82" s="54">
        <v>430.5</v>
      </c>
      <c r="K82" s="54">
        <v>0</v>
      </c>
      <c r="L82" s="54">
        <v>456</v>
      </c>
      <c r="M82" s="54">
        <v>25</v>
      </c>
      <c r="N82" s="54">
        <f>+J82+L82+M82</f>
        <v>911.5</v>
      </c>
      <c r="O82" s="54">
        <f>G82-N82</f>
        <v>14088.5</v>
      </c>
    </row>
    <row r="83" spans="1:15" ht="11.25" customHeight="1" x14ac:dyDescent="0.25">
      <c r="A83" s="44" t="s">
        <v>355</v>
      </c>
      <c r="B83" s="24" t="s">
        <v>23</v>
      </c>
      <c r="C83" s="25" t="s">
        <v>28</v>
      </c>
      <c r="D83" s="15" t="s">
        <v>439</v>
      </c>
      <c r="E83" s="16" t="s">
        <v>350</v>
      </c>
      <c r="F83" s="17">
        <v>45047</v>
      </c>
      <c r="G83" s="54">
        <v>30000</v>
      </c>
      <c r="H83" s="54">
        <v>0</v>
      </c>
      <c r="I83" s="54">
        <v>30000</v>
      </c>
      <c r="J83" s="54">
        <v>861</v>
      </c>
      <c r="K83" s="54">
        <v>0</v>
      </c>
      <c r="L83" s="54">
        <v>912</v>
      </c>
      <c r="M83" s="54">
        <v>125</v>
      </c>
      <c r="N83" s="54">
        <f>+J83+L83+M83</f>
        <v>1898</v>
      </c>
      <c r="O83" s="54">
        <f>G83-N83</f>
        <v>28102</v>
      </c>
    </row>
    <row r="84" spans="1:15" ht="11.25" customHeight="1" x14ac:dyDescent="0.25">
      <c r="A84" s="44" t="s">
        <v>341</v>
      </c>
      <c r="B84" s="24" t="s">
        <v>15</v>
      </c>
      <c r="C84" s="25" t="s">
        <v>95</v>
      </c>
      <c r="D84" s="15" t="s">
        <v>439</v>
      </c>
      <c r="E84" s="16" t="s">
        <v>350</v>
      </c>
      <c r="F84" s="17">
        <v>45047</v>
      </c>
      <c r="G84" s="54">
        <v>16500</v>
      </c>
      <c r="H84" s="54">
        <v>0</v>
      </c>
      <c r="I84" s="54">
        <v>16500</v>
      </c>
      <c r="J84" s="54">
        <v>473.55</v>
      </c>
      <c r="K84" s="54">
        <v>0</v>
      </c>
      <c r="L84" s="54">
        <v>501.6</v>
      </c>
      <c r="M84" s="54">
        <v>25</v>
      </c>
      <c r="N84" s="54">
        <f>+J84+L84+M84</f>
        <v>1000.1500000000001</v>
      </c>
      <c r="O84" s="54">
        <f>G84-N84</f>
        <v>15499.85</v>
      </c>
    </row>
    <row r="85" spans="1:15" ht="11.25" customHeight="1" x14ac:dyDescent="0.25">
      <c r="A85" s="44" t="s">
        <v>344</v>
      </c>
      <c r="B85" s="24" t="s">
        <v>23</v>
      </c>
      <c r="C85" s="25" t="s">
        <v>88</v>
      </c>
      <c r="D85" s="15" t="s">
        <v>439</v>
      </c>
      <c r="E85" s="16" t="s">
        <v>350</v>
      </c>
      <c r="F85" s="17">
        <v>45108</v>
      </c>
      <c r="G85" s="54">
        <v>30000</v>
      </c>
      <c r="H85" s="54">
        <v>0</v>
      </c>
      <c r="I85" s="54">
        <v>30000</v>
      </c>
      <c r="J85" s="54">
        <v>861</v>
      </c>
      <c r="K85" s="54">
        <v>0</v>
      </c>
      <c r="L85" s="54">
        <v>912</v>
      </c>
      <c r="M85" s="54">
        <v>25</v>
      </c>
      <c r="N85" s="54">
        <v>1798</v>
      </c>
      <c r="O85" s="54">
        <v>28202</v>
      </c>
    </row>
    <row r="86" spans="1:15" ht="11.25" customHeight="1" x14ac:dyDescent="0.25">
      <c r="A86" s="44" t="s">
        <v>349</v>
      </c>
      <c r="B86" s="24" t="s">
        <v>15</v>
      </c>
      <c r="C86" s="25" t="s">
        <v>24</v>
      </c>
      <c r="D86" s="15" t="s">
        <v>439</v>
      </c>
      <c r="E86" s="16" t="s">
        <v>350</v>
      </c>
      <c r="F86" s="17">
        <v>45139</v>
      </c>
      <c r="G86" s="54">
        <v>30000</v>
      </c>
      <c r="H86" s="54">
        <v>0</v>
      </c>
      <c r="I86" s="54">
        <v>30000</v>
      </c>
      <c r="J86" s="54">
        <v>861</v>
      </c>
      <c r="K86" s="54">
        <v>0</v>
      </c>
      <c r="L86" s="54">
        <v>912</v>
      </c>
      <c r="M86" s="54">
        <v>25</v>
      </c>
      <c r="N86" s="54">
        <f>+J86+L86+M86</f>
        <v>1798</v>
      </c>
      <c r="O86" s="54">
        <f>G86-N86</f>
        <v>28202</v>
      </c>
    </row>
    <row r="87" spans="1:15" ht="11.25" customHeight="1" x14ac:dyDescent="0.25">
      <c r="A87" s="44" t="s">
        <v>362</v>
      </c>
      <c r="B87" s="24" t="s">
        <v>15</v>
      </c>
      <c r="C87" s="25" t="s">
        <v>351</v>
      </c>
      <c r="D87" s="15" t="s">
        <v>439</v>
      </c>
      <c r="E87" s="16" t="s">
        <v>350</v>
      </c>
      <c r="F87" s="17">
        <v>45231</v>
      </c>
      <c r="G87" s="54">
        <v>22500</v>
      </c>
      <c r="H87" s="54">
        <v>0</v>
      </c>
      <c r="I87" s="54">
        <v>22500</v>
      </c>
      <c r="J87" s="54">
        <v>645.75</v>
      </c>
      <c r="K87" s="54">
        <v>0</v>
      </c>
      <c r="L87" s="54">
        <v>684</v>
      </c>
      <c r="M87" s="54">
        <v>25</v>
      </c>
      <c r="N87" s="54">
        <v>1354.75</v>
      </c>
      <c r="O87" s="54">
        <v>21145.25</v>
      </c>
    </row>
    <row r="88" spans="1:15" ht="11.25" customHeight="1" x14ac:dyDescent="0.25">
      <c r="A88" s="44" t="s">
        <v>363</v>
      </c>
      <c r="B88" s="24" t="s">
        <v>23</v>
      </c>
      <c r="C88" s="25" t="s">
        <v>28</v>
      </c>
      <c r="D88" s="15" t="s">
        <v>439</v>
      </c>
      <c r="E88" s="16" t="s">
        <v>350</v>
      </c>
      <c r="F88" s="17">
        <v>45231</v>
      </c>
      <c r="G88" s="54">
        <v>25000</v>
      </c>
      <c r="H88" s="54">
        <v>0</v>
      </c>
      <c r="I88" s="54">
        <v>25000</v>
      </c>
      <c r="J88" s="54">
        <v>717.5</v>
      </c>
      <c r="K88" s="54">
        <v>0</v>
      </c>
      <c r="L88" s="54">
        <v>760</v>
      </c>
      <c r="M88" s="54">
        <v>25</v>
      </c>
      <c r="N88" s="54">
        <v>1502.5</v>
      </c>
      <c r="O88" s="54">
        <v>23497.5</v>
      </c>
    </row>
    <row r="89" spans="1:15" ht="11.25" customHeight="1" x14ac:dyDescent="0.25">
      <c r="A89" s="44" t="s">
        <v>364</v>
      </c>
      <c r="B89" s="24" t="s">
        <v>15</v>
      </c>
      <c r="C89" s="25" t="s">
        <v>24</v>
      </c>
      <c r="D89" s="15" t="s">
        <v>439</v>
      </c>
      <c r="E89" s="16" t="s">
        <v>350</v>
      </c>
      <c r="F89" s="17">
        <v>45231</v>
      </c>
      <c r="G89" s="54">
        <v>30000</v>
      </c>
      <c r="H89" s="54">
        <v>0</v>
      </c>
      <c r="I89" s="54">
        <v>30000</v>
      </c>
      <c r="J89" s="54">
        <v>861</v>
      </c>
      <c r="K89" s="54">
        <v>0</v>
      </c>
      <c r="L89" s="54">
        <v>912</v>
      </c>
      <c r="M89" s="54">
        <v>1740.46</v>
      </c>
      <c r="N89" s="54">
        <v>3513.46</v>
      </c>
      <c r="O89" s="54">
        <v>26486.54</v>
      </c>
    </row>
    <row r="90" spans="1:15" ht="11.25" customHeight="1" x14ac:dyDescent="0.25">
      <c r="A90" s="88" t="s">
        <v>367</v>
      </c>
      <c r="B90" s="24" t="s">
        <v>23</v>
      </c>
      <c r="C90" s="25" t="s">
        <v>24</v>
      </c>
      <c r="D90" s="15" t="s">
        <v>439</v>
      </c>
      <c r="E90" s="16" t="s">
        <v>350</v>
      </c>
      <c r="F90" s="17">
        <v>45261</v>
      </c>
      <c r="G90" s="54">
        <v>33000</v>
      </c>
      <c r="H90" s="54">
        <v>0</v>
      </c>
      <c r="I90" s="54">
        <v>33000</v>
      </c>
      <c r="J90" s="54">
        <v>947.1</v>
      </c>
      <c r="K90" s="54">
        <v>0</v>
      </c>
      <c r="L90" s="54">
        <v>1003.2</v>
      </c>
      <c r="M90" s="54">
        <v>3115</v>
      </c>
      <c r="N90" s="54">
        <v>5065.3</v>
      </c>
      <c r="O90" s="54">
        <v>27934.7</v>
      </c>
    </row>
    <row r="91" spans="1:15" ht="11.25" customHeight="1" x14ac:dyDescent="0.25">
      <c r="A91" s="44" t="s">
        <v>368</v>
      </c>
      <c r="B91" s="24" t="s">
        <v>15</v>
      </c>
      <c r="C91" s="25" t="s">
        <v>95</v>
      </c>
      <c r="D91" s="15" t="s">
        <v>439</v>
      </c>
      <c r="E91" s="16" t="s">
        <v>350</v>
      </c>
      <c r="F91" s="17">
        <v>45261</v>
      </c>
      <c r="G91" s="54">
        <v>16500</v>
      </c>
      <c r="H91" s="54">
        <v>0</v>
      </c>
      <c r="I91" s="54">
        <v>16500</v>
      </c>
      <c r="J91" s="54">
        <v>473.55</v>
      </c>
      <c r="K91" s="54">
        <v>0</v>
      </c>
      <c r="L91" s="54">
        <v>501.6</v>
      </c>
      <c r="M91" s="54">
        <v>25</v>
      </c>
      <c r="N91" s="54">
        <f>+J91+L91+M91</f>
        <v>1000.1500000000001</v>
      </c>
      <c r="O91" s="54">
        <f>G91-N91</f>
        <v>15499.85</v>
      </c>
    </row>
    <row r="92" spans="1:15" x14ac:dyDescent="0.25">
      <c r="A92" s="18" t="s">
        <v>184</v>
      </c>
      <c r="B92" s="19">
        <v>87</v>
      </c>
      <c r="C92" s="15"/>
      <c r="D92" s="15"/>
      <c r="E92" s="16"/>
      <c r="F92" s="15"/>
      <c r="G92" s="57">
        <f>SUM(G5:G91)</f>
        <v>1771150</v>
      </c>
      <c r="H92" s="58">
        <f>SUM(H5:H80)</f>
        <v>0</v>
      </c>
      <c r="I92" s="57">
        <f t="shared" ref="I92:O92" si="11">SUM(I5:I91)</f>
        <v>1771150</v>
      </c>
      <c r="J92" s="57">
        <f>SUM(J5:J91)</f>
        <v>50832.009999999987</v>
      </c>
      <c r="K92" s="57">
        <f t="shared" si="11"/>
        <v>0</v>
      </c>
      <c r="L92" s="57">
        <f>SUM(L5:L91)</f>
        <v>53842.959999999948</v>
      </c>
      <c r="M92" s="57">
        <f>SUM(M5:M91)</f>
        <v>38491.06</v>
      </c>
      <c r="N92" s="57">
        <f t="shared" si="11"/>
        <v>143166.02999999991</v>
      </c>
      <c r="O92" s="57">
        <f t="shared" si="11"/>
        <v>1627983.9699999997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46" t="s">
        <v>185</v>
      </c>
      <c r="B96" s="47"/>
      <c r="C96" s="47"/>
      <c r="D96" s="48"/>
      <c r="E96" s="49"/>
      <c r="F96" s="147" t="s">
        <v>186</v>
      </c>
      <c r="G96" s="147"/>
      <c r="H96" s="147"/>
      <c r="I96" s="47"/>
      <c r="J96" s="47"/>
      <c r="K96" s="47"/>
      <c r="L96" s="48"/>
      <c r="M96" s="8"/>
      <c r="N96" s="8"/>
      <c r="O96" s="8"/>
    </row>
    <row r="97" spans="1:15" x14ac:dyDescent="0.25">
      <c r="A97" s="48"/>
      <c r="B97" s="48"/>
      <c r="C97" s="48"/>
      <c r="D97" s="48"/>
      <c r="E97" s="49"/>
      <c r="F97" s="48"/>
      <c r="G97" s="48"/>
      <c r="H97" s="46"/>
      <c r="I97" s="48"/>
      <c r="J97" s="48"/>
      <c r="K97" s="48"/>
      <c r="L97" s="48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0"/>
  <sheetViews>
    <sheetView topLeftCell="I43" zoomScale="145" zoomScaleNormal="145" zoomScalePageLayoutView="130" workbookViewId="0">
      <selection sqref="A1:R6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62" customFormat="1" ht="15.75" x14ac:dyDescent="0.25">
      <c r="A3" s="70" t="s">
        <v>544</v>
      </c>
      <c r="E3" s="63"/>
      <c r="H3" s="60"/>
    </row>
    <row r="4" spans="1:15" ht="22.5" customHeight="1" x14ac:dyDescent="0.25">
      <c r="A4" s="23" t="s">
        <v>0</v>
      </c>
      <c r="B4" s="23" t="s">
        <v>335</v>
      </c>
      <c r="C4" s="23" t="s">
        <v>2</v>
      </c>
      <c r="D4" s="23" t="s">
        <v>3</v>
      </c>
      <c r="E4" s="23" t="s">
        <v>511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264</v>
      </c>
      <c r="B5" s="16" t="s">
        <v>15</v>
      </c>
      <c r="C5" s="15" t="s">
        <v>504</v>
      </c>
      <c r="D5" s="15" t="s">
        <v>440</v>
      </c>
      <c r="E5" s="16" t="s">
        <v>265</v>
      </c>
      <c r="F5" s="17">
        <v>44287</v>
      </c>
      <c r="G5" s="54">
        <v>44000</v>
      </c>
      <c r="H5" s="54">
        <v>0</v>
      </c>
      <c r="I5" s="54">
        <v>44000</v>
      </c>
      <c r="J5" s="54">
        <v>1262.8</v>
      </c>
      <c r="K5" s="54">
        <v>1007.19</v>
      </c>
      <c r="L5" s="54">
        <v>1337.6</v>
      </c>
      <c r="M5" s="54">
        <v>25</v>
      </c>
      <c r="N5" s="54">
        <v>3632.59</v>
      </c>
      <c r="O5" s="54">
        <v>40367.410000000003</v>
      </c>
    </row>
    <row r="6" spans="1:15" x14ac:dyDescent="0.25">
      <c r="A6" s="15" t="s">
        <v>266</v>
      </c>
      <c r="B6" s="16" t="s">
        <v>15</v>
      </c>
      <c r="C6" s="15" t="s">
        <v>454</v>
      </c>
      <c r="D6" s="15" t="s">
        <v>427</v>
      </c>
      <c r="E6" s="16" t="s">
        <v>265</v>
      </c>
      <c r="F6" s="17">
        <v>44228</v>
      </c>
      <c r="G6" s="54">
        <v>40000</v>
      </c>
      <c r="H6" s="55">
        <v>0</v>
      </c>
      <c r="I6" s="54">
        <f t="shared" ref="I6:I41" si="0">G6-H6</f>
        <v>40000</v>
      </c>
      <c r="J6" s="54">
        <v>1148</v>
      </c>
      <c r="K6" s="56">
        <v>442.65</v>
      </c>
      <c r="L6" s="54">
        <v>1216</v>
      </c>
      <c r="M6" s="54">
        <v>25</v>
      </c>
      <c r="N6" s="54">
        <f t="shared" ref="N6:N41" si="1">J6+K6+L6+M6</f>
        <v>2831.65</v>
      </c>
      <c r="O6" s="54">
        <f t="shared" ref="O6:O41" si="2">I6-N6</f>
        <v>37168.35</v>
      </c>
    </row>
    <row r="7" spans="1:15" x14ac:dyDescent="0.25">
      <c r="A7" s="15" t="s">
        <v>267</v>
      </c>
      <c r="B7" s="16" t="s">
        <v>15</v>
      </c>
      <c r="C7" s="15" t="s">
        <v>504</v>
      </c>
      <c r="D7" s="15" t="s">
        <v>428</v>
      </c>
      <c r="E7" s="16" t="s">
        <v>265</v>
      </c>
      <c r="F7" s="17">
        <v>44682</v>
      </c>
      <c r="G7" s="54">
        <v>44000</v>
      </c>
      <c r="H7" s="55">
        <v>0</v>
      </c>
      <c r="I7" s="54">
        <f t="shared" si="0"/>
        <v>44000</v>
      </c>
      <c r="J7" s="54">
        <v>1262.8</v>
      </c>
      <c r="K7" s="56">
        <v>1007.19</v>
      </c>
      <c r="L7" s="54">
        <v>1337.6</v>
      </c>
      <c r="M7" s="54">
        <v>25</v>
      </c>
      <c r="N7" s="54">
        <f t="shared" si="1"/>
        <v>3632.5899999999997</v>
      </c>
      <c r="O7" s="54">
        <f t="shared" si="2"/>
        <v>40367.410000000003</v>
      </c>
    </row>
    <row r="8" spans="1:15" x14ac:dyDescent="0.25">
      <c r="A8" s="15" t="s">
        <v>268</v>
      </c>
      <c r="B8" s="16" t="s">
        <v>15</v>
      </c>
      <c r="C8" s="15" t="s">
        <v>503</v>
      </c>
      <c r="D8" s="15" t="s">
        <v>429</v>
      </c>
      <c r="E8" s="16" t="s">
        <v>265</v>
      </c>
      <c r="F8" s="17">
        <v>44256</v>
      </c>
      <c r="G8" s="54">
        <v>44000</v>
      </c>
      <c r="H8" s="55">
        <v>0</v>
      </c>
      <c r="I8" s="54">
        <f t="shared" si="0"/>
        <v>44000</v>
      </c>
      <c r="J8" s="54">
        <v>1262.8</v>
      </c>
      <c r="K8" s="56">
        <v>1007.19</v>
      </c>
      <c r="L8" s="54">
        <v>1337.6</v>
      </c>
      <c r="M8" s="54">
        <v>25</v>
      </c>
      <c r="N8" s="54">
        <f t="shared" si="1"/>
        <v>3632.5899999999997</v>
      </c>
      <c r="O8" s="54">
        <f t="shared" si="2"/>
        <v>40367.410000000003</v>
      </c>
    </row>
    <row r="9" spans="1:15" x14ac:dyDescent="0.25">
      <c r="A9" s="15" t="s">
        <v>269</v>
      </c>
      <c r="B9" s="16" t="s">
        <v>23</v>
      </c>
      <c r="C9" s="15" t="s">
        <v>502</v>
      </c>
      <c r="D9" s="15" t="s">
        <v>432</v>
      </c>
      <c r="E9" s="16" t="s">
        <v>265</v>
      </c>
      <c r="F9" s="17">
        <v>44348</v>
      </c>
      <c r="G9" s="54">
        <v>44000</v>
      </c>
      <c r="H9" s="55">
        <v>0</v>
      </c>
      <c r="I9" s="54">
        <f t="shared" si="0"/>
        <v>44000</v>
      </c>
      <c r="J9" s="54">
        <v>1262.8</v>
      </c>
      <c r="K9" s="56">
        <v>1007.19</v>
      </c>
      <c r="L9" s="54">
        <v>1337.6</v>
      </c>
      <c r="M9" s="54">
        <v>25</v>
      </c>
      <c r="N9" s="54">
        <f t="shared" si="1"/>
        <v>3632.5899999999997</v>
      </c>
      <c r="O9" s="54">
        <f t="shared" si="2"/>
        <v>40367.410000000003</v>
      </c>
    </row>
    <row r="10" spans="1:15" x14ac:dyDescent="0.25">
      <c r="A10" s="15" t="s">
        <v>270</v>
      </c>
      <c r="B10" s="16" t="s">
        <v>15</v>
      </c>
      <c r="C10" s="15" t="s">
        <v>502</v>
      </c>
      <c r="D10" s="15" t="s">
        <v>433</v>
      </c>
      <c r="E10" s="16" t="s">
        <v>265</v>
      </c>
      <c r="F10" s="17">
        <v>37196</v>
      </c>
      <c r="G10" s="54">
        <v>44000</v>
      </c>
      <c r="H10" s="55">
        <v>0</v>
      </c>
      <c r="I10" s="54">
        <f t="shared" si="0"/>
        <v>44000</v>
      </c>
      <c r="J10" s="54">
        <v>1262.8</v>
      </c>
      <c r="K10" s="56">
        <v>1007.19</v>
      </c>
      <c r="L10" s="54">
        <v>1337.6</v>
      </c>
      <c r="M10" s="54">
        <v>25</v>
      </c>
      <c r="N10" s="54">
        <f t="shared" si="1"/>
        <v>3632.5899999999997</v>
      </c>
      <c r="O10" s="54">
        <f t="shared" si="2"/>
        <v>40367.410000000003</v>
      </c>
    </row>
    <row r="11" spans="1:15" x14ac:dyDescent="0.25">
      <c r="A11" s="15" t="s">
        <v>272</v>
      </c>
      <c r="B11" s="16" t="s">
        <v>15</v>
      </c>
      <c r="C11" s="15" t="s">
        <v>502</v>
      </c>
      <c r="D11" s="15" t="s">
        <v>441</v>
      </c>
      <c r="E11" s="16" t="s">
        <v>265</v>
      </c>
      <c r="F11" s="17">
        <v>44743</v>
      </c>
      <c r="G11" s="54">
        <v>44000</v>
      </c>
      <c r="H11" s="55">
        <v>0</v>
      </c>
      <c r="I11" s="54">
        <f t="shared" si="0"/>
        <v>44000</v>
      </c>
      <c r="J11" s="54">
        <v>1262.8</v>
      </c>
      <c r="K11" s="56">
        <v>749.87</v>
      </c>
      <c r="L11" s="54">
        <v>1337.6</v>
      </c>
      <c r="M11" s="54">
        <v>1740.46</v>
      </c>
      <c r="N11" s="54">
        <f t="shared" si="1"/>
        <v>5090.7299999999996</v>
      </c>
      <c r="O11" s="54">
        <f t="shared" si="2"/>
        <v>38909.270000000004</v>
      </c>
    </row>
    <row r="12" spans="1:15" x14ac:dyDescent="0.25">
      <c r="A12" s="15" t="s">
        <v>273</v>
      </c>
      <c r="B12" s="16" t="s">
        <v>15</v>
      </c>
      <c r="C12" s="15" t="s">
        <v>454</v>
      </c>
      <c r="D12" s="15" t="s">
        <v>434</v>
      </c>
      <c r="E12" s="16" t="s">
        <v>265</v>
      </c>
      <c r="F12" s="17">
        <v>44287</v>
      </c>
      <c r="G12" s="54">
        <v>44000</v>
      </c>
      <c r="H12" s="55">
        <v>0</v>
      </c>
      <c r="I12" s="54">
        <v>44000</v>
      </c>
      <c r="J12" s="54">
        <v>1262.8</v>
      </c>
      <c r="K12" s="56">
        <v>1007.19</v>
      </c>
      <c r="L12" s="54">
        <v>1337.6</v>
      </c>
      <c r="M12" s="54">
        <v>2575</v>
      </c>
      <c r="N12" s="54">
        <f t="shared" si="1"/>
        <v>6182.59</v>
      </c>
      <c r="O12" s="54">
        <f t="shared" si="2"/>
        <v>37817.410000000003</v>
      </c>
    </row>
    <row r="13" spans="1:15" x14ac:dyDescent="0.25">
      <c r="A13" s="15" t="s">
        <v>303</v>
      </c>
      <c r="B13" s="16" t="s">
        <v>23</v>
      </c>
      <c r="C13" s="15" t="s">
        <v>28</v>
      </c>
      <c r="D13" s="15" t="s">
        <v>441</v>
      </c>
      <c r="E13" s="16" t="s">
        <v>265</v>
      </c>
      <c r="F13" s="17">
        <v>44652</v>
      </c>
      <c r="G13" s="54">
        <v>35000</v>
      </c>
      <c r="H13" s="55">
        <v>0</v>
      </c>
      <c r="I13" s="54">
        <f>G13-H13</f>
        <v>35000</v>
      </c>
      <c r="J13" s="54">
        <v>1004.5</v>
      </c>
      <c r="K13" s="56">
        <v>0</v>
      </c>
      <c r="L13" s="54">
        <v>1064</v>
      </c>
      <c r="M13" s="54">
        <v>125</v>
      </c>
      <c r="N13" s="54">
        <f>J13+K13+L13+M13</f>
        <v>2193.5</v>
      </c>
      <c r="O13" s="54">
        <f>I13-N13</f>
        <v>32806.5</v>
      </c>
    </row>
    <row r="14" spans="1:15" x14ac:dyDescent="0.25">
      <c r="A14" s="15" t="s">
        <v>274</v>
      </c>
      <c r="B14" s="16" t="s">
        <v>23</v>
      </c>
      <c r="C14" s="15" t="s">
        <v>455</v>
      </c>
      <c r="D14" s="15" t="s">
        <v>459</v>
      </c>
      <c r="E14" s="16" t="s">
        <v>265</v>
      </c>
      <c r="F14" s="17">
        <v>44470</v>
      </c>
      <c r="G14" s="54">
        <v>55000</v>
      </c>
      <c r="H14" s="55">
        <v>0</v>
      </c>
      <c r="I14" s="54">
        <f t="shared" si="0"/>
        <v>55000</v>
      </c>
      <c r="J14" s="54">
        <v>1578.5</v>
      </c>
      <c r="K14" s="56">
        <v>2559.6799999999998</v>
      </c>
      <c r="L14" s="54">
        <v>1672</v>
      </c>
      <c r="M14" s="54">
        <v>25</v>
      </c>
      <c r="N14" s="54">
        <f t="shared" si="1"/>
        <v>5835.18</v>
      </c>
      <c r="O14" s="54">
        <f t="shared" si="2"/>
        <v>49164.82</v>
      </c>
    </row>
    <row r="15" spans="1:15" x14ac:dyDescent="0.25">
      <c r="A15" s="15" t="s">
        <v>275</v>
      </c>
      <c r="B15" s="16" t="s">
        <v>23</v>
      </c>
      <c r="C15" s="15" t="s">
        <v>501</v>
      </c>
      <c r="D15" s="15" t="s">
        <v>419</v>
      </c>
      <c r="E15" s="16" t="s">
        <v>265</v>
      </c>
      <c r="F15" s="17">
        <v>44197</v>
      </c>
      <c r="G15" s="54">
        <v>60000</v>
      </c>
      <c r="H15" s="55">
        <v>0</v>
      </c>
      <c r="I15" s="54">
        <f t="shared" si="0"/>
        <v>60000</v>
      </c>
      <c r="J15" s="54">
        <v>1722</v>
      </c>
      <c r="K15" s="56">
        <v>3486.68</v>
      </c>
      <c r="L15" s="54">
        <v>1824</v>
      </c>
      <c r="M15" s="54">
        <v>25</v>
      </c>
      <c r="N15" s="54">
        <f t="shared" si="1"/>
        <v>7057.68</v>
      </c>
      <c r="O15" s="54">
        <f t="shared" si="2"/>
        <v>52942.32</v>
      </c>
    </row>
    <row r="16" spans="1:15" x14ac:dyDescent="0.25">
      <c r="A16" s="15" t="s">
        <v>276</v>
      </c>
      <c r="B16" s="16" t="s">
        <v>23</v>
      </c>
      <c r="C16" s="15" t="s">
        <v>500</v>
      </c>
      <c r="D16" s="15" t="s">
        <v>38</v>
      </c>
      <c r="E16" s="16" t="s">
        <v>265</v>
      </c>
      <c r="F16" s="17">
        <v>44287</v>
      </c>
      <c r="G16" s="54">
        <v>100000</v>
      </c>
      <c r="H16" s="55">
        <v>0</v>
      </c>
      <c r="I16" s="54">
        <f t="shared" si="0"/>
        <v>100000</v>
      </c>
      <c r="J16" s="54">
        <v>2870</v>
      </c>
      <c r="K16" s="56">
        <v>12105.37</v>
      </c>
      <c r="L16" s="54">
        <v>3040</v>
      </c>
      <c r="M16" s="54">
        <v>25</v>
      </c>
      <c r="N16" s="54">
        <f t="shared" si="1"/>
        <v>18040.370000000003</v>
      </c>
      <c r="O16" s="54">
        <f t="shared" si="2"/>
        <v>81959.63</v>
      </c>
    </row>
    <row r="17" spans="1:170" x14ac:dyDescent="0.25">
      <c r="A17" s="15" t="s">
        <v>277</v>
      </c>
      <c r="B17" s="16" t="s">
        <v>15</v>
      </c>
      <c r="C17" s="15" t="s">
        <v>278</v>
      </c>
      <c r="D17" s="15" t="s">
        <v>38</v>
      </c>
      <c r="E17" s="16" t="s">
        <v>265</v>
      </c>
      <c r="F17" s="17">
        <v>44197</v>
      </c>
      <c r="G17" s="54">
        <v>45000</v>
      </c>
      <c r="H17" s="55">
        <v>0</v>
      </c>
      <c r="I17" s="54">
        <f t="shared" si="0"/>
        <v>45000</v>
      </c>
      <c r="J17" s="54">
        <v>1291.5</v>
      </c>
      <c r="K17" s="56">
        <v>1148.33</v>
      </c>
      <c r="L17" s="54">
        <v>1368</v>
      </c>
      <c r="M17" s="54">
        <v>25</v>
      </c>
      <c r="N17" s="54">
        <f t="shared" si="1"/>
        <v>3832.83</v>
      </c>
      <c r="O17" s="54">
        <f t="shared" si="2"/>
        <v>41167.17</v>
      </c>
    </row>
    <row r="18" spans="1:170" x14ac:dyDescent="0.25">
      <c r="A18" s="15" t="s">
        <v>279</v>
      </c>
      <c r="B18" s="16" t="s">
        <v>23</v>
      </c>
      <c r="C18" s="15" t="s">
        <v>456</v>
      </c>
      <c r="D18" s="15" t="s">
        <v>38</v>
      </c>
      <c r="E18" s="16" t="s">
        <v>265</v>
      </c>
      <c r="F18" s="17">
        <v>44713</v>
      </c>
      <c r="G18" s="54">
        <v>40000</v>
      </c>
      <c r="H18" s="55">
        <v>0</v>
      </c>
      <c r="I18" s="54">
        <f t="shared" si="0"/>
        <v>40000</v>
      </c>
      <c r="J18" s="54">
        <v>1148</v>
      </c>
      <c r="K18" s="56">
        <v>442.65</v>
      </c>
      <c r="L18" s="54">
        <v>1216</v>
      </c>
      <c r="M18" s="54">
        <v>25</v>
      </c>
      <c r="N18" s="54">
        <f t="shared" si="1"/>
        <v>2831.65</v>
      </c>
      <c r="O18" s="54">
        <f t="shared" si="2"/>
        <v>37168.35</v>
      </c>
    </row>
    <row r="19" spans="1:170" x14ac:dyDescent="0.25">
      <c r="A19" s="90" t="s">
        <v>280</v>
      </c>
      <c r="B19" s="97" t="s">
        <v>15</v>
      </c>
      <c r="C19" s="90" t="s">
        <v>281</v>
      </c>
      <c r="D19" s="90" t="s">
        <v>52</v>
      </c>
      <c r="E19" s="97" t="s">
        <v>265</v>
      </c>
      <c r="F19" s="91">
        <v>44348</v>
      </c>
      <c r="G19" s="92">
        <v>44000</v>
      </c>
      <c r="H19" s="98">
        <v>0</v>
      </c>
      <c r="I19" s="92">
        <f t="shared" si="0"/>
        <v>44000</v>
      </c>
      <c r="J19" s="92">
        <v>1262.8</v>
      </c>
      <c r="K19" s="99">
        <v>1007.19</v>
      </c>
      <c r="L19" s="92">
        <v>1337.6</v>
      </c>
      <c r="M19" s="92">
        <v>25</v>
      </c>
      <c r="N19" s="92">
        <f t="shared" si="1"/>
        <v>3632.5899999999997</v>
      </c>
      <c r="O19" s="92">
        <f t="shared" si="2"/>
        <v>40367.410000000003</v>
      </c>
    </row>
    <row r="20" spans="1:170" s="15" customFormat="1" ht="11.25" x14ac:dyDescent="0.2">
      <c r="A20" s="15" t="s">
        <v>520</v>
      </c>
      <c r="B20" s="16" t="s">
        <v>15</v>
      </c>
      <c r="C20" s="15" t="s">
        <v>521</v>
      </c>
      <c r="D20" s="15" t="s">
        <v>52</v>
      </c>
      <c r="E20" s="16" t="s">
        <v>265</v>
      </c>
      <c r="F20" s="17">
        <v>45689</v>
      </c>
      <c r="G20" s="54">
        <v>44000</v>
      </c>
      <c r="H20" s="54">
        <v>0</v>
      </c>
      <c r="I20" s="54">
        <v>44000</v>
      </c>
      <c r="J20" s="54">
        <v>1262.8</v>
      </c>
      <c r="K20" s="54">
        <v>1007.19</v>
      </c>
      <c r="L20" s="54">
        <v>1337.6</v>
      </c>
      <c r="M20" s="54">
        <v>25</v>
      </c>
      <c r="N20" s="109">
        <v>3632.59</v>
      </c>
      <c r="O20" s="54">
        <v>40367.410000000003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94" t="s">
        <v>282</v>
      </c>
      <c r="B21" s="93" t="s">
        <v>23</v>
      </c>
      <c r="C21" s="94" t="s">
        <v>460</v>
      </c>
      <c r="D21" s="94" t="s">
        <v>443</v>
      </c>
      <c r="E21" s="93" t="s">
        <v>265</v>
      </c>
      <c r="F21" s="95">
        <v>44105</v>
      </c>
      <c r="G21" s="96">
        <v>55000</v>
      </c>
      <c r="H21" s="96">
        <v>0</v>
      </c>
      <c r="I21" s="96">
        <v>55000</v>
      </c>
      <c r="J21" s="96">
        <v>1578.5</v>
      </c>
      <c r="K21" s="100">
        <v>0</v>
      </c>
      <c r="L21" s="96">
        <v>1672</v>
      </c>
      <c r="M21" s="96">
        <v>125</v>
      </c>
      <c r="N21" s="96">
        <v>3375.5</v>
      </c>
      <c r="O21" s="96">
        <v>51624.5</v>
      </c>
    </row>
    <row r="22" spans="1:170" x14ac:dyDescent="0.25">
      <c r="A22" s="15" t="s">
        <v>283</v>
      </c>
      <c r="B22" s="16" t="s">
        <v>23</v>
      </c>
      <c r="C22" s="15" t="s">
        <v>500</v>
      </c>
      <c r="D22" s="15" t="s">
        <v>443</v>
      </c>
      <c r="E22" s="16" t="s">
        <v>265</v>
      </c>
      <c r="F22" s="17">
        <v>44197</v>
      </c>
      <c r="G22" s="54">
        <v>110000</v>
      </c>
      <c r="H22" s="55">
        <v>0</v>
      </c>
      <c r="I22" s="54">
        <f t="shared" si="0"/>
        <v>110000</v>
      </c>
      <c r="J22" s="54">
        <v>3157</v>
      </c>
      <c r="K22" s="56">
        <v>14457.62</v>
      </c>
      <c r="L22" s="54">
        <v>3344</v>
      </c>
      <c r="M22" s="54">
        <v>25</v>
      </c>
      <c r="N22" s="54">
        <f t="shared" si="1"/>
        <v>20983.620000000003</v>
      </c>
      <c r="O22" s="54">
        <f t="shared" si="2"/>
        <v>89016.38</v>
      </c>
    </row>
    <row r="23" spans="1:170" x14ac:dyDescent="0.25">
      <c r="A23" s="15" t="s">
        <v>271</v>
      </c>
      <c r="B23" s="16" t="s">
        <v>15</v>
      </c>
      <c r="C23" s="15" t="s">
        <v>499</v>
      </c>
      <c r="D23" s="15" t="s">
        <v>57</v>
      </c>
      <c r="E23" s="16" t="s">
        <v>265</v>
      </c>
      <c r="F23" s="17">
        <v>44105</v>
      </c>
      <c r="G23" s="54">
        <v>110000</v>
      </c>
      <c r="H23" s="55">
        <v>0</v>
      </c>
      <c r="I23" s="54">
        <f t="shared" ref="I23" si="3">G23-H23</f>
        <v>110000</v>
      </c>
      <c r="J23" s="54">
        <v>3157</v>
      </c>
      <c r="K23" s="56">
        <v>14457.62</v>
      </c>
      <c r="L23" s="54">
        <v>3344</v>
      </c>
      <c r="M23" s="54">
        <v>25</v>
      </c>
      <c r="N23" s="54">
        <f t="shared" ref="N23" si="4">J23+K23+L23+M23</f>
        <v>20983.620000000003</v>
      </c>
      <c r="O23" s="54">
        <f t="shared" ref="O23" si="5">I23-N23</f>
        <v>89016.38</v>
      </c>
    </row>
    <row r="24" spans="1:170" x14ac:dyDescent="0.25">
      <c r="A24" s="15" t="s">
        <v>284</v>
      </c>
      <c r="B24" s="16" t="s">
        <v>15</v>
      </c>
      <c r="C24" s="15" t="s">
        <v>454</v>
      </c>
      <c r="D24" s="15" t="s">
        <v>57</v>
      </c>
      <c r="E24" s="16" t="s">
        <v>265</v>
      </c>
      <c r="F24" s="17">
        <v>44256</v>
      </c>
      <c r="G24" s="54">
        <v>40000</v>
      </c>
      <c r="H24" s="55">
        <v>0</v>
      </c>
      <c r="I24" s="54">
        <f t="shared" si="0"/>
        <v>40000</v>
      </c>
      <c r="J24" s="54">
        <v>1148</v>
      </c>
      <c r="K24" s="56">
        <v>442.65</v>
      </c>
      <c r="L24" s="54">
        <v>1216</v>
      </c>
      <c r="M24" s="54">
        <v>25</v>
      </c>
      <c r="N24" s="54">
        <f t="shared" si="1"/>
        <v>2831.65</v>
      </c>
      <c r="O24" s="54">
        <f t="shared" si="2"/>
        <v>37168.35</v>
      </c>
    </row>
    <row r="25" spans="1:170" x14ac:dyDescent="0.25">
      <c r="A25" s="15" t="s">
        <v>285</v>
      </c>
      <c r="B25" s="16" t="s">
        <v>15</v>
      </c>
      <c r="C25" s="15" t="s">
        <v>454</v>
      </c>
      <c r="D25" s="15" t="s">
        <v>57</v>
      </c>
      <c r="E25" s="16" t="s">
        <v>265</v>
      </c>
      <c r="F25" s="17">
        <v>44105</v>
      </c>
      <c r="G25" s="54">
        <v>40000</v>
      </c>
      <c r="H25" s="55">
        <v>0</v>
      </c>
      <c r="I25" s="54">
        <f t="shared" si="0"/>
        <v>40000</v>
      </c>
      <c r="J25" s="54">
        <v>1148</v>
      </c>
      <c r="K25" s="56">
        <v>442.65</v>
      </c>
      <c r="L25" s="54">
        <v>1216</v>
      </c>
      <c r="M25" s="54">
        <v>25</v>
      </c>
      <c r="N25" s="54">
        <f t="shared" si="1"/>
        <v>2831.65</v>
      </c>
      <c r="O25" s="54">
        <f t="shared" si="2"/>
        <v>37168.35</v>
      </c>
    </row>
    <row r="26" spans="1:170" x14ac:dyDescent="0.25">
      <c r="A26" s="15" t="s">
        <v>286</v>
      </c>
      <c r="B26" s="16" t="s">
        <v>15</v>
      </c>
      <c r="C26" s="15" t="s">
        <v>454</v>
      </c>
      <c r="D26" s="15" t="s">
        <v>57</v>
      </c>
      <c r="E26" s="16" t="s">
        <v>265</v>
      </c>
      <c r="F26" s="17">
        <v>44287</v>
      </c>
      <c r="G26" s="54">
        <v>40000</v>
      </c>
      <c r="H26" s="55">
        <v>0</v>
      </c>
      <c r="I26" s="54">
        <f t="shared" si="0"/>
        <v>40000</v>
      </c>
      <c r="J26" s="54">
        <v>1148</v>
      </c>
      <c r="K26" s="56">
        <v>442.65</v>
      </c>
      <c r="L26" s="54">
        <v>1216</v>
      </c>
      <c r="M26" s="54">
        <v>25</v>
      </c>
      <c r="N26" s="54">
        <f t="shared" si="1"/>
        <v>2831.65</v>
      </c>
      <c r="O26" s="54">
        <f t="shared" si="2"/>
        <v>37168.35</v>
      </c>
    </row>
    <row r="27" spans="1:170" x14ac:dyDescent="0.25">
      <c r="A27" s="15" t="s">
        <v>287</v>
      </c>
      <c r="B27" s="26" t="s">
        <v>15</v>
      </c>
      <c r="C27" s="15" t="s">
        <v>454</v>
      </c>
      <c r="D27" s="15" t="s">
        <v>57</v>
      </c>
      <c r="E27" s="16" t="s">
        <v>265</v>
      </c>
      <c r="F27" s="17">
        <v>44348</v>
      </c>
      <c r="G27" s="54">
        <v>40000</v>
      </c>
      <c r="H27" s="55">
        <v>0</v>
      </c>
      <c r="I27" s="54">
        <f t="shared" si="0"/>
        <v>40000</v>
      </c>
      <c r="J27" s="54">
        <v>1148</v>
      </c>
      <c r="K27" s="56">
        <v>442.65</v>
      </c>
      <c r="L27" s="54">
        <v>1216</v>
      </c>
      <c r="M27" s="54">
        <v>25</v>
      </c>
      <c r="N27" s="54">
        <f t="shared" si="1"/>
        <v>2831.65</v>
      </c>
      <c r="O27" s="54">
        <f t="shared" si="2"/>
        <v>37168.35</v>
      </c>
    </row>
    <row r="28" spans="1:170" x14ac:dyDescent="0.25">
      <c r="A28" s="15" t="s">
        <v>288</v>
      </c>
      <c r="B28" s="16" t="s">
        <v>15</v>
      </c>
      <c r="C28" s="15" t="s">
        <v>289</v>
      </c>
      <c r="D28" s="15" t="s">
        <v>422</v>
      </c>
      <c r="E28" s="16" t="s">
        <v>265</v>
      </c>
      <c r="F28" s="17">
        <v>44136</v>
      </c>
      <c r="G28" s="54">
        <v>50000</v>
      </c>
      <c r="H28" s="55">
        <v>0</v>
      </c>
      <c r="I28" s="54">
        <f t="shared" si="0"/>
        <v>50000</v>
      </c>
      <c r="J28" s="54">
        <v>1435</v>
      </c>
      <c r="K28" s="56">
        <v>1854</v>
      </c>
      <c r="L28" s="54">
        <v>1520</v>
      </c>
      <c r="M28" s="54">
        <v>25</v>
      </c>
      <c r="N28" s="54">
        <f t="shared" si="1"/>
        <v>4834</v>
      </c>
      <c r="O28" s="54">
        <f t="shared" si="2"/>
        <v>45166</v>
      </c>
    </row>
    <row r="29" spans="1:170" x14ac:dyDescent="0.25">
      <c r="A29" s="15" t="s">
        <v>290</v>
      </c>
      <c r="B29" s="16" t="s">
        <v>23</v>
      </c>
      <c r="C29" s="15" t="s">
        <v>505</v>
      </c>
      <c r="D29" s="15" t="s">
        <v>444</v>
      </c>
      <c r="E29" s="16" t="s">
        <v>265</v>
      </c>
      <c r="F29" s="17">
        <v>44075</v>
      </c>
      <c r="G29" s="54">
        <v>55000</v>
      </c>
      <c r="H29" s="55">
        <v>0</v>
      </c>
      <c r="I29" s="54">
        <f t="shared" si="0"/>
        <v>55000</v>
      </c>
      <c r="J29" s="54">
        <v>1578.5</v>
      </c>
      <c r="K29" s="56">
        <v>2302.36</v>
      </c>
      <c r="L29" s="54">
        <v>1672</v>
      </c>
      <c r="M29" s="54">
        <v>1840.46</v>
      </c>
      <c r="N29" s="54">
        <f t="shared" si="1"/>
        <v>7393.3200000000006</v>
      </c>
      <c r="O29" s="54">
        <f t="shared" si="2"/>
        <v>47606.68</v>
      </c>
    </row>
    <row r="30" spans="1:170" x14ac:dyDescent="0.25">
      <c r="A30" s="15" t="s">
        <v>291</v>
      </c>
      <c r="B30" s="16" t="s">
        <v>23</v>
      </c>
      <c r="C30" s="15" t="s">
        <v>505</v>
      </c>
      <c r="D30" s="15" t="s">
        <v>444</v>
      </c>
      <c r="E30" s="16" t="s">
        <v>265</v>
      </c>
      <c r="F30" s="17">
        <v>44075</v>
      </c>
      <c r="G30" s="54">
        <v>55000</v>
      </c>
      <c r="H30" s="55">
        <v>0</v>
      </c>
      <c r="I30" s="54">
        <f t="shared" si="0"/>
        <v>55000</v>
      </c>
      <c r="J30" s="54">
        <v>1578.5</v>
      </c>
      <c r="K30" s="56">
        <v>2559.6799999999998</v>
      </c>
      <c r="L30" s="54">
        <v>1672</v>
      </c>
      <c r="M30" s="54">
        <v>25</v>
      </c>
      <c r="N30" s="54">
        <f t="shared" si="1"/>
        <v>5835.18</v>
      </c>
      <c r="O30" s="54">
        <f t="shared" si="2"/>
        <v>49164.82</v>
      </c>
    </row>
    <row r="31" spans="1:170" x14ac:dyDescent="0.25">
      <c r="A31" s="15" t="s">
        <v>292</v>
      </c>
      <c r="B31" s="16" t="s">
        <v>23</v>
      </c>
      <c r="C31" s="15" t="s">
        <v>293</v>
      </c>
      <c r="D31" s="15" t="s">
        <v>444</v>
      </c>
      <c r="E31" s="16" t="s">
        <v>265</v>
      </c>
      <c r="F31" s="17">
        <v>44287</v>
      </c>
      <c r="G31" s="54">
        <v>50000</v>
      </c>
      <c r="H31" s="55">
        <v>0</v>
      </c>
      <c r="I31" s="54">
        <f t="shared" si="0"/>
        <v>50000</v>
      </c>
      <c r="J31" s="54">
        <v>1435</v>
      </c>
      <c r="K31" s="56">
        <v>1854</v>
      </c>
      <c r="L31" s="54">
        <v>1520</v>
      </c>
      <c r="M31" s="54">
        <v>165</v>
      </c>
      <c r="N31" s="54">
        <f t="shared" si="1"/>
        <v>4974</v>
      </c>
      <c r="O31" s="54">
        <f t="shared" si="2"/>
        <v>45026</v>
      </c>
    </row>
    <row r="32" spans="1:170" x14ac:dyDescent="0.25">
      <c r="A32" s="15" t="s">
        <v>294</v>
      </c>
      <c r="B32" s="16" t="s">
        <v>23</v>
      </c>
      <c r="C32" s="15" t="s">
        <v>452</v>
      </c>
      <c r="D32" s="15" t="s">
        <v>444</v>
      </c>
      <c r="E32" s="16" t="s">
        <v>265</v>
      </c>
      <c r="F32" s="17">
        <v>44378</v>
      </c>
      <c r="G32" s="54">
        <v>85000</v>
      </c>
      <c r="H32" s="54">
        <v>0</v>
      </c>
      <c r="I32" s="54">
        <v>85000</v>
      </c>
      <c r="J32" s="54">
        <v>2439.5</v>
      </c>
      <c r="K32" s="54">
        <v>8148.13</v>
      </c>
      <c r="L32" s="54">
        <v>2584</v>
      </c>
      <c r="M32" s="54">
        <v>1840.46</v>
      </c>
      <c r="N32" s="54">
        <v>15012.09</v>
      </c>
      <c r="O32" s="54">
        <v>69987.91</v>
      </c>
    </row>
    <row r="33" spans="1:15" x14ac:dyDescent="0.25">
      <c r="A33" s="15" t="s">
        <v>295</v>
      </c>
      <c r="B33" s="16" t="s">
        <v>23</v>
      </c>
      <c r="C33" s="15" t="s">
        <v>500</v>
      </c>
      <c r="D33" s="15" t="s">
        <v>445</v>
      </c>
      <c r="E33" s="16" t="s">
        <v>265</v>
      </c>
      <c r="F33" s="17">
        <v>44075</v>
      </c>
      <c r="G33" s="54">
        <v>85000</v>
      </c>
      <c r="H33" s="55">
        <v>0</v>
      </c>
      <c r="I33" s="54">
        <f t="shared" si="0"/>
        <v>85000</v>
      </c>
      <c r="J33" s="54">
        <v>2439.5</v>
      </c>
      <c r="K33" s="56">
        <v>8576.99</v>
      </c>
      <c r="L33" s="54">
        <v>2584</v>
      </c>
      <c r="M33" s="54">
        <v>125</v>
      </c>
      <c r="N33" s="54">
        <f t="shared" si="1"/>
        <v>13725.49</v>
      </c>
      <c r="O33" s="54">
        <f t="shared" si="2"/>
        <v>71274.509999999995</v>
      </c>
    </row>
    <row r="34" spans="1:15" x14ac:dyDescent="0.25">
      <c r="A34" s="15" t="s">
        <v>296</v>
      </c>
      <c r="B34" s="16" t="s">
        <v>15</v>
      </c>
      <c r="C34" s="15" t="s">
        <v>297</v>
      </c>
      <c r="D34" s="15" t="s">
        <v>416</v>
      </c>
      <c r="E34" s="16" t="s">
        <v>265</v>
      </c>
      <c r="F34" s="17">
        <v>44228</v>
      </c>
      <c r="G34" s="54">
        <v>60500</v>
      </c>
      <c r="H34" s="54">
        <v>0</v>
      </c>
      <c r="I34" s="54">
        <v>60500</v>
      </c>
      <c r="J34" s="54">
        <v>1736.35</v>
      </c>
      <c r="K34" s="54">
        <v>3580.77</v>
      </c>
      <c r="L34" s="54">
        <v>1839.2</v>
      </c>
      <c r="M34" s="54">
        <v>25</v>
      </c>
      <c r="N34" s="54">
        <v>7181.32</v>
      </c>
      <c r="O34" s="54">
        <v>53318.68</v>
      </c>
    </row>
    <row r="35" spans="1:15" x14ac:dyDescent="0.25">
      <c r="A35" s="15" t="s">
        <v>298</v>
      </c>
      <c r="B35" s="16" t="s">
        <v>23</v>
      </c>
      <c r="C35" s="15" t="s">
        <v>453</v>
      </c>
      <c r="D35" s="15" t="s">
        <v>425</v>
      </c>
      <c r="E35" s="16" t="s">
        <v>265</v>
      </c>
      <c r="F35" s="17">
        <v>44256</v>
      </c>
      <c r="G35" s="54">
        <v>55000</v>
      </c>
      <c r="H35" s="54">
        <v>0</v>
      </c>
      <c r="I35" s="54">
        <v>55000</v>
      </c>
      <c r="J35" s="54">
        <v>1578.5</v>
      </c>
      <c r="K35" s="56">
        <v>0</v>
      </c>
      <c r="L35" s="54">
        <v>1672</v>
      </c>
      <c r="M35" s="54">
        <v>125</v>
      </c>
      <c r="N35" s="54">
        <v>3375.5</v>
      </c>
      <c r="O35" s="54">
        <v>51624.5</v>
      </c>
    </row>
    <row r="36" spans="1:15" x14ac:dyDescent="0.25">
      <c r="A36" s="15" t="s">
        <v>461</v>
      </c>
      <c r="B36" s="16" t="s">
        <v>23</v>
      </c>
      <c r="C36" s="15" t="s">
        <v>500</v>
      </c>
      <c r="D36" s="15" t="s">
        <v>446</v>
      </c>
      <c r="E36" s="16" t="s">
        <v>265</v>
      </c>
      <c r="F36" s="17">
        <v>44197</v>
      </c>
      <c r="G36" s="54">
        <v>85000</v>
      </c>
      <c r="H36" s="55">
        <v>0</v>
      </c>
      <c r="I36" s="54">
        <f t="shared" si="0"/>
        <v>85000</v>
      </c>
      <c r="J36" s="54">
        <v>2439.5</v>
      </c>
      <c r="K36" s="56">
        <v>8576.99</v>
      </c>
      <c r="L36" s="54">
        <v>2584</v>
      </c>
      <c r="M36" s="54">
        <v>25</v>
      </c>
      <c r="N36" s="54">
        <f t="shared" si="1"/>
        <v>13625.49</v>
      </c>
      <c r="O36" s="54">
        <f t="shared" si="2"/>
        <v>71374.509999999995</v>
      </c>
    </row>
    <row r="37" spans="1:15" x14ac:dyDescent="0.25">
      <c r="A37" s="15" t="s">
        <v>299</v>
      </c>
      <c r="B37" s="16" t="s">
        <v>15</v>
      </c>
      <c r="C37" s="15" t="s">
        <v>451</v>
      </c>
      <c r="D37" s="15" t="s">
        <v>446</v>
      </c>
      <c r="E37" s="16" t="s">
        <v>265</v>
      </c>
      <c r="F37" s="17">
        <v>44652</v>
      </c>
      <c r="G37" s="54">
        <v>44000</v>
      </c>
      <c r="H37" s="55">
        <v>0</v>
      </c>
      <c r="I37" s="54">
        <f t="shared" si="0"/>
        <v>44000</v>
      </c>
      <c r="J37" s="54">
        <v>1262.8</v>
      </c>
      <c r="K37" s="56">
        <v>1007.19</v>
      </c>
      <c r="L37" s="54">
        <v>1337.6</v>
      </c>
      <c r="M37" s="54">
        <v>25</v>
      </c>
      <c r="N37" s="54">
        <f t="shared" si="1"/>
        <v>3632.5899999999997</v>
      </c>
      <c r="O37" s="54">
        <f t="shared" si="2"/>
        <v>40367.410000000003</v>
      </c>
    </row>
    <row r="38" spans="1:15" x14ac:dyDescent="0.25">
      <c r="A38" s="15" t="s">
        <v>300</v>
      </c>
      <c r="B38" s="16" t="s">
        <v>15</v>
      </c>
      <c r="C38" s="15" t="s">
        <v>410</v>
      </c>
      <c r="D38" s="15" t="s">
        <v>447</v>
      </c>
      <c r="E38" s="16" t="s">
        <v>265</v>
      </c>
      <c r="F38" s="17">
        <v>44713</v>
      </c>
      <c r="G38" s="54">
        <v>44000</v>
      </c>
      <c r="H38" s="54">
        <v>0</v>
      </c>
      <c r="I38" s="54">
        <v>44000</v>
      </c>
      <c r="J38" s="54">
        <v>1262.8</v>
      </c>
      <c r="K38" s="54">
        <v>1007.19</v>
      </c>
      <c r="L38" s="54">
        <v>1337.6</v>
      </c>
      <c r="M38" s="54">
        <v>25</v>
      </c>
      <c r="N38" s="54">
        <v>3632.59</v>
      </c>
      <c r="O38" s="54">
        <v>40367.410000000003</v>
      </c>
    </row>
    <row r="39" spans="1:15" x14ac:dyDescent="0.25">
      <c r="A39" s="15" t="s">
        <v>301</v>
      </c>
      <c r="B39" s="16" t="s">
        <v>15</v>
      </c>
      <c r="C39" s="15" t="s">
        <v>504</v>
      </c>
      <c r="D39" s="15" t="s">
        <v>438</v>
      </c>
      <c r="E39" s="16" t="s">
        <v>265</v>
      </c>
      <c r="F39" s="17">
        <v>44652</v>
      </c>
      <c r="G39" s="54">
        <v>44000</v>
      </c>
      <c r="H39" s="55">
        <v>0</v>
      </c>
      <c r="I39" s="54">
        <f t="shared" si="0"/>
        <v>44000</v>
      </c>
      <c r="J39" s="54">
        <v>1262.8</v>
      </c>
      <c r="K39" s="56">
        <v>1007.19</v>
      </c>
      <c r="L39" s="54">
        <v>1337.6</v>
      </c>
      <c r="M39" s="54">
        <v>25</v>
      </c>
      <c r="N39" s="54">
        <f t="shared" si="1"/>
        <v>3632.5899999999997</v>
      </c>
      <c r="O39" s="54">
        <f t="shared" si="2"/>
        <v>40367.410000000003</v>
      </c>
    </row>
    <row r="40" spans="1:15" x14ac:dyDescent="0.25">
      <c r="A40" s="15" t="s">
        <v>302</v>
      </c>
      <c r="B40" s="16" t="s">
        <v>23</v>
      </c>
      <c r="C40" s="15" t="s">
        <v>500</v>
      </c>
      <c r="D40" s="15" t="s">
        <v>448</v>
      </c>
      <c r="E40" s="16" t="s">
        <v>265</v>
      </c>
      <c r="F40" s="17">
        <v>44105</v>
      </c>
      <c r="G40" s="54">
        <v>70000</v>
      </c>
      <c r="H40" s="55">
        <v>0</v>
      </c>
      <c r="I40" s="54">
        <f t="shared" si="0"/>
        <v>70000</v>
      </c>
      <c r="J40" s="54">
        <v>2009</v>
      </c>
      <c r="K40" s="56">
        <v>5025.38</v>
      </c>
      <c r="L40" s="54">
        <v>2128</v>
      </c>
      <c r="M40" s="54">
        <v>1840.46</v>
      </c>
      <c r="N40" s="54">
        <f t="shared" si="1"/>
        <v>11002.84</v>
      </c>
      <c r="O40" s="54">
        <f t="shared" si="2"/>
        <v>58997.16</v>
      </c>
    </row>
    <row r="41" spans="1:15" x14ac:dyDescent="0.25">
      <c r="A41" s="15" t="s">
        <v>462</v>
      </c>
      <c r="B41" s="16" t="s">
        <v>23</v>
      </c>
      <c r="C41" s="15" t="s">
        <v>450</v>
      </c>
      <c r="D41" s="15" t="s">
        <v>449</v>
      </c>
      <c r="E41" s="16" t="s">
        <v>265</v>
      </c>
      <c r="F41" s="17">
        <v>37196</v>
      </c>
      <c r="G41" s="54">
        <v>44000</v>
      </c>
      <c r="H41" s="55">
        <v>0</v>
      </c>
      <c r="I41" s="54">
        <f t="shared" si="0"/>
        <v>44000</v>
      </c>
      <c r="J41" s="54">
        <v>1262.8</v>
      </c>
      <c r="K41" s="56">
        <v>0</v>
      </c>
      <c r="L41" s="54">
        <v>1337.6</v>
      </c>
      <c r="M41" s="54">
        <v>5025</v>
      </c>
      <c r="N41" s="54">
        <f t="shared" si="1"/>
        <v>7625.4</v>
      </c>
      <c r="O41" s="54">
        <f t="shared" si="2"/>
        <v>36374.6</v>
      </c>
    </row>
    <row r="42" spans="1:15" x14ac:dyDescent="0.25">
      <c r="A42" s="15" t="s">
        <v>510</v>
      </c>
      <c r="B42" s="16" t="s">
        <v>15</v>
      </c>
      <c r="C42" s="15" t="s">
        <v>410</v>
      </c>
      <c r="D42" s="15" t="s">
        <v>423</v>
      </c>
      <c r="E42" s="16" t="s">
        <v>265</v>
      </c>
      <c r="F42" s="17">
        <v>45627</v>
      </c>
      <c r="G42" s="54">
        <v>44000</v>
      </c>
      <c r="H42" s="55">
        <v>0</v>
      </c>
      <c r="I42" s="54">
        <v>44000</v>
      </c>
      <c r="J42" s="54">
        <v>1262.8</v>
      </c>
      <c r="K42" s="56">
        <v>1007.19</v>
      </c>
      <c r="L42" s="54">
        <v>1337.6</v>
      </c>
      <c r="M42" s="54">
        <v>25</v>
      </c>
      <c r="N42" s="54">
        <v>3632.59</v>
      </c>
      <c r="O42" s="54">
        <v>40367.410000000003</v>
      </c>
    </row>
    <row r="43" spans="1:15" x14ac:dyDescent="0.25">
      <c r="A43" s="15" t="s">
        <v>526</v>
      </c>
      <c r="B43" s="16" t="s">
        <v>15</v>
      </c>
      <c r="C43" s="15" t="s">
        <v>410</v>
      </c>
      <c r="D43" s="15" t="s">
        <v>57</v>
      </c>
      <c r="E43" s="16" t="s">
        <v>265</v>
      </c>
      <c r="F43" s="17">
        <v>45717</v>
      </c>
      <c r="G43" s="54">
        <v>44000</v>
      </c>
      <c r="H43" s="55">
        <v>0</v>
      </c>
      <c r="I43" s="54">
        <v>44000</v>
      </c>
      <c r="J43" s="54">
        <v>1262.8</v>
      </c>
      <c r="K43" s="56">
        <v>1007.19</v>
      </c>
      <c r="L43" s="54">
        <v>1337.6</v>
      </c>
      <c r="M43" s="54">
        <v>25</v>
      </c>
      <c r="N43" s="54">
        <v>3632.59</v>
      </c>
      <c r="O43" s="54">
        <v>40367.410000000003</v>
      </c>
    </row>
    <row r="44" spans="1:15" x14ac:dyDescent="0.25">
      <c r="A44" s="15" t="s">
        <v>534</v>
      </c>
      <c r="B44" s="16" t="s">
        <v>15</v>
      </c>
      <c r="C44" s="15" t="s">
        <v>410</v>
      </c>
      <c r="D44" s="15" t="s">
        <v>535</v>
      </c>
      <c r="E44" s="16" t="s">
        <v>265</v>
      </c>
      <c r="F44" s="17">
        <v>45772</v>
      </c>
      <c r="G44" s="54">
        <v>44000</v>
      </c>
      <c r="H44" s="55">
        <v>0</v>
      </c>
      <c r="I44" s="54">
        <v>44000</v>
      </c>
      <c r="J44" s="54">
        <v>1262.8</v>
      </c>
      <c r="K44" s="56">
        <v>1007.19</v>
      </c>
      <c r="L44" s="54">
        <v>1337.6</v>
      </c>
      <c r="M44" s="54">
        <v>25</v>
      </c>
      <c r="N44" s="54">
        <v>3632.59</v>
      </c>
      <c r="O44" s="54">
        <v>40367.410000000003</v>
      </c>
    </row>
    <row r="45" spans="1:15" x14ac:dyDescent="0.25">
      <c r="A45" s="18" t="s">
        <v>304</v>
      </c>
      <c r="B45" s="19">
        <v>40</v>
      </c>
      <c r="C45" s="15"/>
      <c r="D45" s="15"/>
      <c r="E45" s="16"/>
      <c r="F45" s="15"/>
      <c r="G45" s="57">
        <f t="shared" ref="G45:O45" si="6">SUM(G5:G44)</f>
        <v>2164500</v>
      </c>
      <c r="H45" s="58">
        <f t="shared" si="6"/>
        <v>0</v>
      </c>
      <c r="I45" s="57">
        <f t="shared" si="6"/>
        <v>2164500</v>
      </c>
      <c r="J45" s="57">
        <f t="shared" si="6"/>
        <v>62121.150000000016</v>
      </c>
      <c r="K45" s="59">
        <f>SUM(K5:K44)</f>
        <v>108200.03000000004</v>
      </c>
      <c r="L45" s="57">
        <f t="shared" si="6"/>
        <v>65800.799999999988</v>
      </c>
      <c r="M45" s="57">
        <f t="shared" si="6"/>
        <v>16251.84</v>
      </c>
      <c r="N45" s="57">
        <f t="shared" si="6"/>
        <v>252373.81999999992</v>
      </c>
      <c r="O45" s="57">
        <f t="shared" si="6"/>
        <v>1912126.1799999995</v>
      </c>
    </row>
    <row r="46" spans="1:15" x14ac:dyDescent="0.25">
      <c r="A46" s="31"/>
      <c r="B46" s="22"/>
      <c r="C46" s="20"/>
      <c r="D46" s="20"/>
      <c r="E46" s="21"/>
      <c r="F46" s="20"/>
      <c r="G46" s="32"/>
      <c r="H46" s="33"/>
      <c r="I46" s="32"/>
      <c r="J46" s="32"/>
      <c r="K46" s="32"/>
      <c r="L46" s="32"/>
      <c r="M46" s="32"/>
      <c r="N46" s="32"/>
      <c r="O46" s="3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46" t="s">
        <v>185</v>
      </c>
      <c r="B48" s="47"/>
      <c r="C48" s="47"/>
      <c r="D48" s="48"/>
      <c r="E48" s="49"/>
      <c r="F48" s="147" t="s">
        <v>186</v>
      </c>
      <c r="G48" s="147"/>
      <c r="H48" s="147"/>
      <c r="I48" s="47"/>
      <c r="J48" s="47"/>
      <c r="K48" s="47"/>
      <c r="L48" s="48"/>
      <c r="M48" s="12"/>
      <c r="N48" s="12"/>
      <c r="O48" s="12"/>
    </row>
    <row r="49" spans="1:15" x14ac:dyDescent="0.25">
      <c r="A49" s="50"/>
      <c r="B49" s="51"/>
      <c r="C49" s="48"/>
      <c r="D49" s="48"/>
      <c r="E49" s="49"/>
      <c r="F49" s="48"/>
      <c r="G49" s="52"/>
      <c r="H49" s="53"/>
      <c r="I49" s="52"/>
      <c r="J49" s="52"/>
      <c r="K49" s="52"/>
      <c r="L49" s="52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48"/>
      <c r="G51" s="148"/>
      <c r="H51" s="148"/>
      <c r="I51" s="3"/>
      <c r="J51" s="3"/>
      <c r="K51" s="3"/>
      <c r="L51" s="8"/>
      <c r="M51" s="8"/>
      <c r="N51" s="8"/>
      <c r="O51" s="8"/>
    </row>
    <row r="53" spans="1:15" x14ac:dyDescent="0.25">
      <c r="A53" s="39"/>
      <c r="B53" s="40"/>
      <c r="C53" s="39"/>
      <c r="D53" s="40"/>
      <c r="E53" s="41"/>
      <c r="F53" s="42"/>
    </row>
    <row r="54" spans="1:15" x14ac:dyDescent="0.25">
      <c r="A54" s="39"/>
      <c r="B54" s="40"/>
      <c r="C54" s="39"/>
      <c r="D54" s="40" t="s">
        <v>357</v>
      </c>
      <c r="E54" s="41"/>
      <c r="F54" s="42"/>
    </row>
    <row r="55" spans="1:15" x14ac:dyDescent="0.25">
      <c r="A55" s="39"/>
      <c r="B55" s="40"/>
      <c r="C55" s="39"/>
      <c r="D55" s="40"/>
      <c r="E55" s="41"/>
      <c r="F55" s="42"/>
    </row>
    <row r="56" spans="1:15" x14ac:dyDescent="0.25">
      <c r="A56" s="39"/>
      <c r="B56" s="40"/>
      <c r="C56" s="39"/>
      <c r="D56" s="40"/>
      <c r="E56" s="41"/>
      <c r="F56" s="42"/>
    </row>
    <row r="57" spans="1:15" x14ac:dyDescent="0.25">
      <c r="A57" s="39"/>
      <c r="B57" s="40"/>
      <c r="C57" s="39"/>
      <c r="D57" s="40"/>
      <c r="E57" s="41"/>
      <c r="F57" s="42"/>
    </row>
    <row r="58" spans="1:15" x14ac:dyDescent="0.25">
      <c r="A58" s="39"/>
      <c r="B58" s="40"/>
      <c r="C58" s="39"/>
      <c r="D58" s="40"/>
      <c r="E58" s="41"/>
      <c r="F58" s="42"/>
    </row>
    <row r="59" spans="1:15" x14ac:dyDescent="0.25">
      <c r="A59" s="39"/>
      <c r="B59" s="40"/>
      <c r="C59" s="39"/>
      <c r="D59" s="40"/>
      <c r="E59" s="41"/>
      <c r="F59" s="42"/>
    </row>
    <row r="60" spans="1:15" x14ac:dyDescent="0.25">
      <c r="A60" s="39"/>
      <c r="B60" s="40"/>
      <c r="C60" s="39"/>
      <c r="D60" s="40"/>
      <c r="E60" s="41"/>
      <c r="F60" s="42"/>
    </row>
    <row r="61" spans="1:15" x14ac:dyDescent="0.25">
      <c r="A61" s="39"/>
      <c r="B61" s="40"/>
      <c r="C61" s="39"/>
      <c r="D61" s="40"/>
      <c r="E61" s="41"/>
      <c r="F61" s="42"/>
    </row>
    <row r="62" spans="1:15" x14ac:dyDescent="0.25">
      <c r="A62" s="39"/>
      <c r="B62" s="40"/>
      <c r="C62" s="39"/>
      <c r="D62" s="40"/>
      <c r="E62" s="41"/>
      <c r="F62" s="42"/>
    </row>
    <row r="63" spans="1:15" x14ac:dyDescent="0.25">
      <c r="A63" s="39"/>
      <c r="B63" s="40"/>
      <c r="C63" s="39"/>
      <c r="D63" s="40"/>
      <c r="E63" s="41"/>
      <c r="F63" s="42"/>
    </row>
    <row r="64" spans="1:15" x14ac:dyDescent="0.25">
      <c r="A64" s="39"/>
      <c r="B64" s="40"/>
      <c r="C64" s="39"/>
      <c r="D64" s="43"/>
      <c r="E64" s="41"/>
      <c r="F64" s="42"/>
    </row>
    <row r="65" spans="1:6" x14ac:dyDescent="0.25">
      <c r="A65" s="39"/>
      <c r="B65" s="40"/>
      <c r="C65" s="39"/>
      <c r="D65" s="40"/>
      <c r="E65" s="41"/>
      <c r="F65" s="42"/>
    </row>
    <row r="66" spans="1:6" x14ac:dyDescent="0.25">
      <c r="A66" s="39"/>
      <c r="B66" s="40"/>
      <c r="C66" s="39"/>
      <c r="D66" s="40"/>
      <c r="E66" s="41"/>
      <c r="F66" s="42"/>
    </row>
    <row r="67" spans="1:6" x14ac:dyDescent="0.25">
      <c r="A67" s="39"/>
      <c r="B67" s="40"/>
      <c r="C67" s="39"/>
      <c r="D67" s="40"/>
      <c r="E67" s="41"/>
      <c r="F67" s="42"/>
    </row>
    <row r="68" spans="1:6" x14ac:dyDescent="0.25">
      <c r="A68" s="39"/>
      <c r="B68" s="40"/>
      <c r="C68" s="39"/>
      <c r="D68" s="40"/>
      <c r="E68" s="41"/>
      <c r="F68" s="42"/>
    </row>
    <row r="69" spans="1:6" x14ac:dyDescent="0.25">
      <c r="A69" s="39"/>
      <c r="B69" s="40"/>
      <c r="C69" s="39"/>
      <c r="D69" s="40"/>
      <c r="E69" s="41"/>
      <c r="F69" s="42"/>
    </row>
    <row r="70" spans="1:6" x14ac:dyDescent="0.25">
      <c r="A70" s="39"/>
      <c r="B70" s="40"/>
      <c r="C70" s="39"/>
      <c r="D70" s="43"/>
      <c r="E70" s="41"/>
      <c r="F70" s="42"/>
    </row>
  </sheetData>
  <sortState xmlns:xlrd2="http://schemas.microsoft.com/office/spreadsheetml/2017/richdata2" ref="A5:O41">
    <sortCondition ref="D5:D4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23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C1" zoomScale="130" zoomScaleNormal="130" zoomScalePageLayoutView="70" workbookViewId="0">
      <selection sqref="A1:P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545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7" t="s">
        <v>0</v>
      </c>
      <c r="B3" s="27" t="s">
        <v>305</v>
      </c>
      <c r="C3" s="28" t="s">
        <v>2</v>
      </c>
      <c r="D3" s="27" t="s">
        <v>306</v>
      </c>
      <c r="E3" s="27" t="s">
        <v>307</v>
      </c>
      <c r="F3" s="23" t="s">
        <v>308</v>
      </c>
      <c r="G3" s="23" t="s">
        <v>5</v>
      </c>
      <c r="H3" s="23" t="s">
        <v>6</v>
      </c>
      <c r="I3" s="23" t="s">
        <v>309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310</v>
      </c>
    </row>
    <row r="4" spans="1:15" ht="23.25" customHeight="1" x14ac:dyDescent="0.25">
      <c r="A4" s="15" t="s">
        <v>312</v>
      </c>
      <c r="B4" s="16" t="s">
        <v>15</v>
      </c>
      <c r="C4" s="16" t="s">
        <v>410</v>
      </c>
      <c r="D4" s="16" t="s">
        <v>57</v>
      </c>
      <c r="E4" s="29" t="s">
        <v>311</v>
      </c>
      <c r="F4" s="17">
        <v>40360</v>
      </c>
      <c r="G4" s="54">
        <v>40000</v>
      </c>
      <c r="H4" s="54">
        <v>0</v>
      </c>
      <c r="I4" s="54">
        <f t="shared" ref="I4" si="0">G4+H4</f>
        <v>40000</v>
      </c>
      <c r="J4" s="54">
        <v>1148</v>
      </c>
      <c r="K4" s="54">
        <v>442.65</v>
      </c>
      <c r="L4" s="54">
        <v>1216</v>
      </c>
      <c r="M4" s="54">
        <v>0</v>
      </c>
      <c r="N4" s="54">
        <v>2806.65</v>
      </c>
      <c r="O4" s="54">
        <f t="shared" ref="O4" si="1">+I4-N4</f>
        <v>37193.35</v>
      </c>
    </row>
    <row r="5" spans="1:15" ht="23.25" customHeight="1" x14ac:dyDescent="0.25">
      <c r="A5" s="18" t="s">
        <v>304</v>
      </c>
      <c r="B5" s="19">
        <f>COUNTA(A4:A4)</f>
        <v>1</v>
      </c>
      <c r="C5" s="20"/>
      <c r="D5" s="20"/>
      <c r="E5" s="30"/>
      <c r="F5" s="30"/>
      <c r="G5" s="57">
        <f t="shared" ref="G5:O5" si="2">SUM(G4:G4)</f>
        <v>40000</v>
      </c>
      <c r="H5" s="57">
        <f t="shared" si="2"/>
        <v>0</v>
      </c>
      <c r="I5" s="57">
        <f t="shared" si="2"/>
        <v>40000</v>
      </c>
      <c r="J5" s="57">
        <f t="shared" si="2"/>
        <v>1148</v>
      </c>
      <c r="K5" s="57">
        <f t="shared" si="2"/>
        <v>442.65</v>
      </c>
      <c r="L5" s="57">
        <f t="shared" si="2"/>
        <v>1216</v>
      </c>
      <c r="M5" s="57">
        <f t="shared" si="2"/>
        <v>0</v>
      </c>
      <c r="N5" s="57">
        <f t="shared" si="2"/>
        <v>2806.65</v>
      </c>
      <c r="O5" s="57">
        <f t="shared" si="2"/>
        <v>37193.35</v>
      </c>
    </row>
    <row r="6" spans="1:15" x14ac:dyDescent="0.25">
      <c r="A6" s="31"/>
      <c r="B6" s="22"/>
      <c r="C6" s="20"/>
      <c r="D6" s="20"/>
      <c r="E6" s="21"/>
      <c r="F6" s="20"/>
      <c r="G6" s="32"/>
      <c r="H6" s="33"/>
      <c r="I6" s="32"/>
      <c r="J6" s="32"/>
      <c r="K6" s="32"/>
      <c r="L6" s="32"/>
      <c r="M6" s="32"/>
      <c r="N6" s="32"/>
      <c r="O6" s="32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6" t="s">
        <v>185</v>
      </c>
      <c r="B10" s="47"/>
      <c r="C10" s="47"/>
      <c r="D10" s="48"/>
      <c r="E10" s="49"/>
      <c r="F10" s="147" t="s">
        <v>186</v>
      </c>
      <c r="G10" s="147"/>
      <c r="H10" s="147"/>
      <c r="I10" s="47"/>
      <c r="J10" s="47"/>
      <c r="K10" s="47"/>
      <c r="L10" s="48"/>
      <c r="M10" s="48"/>
      <c r="N10" s="48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abSelected="1" topLeftCell="A7" zoomScaleNormal="100" workbookViewId="0">
      <selection activeCell="F30" sqref="F3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01" t="s">
        <v>546</v>
      </c>
    </row>
    <row r="3" spans="1:15" ht="29.25" customHeight="1" x14ac:dyDescent="0.25">
      <c r="A3" s="27" t="s">
        <v>0</v>
      </c>
      <c r="B3" s="27" t="s">
        <v>305</v>
      </c>
      <c r="C3" s="27" t="s">
        <v>2</v>
      </c>
      <c r="D3" s="27" t="s">
        <v>306</v>
      </c>
      <c r="E3" s="27" t="s">
        <v>307</v>
      </c>
      <c r="F3" s="23" t="s">
        <v>314</v>
      </c>
      <c r="G3" s="23" t="s">
        <v>5</v>
      </c>
      <c r="H3" s="23" t="s">
        <v>6</v>
      </c>
      <c r="I3" s="23" t="s">
        <v>309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310</v>
      </c>
    </row>
    <row r="4" spans="1:15" ht="34.5" customHeight="1" x14ac:dyDescent="0.25">
      <c r="A4" s="75" t="s">
        <v>315</v>
      </c>
      <c r="B4" s="65" t="s">
        <v>15</v>
      </c>
      <c r="C4" s="75" t="s">
        <v>316</v>
      </c>
      <c r="D4" s="75" t="s">
        <v>512</v>
      </c>
      <c r="E4" s="75" t="s">
        <v>317</v>
      </c>
      <c r="F4" s="72">
        <v>44105</v>
      </c>
      <c r="G4" s="114">
        <v>130000</v>
      </c>
      <c r="H4" s="114">
        <v>0</v>
      </c>
      <c r="I4" s="114">
        <v>130000</v>
      </c>
      <c r="J4" s="114">
        <v>0</v>
      </c>
      <c r="K4" s="114">
        <v>21082.87</v>
      </c>
      <c r="L4" s="114">
        <v>0</v>
      </c>
      <c r="M4" s="114">
        <v>0</v>
      </c>
      <c r="N4" s="114">
        <f t="shared" ref="N4:N15" si="0">SUM(J4:M4)</f>
        <v>21082.87</v>
      </c>
      <c r="O4" s="114">
        <f>I4-N4</f>
        <v>108917.13</v>
      </c>
    </row>
    <row r="5" spans="1:15" ht="32.25" customHeight="1" x14ac:dyDescent="0.25">
      <c r="A5" s="75" t="s">
        <v>318</v>
      </c>
      <c r="B5" s="65" t="s">
        <v>15</v>
      </c>
      <c r="C5" s="75" t="s">
        <v>319</v>
      </c>
      <c r="D5" s="75" t="s">
        <v>512</v>
      </c>
      <c r="E5" s="75" t="s">
        <v>317</v>
      </c>
      <c r="F5" s="72">
        <v>41395</v>
      </c>
      <c r="G5" s="114">
        <v>25000</v>
      </c>
      <c r="H5" s="114">
        <v>0</v>
      </c>
      <c r="I5" s="114">
        <v>25000</v>
      </c>
      <c r="J5" s="114">
        <v>0</v>
      </c>
      <c r="K5" s="114">
        <v>0</v>
      </c>
      <c r="L5" s="114">
        <v>0</v>
      </c>
      <c r="M5" s="114">
        <v>0</v>
      </c>
      <c r="N5" s="114">
        <f t="shared" si="0"/>
        <v>0</v>
      </c>
      <c r="O5" s="114">
        <v>25000</v>
      </c>
    </row>
    <row r="6" spans="1:15" ht="33.75" customHeight="1" x14ac:dyDescent="0.25">
      <c r="A6" s="75" t="s">
        <v>320</v>
      </c>
      <c r="B6" s="65" t="s">
        <v>23</v>
      </c>
      <c r="C6" s="75" t="s">
        <v>319</v>
      </c>
      <c r="D6" s="75" t="s">
        <v>512</v>
      </c>
      <c r="E6" s="75" t="s">
        <v>317</v>
      </c>
      <c r="F6" s="72">
        <v>41944</v>
      </c>
      <c r="G6" s="114">
        <v>25000</v>
      </c>
      <c r="H6" s="114">
        <v>0</v>
      </c>
      <c r="I6" s="114">
        <v>25000</v>
      </c>
      <c r="J6" s="114">
        <v>0</v>
      </c>
      <c r="K6" s="114">
        <v>0</v>
      </c>
      <c r="L6" s="114">
        <v>0</v>
      </c>
      <c r="M6" s="114">
        <v>0</v>
      </c>
      <c r="N6" s="114">
        <f t="shared" si="0"/>
        <v>0</v>
      </c>
      <c r="O6" s="114">
        <f>I6-N6</f>
        <v>25000</v>
      </c>
    </row>
    <row r="7" spans="1:15" ht="34.5" customHeight="1" x14ac:dyDescent="0.25">
      <c r="A7" s="75" t="s">
        <v>321</v>
      </c>
      <c r="B7" s="65" t="s">
        <v>15</v>
      </c>
      <c r="C7" s="75" t="s">
        <v>319</v>
      </c>
      <c r="D7" s="75" t="s">
        <v>512</v>
      </c>
      <c r="E7" s="75" t="s">
        <v>317</v>
      </c>
      <c r="F7" s="72">
        <v>41456</v>
      </c>
      <c r="G7" s="114">
        <v>25000</v>
      </c>
      <c r="H7" s="114">
        <v>0</v>
      </c>
      <c r="I7" s="114">
        <v>25000</v>
      </c>
      <c r="J7" s="114">
        <v>0</v>
      </c>
      <c r="K7" s="114">
        <v>0</v>
      </c>
      <c r="L7" s="114">
        <v>0</v>
      </c>
      <c r="M7" s="114">
        <v>0</v>
      </c>
      <c r="N7" s="114">
        <f t="shared" si="0"/>
        <v>0</v>
      </c>
      <c r="O7" s="114">
        <f t="shared" ref="O7:O19" si="1">I7-N7</f>
        <v>25000</v>
      </c>
    </row>
    <row r="8" spans="1:15" ht="33.75" customHeight="1" x14ac:dyDescent="0.25">
      <c r="A8" s="75" t="s">
        <v>322</v>
      </c>
      <c r="B8" s="65" t="s">
        <v>15</v>
      </c>
      <c r="C8" s="75" t="s">
        <v>319</v>
      </c>
      <c r="D8" s="75" t="s">
        <v>512</v>
      </c>
      <c r="E8" s="75" t="s">
        <v>317</v>
      </c>
      <c r="F8" s="72">
        <v>39479</v>
      </c>
      <c r="G8" s="114">
        <v>40000</v>
      </c>
      <c r="H8" s="114">
        <v>0</v>
      </c>
      <c r="I8" s="114">
        <v>40000</v>
      </c>
      <c r="J8" s="114">
        <v>0</v>
      </c>
      <c r="K8" s="114">
        <v>797.25</v>
      </c>
      <c r="L8" s="114">
        <v>0</v>
      </c>
      <c r="M8" s="114">
        <v>0</v>
      </c>
      <c r="N8" s="114">
        <f t="shared" si="0"/>
        <v>797.25</v>
      </c>
      <c r="O8" s="114">
        <f t="shared" si="1"/>
        <v>39202.75</v>
      </c>
    </row>
    <row r="9" spans="1:15" ht="32.25" customHeight="1" x14ac:dyDescent="0.25">
      <c r="A9" s="75" t="s">
        <v>323</v>
      </c>
      <c r="B9" s="65" t="s">
        <v>15</v>
      </c>
      <c r="C9" s="75" t="s">
        <v>319</v>
      </c>
      <c r="D9" s="75" t="s">
        <v>512</v>
      </c>
      <c r="E9" s="75" t="s">
        <v>317</v>
      </c>
      <c r="F9" s="72">
        <v>42795</v>
      </c>
      <c r="G9" s="114">
        <v>25000</v>
      </c>
      <c r="H9" s="114">
        <v>0</v>
      </c>
      <c r="I9" s="114">
        <v>25000</v>
      </c>
      <c r="J9" s="114">
        <v>0</v>
      </c>
      <c r="K9" s="114">
        <v>0</v>
      </c>
      <c r="L9" s="114">
        <v>0</v>
      </c>
      <c r="M9" s="114">
        <v>0</v>
      </c>
      <c r="N9" s="114">
        <f t="shared" si="0"/>
        <v>0</v>
      </c>
      <c r="O9" s="114">
        <f t="shared" si="1"/>
        <v>25000</v>
      </c>
    </row>
    <row r="10" spans="1:15" ht="34.5" customHeight="1" x14ac:dyDescent="0.25">
      <c r="A10" s="75" t="s">
        <v>324</v>
      </c>
      <c r="B10" s="65" t="s">
        <v>23</v>
      </c>
      <c r="C10" s="75" t="s">
        <v>325</v>
      </c>
      <c r="D10" s="75" t="s">
        <v>512</v>
      </c>
      <c r="E10" s="75" t="s">
        <v>317</v>
      </c>
      <c r="F10" s="72" t="s">
        <v>361</v>
      </c>
      <c r="G10" s="114">
        <v>25000</v>
      </c>
      <c r="H10" s="114">
        <v>0</v>
      </c>
      <c r="I10" s="114">
        <v>25000</v>
      </c>
      <c r="J10" s="114">
        <v>0</v>
      </c>
      <c r="K10" s="114">
        <v>0</v>
      </c>
      <c r="L10" s="114">
        <v>0</v>
      </c>
      <c r="M10" s="114">
        <v>0</v>
      </c>
      <c r="N10" s="114">
        <f t="shared" si="0"/>
        <v>0</v>
      </c>
      <c r="O10" s="114">
        <f t="shared" si="1"/>
        <v>25000</v>
      </c>
    </row>
    <row r="11" spans="1:15" ht="33" customHeight="1" x14ac:dyDescent="0.25">
      <c r="A11" s="75" t="s">
        <v>326</v>
      </c>
      <c r="B11" s="65" t="s">
        <v>15</v>
      </c>
      <c r="C11" s="75" t="s">
        <v>325</v>
      </c>
      <c r="D11" s="75" t="s">
        <v>512</v>
      </c>
      <c r="E11" s="75" t="s">
        <v>317</v>
      </c>
      <c r="F11" s="72">
        <v>44044</v>
      </c>
      <c r="G11" s="114">
        <v>25000</v>
      </c>
      <c r="H11" s="114">
        <v>0</v>
      </c>
      <c r="I11" s="114">
        <v>25000</v>
      </c>
      <c r="J11" s="114">
        <v>0</v>
      </c>
      <c r="K11" s="114">
        <v>0</v>
      </c>
      <c r="L11" s="114">
        <v>0</v>
      </c>
      <c r="M11" s="114">
        <v>0</v>
      </c>
      <c r="N11" s="114">
        <f t="shared" si="0"/>
        <v>0</v>
      </c>
      <c r="O11" s="114">
        <f t="shared" si="1"/>
        <v>25000</v>
      </c>
    </row>
    <row r="12" spans="1:15" ht="30.75" customHeight="1" x14ac:dyDescent="0.25">
      <c r="A12" s="75" t="s">
        <v>327</v>
      </c>
      <c r="B12" s="65" t="s">
        <v>15</v>
      </c>
      <c r="C12" s="75" t="s">
        <v>325</v>
      </c>
      <c r="D12" s="75" t="s">
        <v>512</v>
      </c>
      <c r="E12" s="75" t="s">
        <v>317</v>
      </c>
      <c r="F12" s="72">
        <v>44075</v>
      </c>
      <c r="G12" s="114">
        <v>40000</v>
      </c>
      <c r="H12" s="114">
        <v>0</v>
      </c>
      <c r="I12" s="114">
        <v>40000</v>
      </c>
      <c r="J12" s="114">
        <v>0</v>
      </c>
      <c r="K12" s="114">
        <v>797.25</v>
      </c>
      <c r="L12" s="114">
        <v>0</v>
      </c>
      <c r="M12" s="114">
        <v>0</v>
      </c>
      <c r="N12" s="114">
        <f t="shared" si="0"/>
        <v>797.25</v>
      </c>
      <c r="O12" s="114">
        <f t="shared" si="1"/>
        <v>39202.75</v>
      </c>
    </row>
    <row r="13" spans="1:15" ht="34.5" customHeight="1" x14ac:dyDescent="0.25">
      <c r="A13" s="75" t="s">
        <v>328</v>
      </c>
      <c r="B13" s="65" t="s">
        <v>15</v>
      </c>
      <c r="C13" s="75" t="s">
        <v>325</v>
      </c>
      <c r="D13" s="75" t="s">
        <v>512</v>
      </c>
      <c r="E13" s="75" t="s">
        <v>317</v>
      </c>
      <c r="F13" s="72">
        <v>44166</v>
      </c>
      <c r="G13" s="114">
        <v>25000</v>
      </c>
      <c r="H13" s="114">
        <v>0</v>
      </c>
      <c r="I13" s="114">
        <v>25000</v>
      </c>
      <c r="J13" s="114">
        <v>0</v>
      </c>
      <c r="K13" s="114">
        <v>0</v>
      </c>
      <c r="L13" s="114">
        <v>0</v>
      </c>
      <c r="M13" s="114">
        <v>0</v>
      </c>
      <c r="N13" s="114">
        <f t="shared" si="0"/>
        <v>0</v>
      </c>
      <c r="O13" s="114">
        <f t="shared" si="1"/>
        <v>25000</v>
      </c>
    </row>
    <row r="14" spans="1:15" ht="33" customHeight="1" x14ac:dyDescent="0.25">
      <c r="A14" s="75" t="s">
        <v>329</v>
      </c>
      <c r="B14" s="65" t="s">
        <v>15</v>
      </c>
      <c r="C14" s="75" t="s">
        <v>325</v>
      </c>
      <c r="D14" s="75" t="s">
        <v>512</v>
      </c>
      <c r="E14" s="75" t="s">
        <v>317</v>
      </c>
      <c r="F14" s="72">
        <v>44166</v>
      </c>
      <c r="G14" s="114">
        <v>30000</v>
      </c>
      <c r="H14" s="114">
        <v>0</v>
      </c>
      <c r="I14" s="114">
        <v>30000</v>
      </c>
      <c r="J14" s="114">
        <v>0</v>
      </c>
      <c r="K14" s="114">
        <v>0</v>
      </c>
      <c r="L14" s="114">
        <v>0</v>
      </c>
      <c r="M14" s="114">
        <v>0</v>
      </c>
      <c r="N14" s="114">
        <f t="shared" si="0"/>
        <v>0</v>
      </c>
      <c r="O14" s="114">
        <f t="shared" si="1"/>
        <v>30000</v>
      </c>
    </row>
    <row r="15" spans="1:15" ht="34.5" customHeight="1" x14ac:dyDescent="0.25">
      <c r="A15" s="75" t="s">
        <v>330</v>
      </c>
      <c r="B15" s="65" t="s">
        <v>15</v>
      </c>
      <c r="C15" s="75" t="s">
        <v>325</v>
      </c>
      <c r="D15" s="75" t="s">
        <v>512</v>
      </c>
      <c r="E15" s="75" t="s">
        <v>317</v>
      </c>
      <c r="F15" s="72">
        <v>44166</v>
      </c>
      <c r="G15" s="114">
        <v>25000</v>
      </c>
      <c r="H15" s="114">
        <v>0</v>
      </c>
      <c r="I15" s="114">
        <v>25000</v>
      </c>
      <c r="J15" s="114">
        <v>0</v>
      </c>
      <c r="K15" s="114">
        <v>0</v>
      </c>
      <c r="L15" s="114">
        <v>0</v>
      </c>
      <c r="M15" s="114">
        <v>0</v>
      </c>
      <c r="N15" s="114">
        <f t="shared" si="0"/>
        <v>0</v>
      </c>
      <c r="O15" s="114">
        <f t="shared" si="1"/>
        <v>25000</v>
      </c>
    </row>
    <row r="16" spans="1:15" ht="38.25" customHeight="1" x14ac:dyDescent="0.25">
      <c r="A16" s="75" t="s">
        <v>331</v>
      </c>
      <c r="B16" s="65" t="s">
        <v>15</v>
      </c>
      <c r="C16" s="75" t="s">
        <v>325</v>
      </c>
      <c r="D16" s="75" t="s">
        <v>512</v>
      </c>
      <c r="E16" s="75" t="s">
        <v>317</v>
      </c>
      <c r="F16" s="72">
        <v>44166</v>
      </c>
      <c r="G16" s="114">
        <v>25000</v>
      </c>
      <c r="H16" s="114">
        <v>0</v>
      </c>
      <c r="I16" s="114">
        <v>25000</v>
      </c>
      <c r="J16" s="114">
        <v>0</v>
      </c>
      <c r="K16" s="114">
        <v>0</v>
      </c>
      <c r="L16" s="114">
        <v>0</v>
      </c>
      <c r="M16" s="114">
        <v>5298.24</v>
      </c>
      <c r="N16" s="114">
        <v>5298.24</v>
      </c>
      <c r="O16" s="114">
        <f t="shared" si="1"/>
        <v>19701.760000000002</v>
      </c>
    </row>
    <row r="17" spans="1:15" ht="33.75" customHeight="1" x14ac:dyDescent="0.25">
      <c r="A17" s="75" t="s">
        <v>332</v>
      </c>
      <c r="B17" s="65" t="s">
        <v>15</v>
      </c>
      <c r="C17" s="75" t="s">
        <v>325</v>
      </c>
      <c r="D17" s="75" t="s">
        <v>512</v>
      </c>
      <c r="E17" s="75" t="s">
        <v>317</v>
      </c>
      <c r="F17" s="72">
        <v>44593</v>
      </c>
      <c r="G17" s="114">
        <v>25000</v>
      </c>
      <c r="H17" s="114">
        <v>0</v>
      </c>
      <c r="I17" s="114">
        <v>25000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f t="shared" si="1"/>
        <v>25000</v>
      </c>
    </row>
    <row r="18" spans="1:15" ht="32.25" customHeight="1" x14ac:dyDescent="0.25">
      <c r="A18" s="75" t="s">
        <v>550</v>
      </c>
      <c r="B18" s="65" t="s">
        <v>15</v>
      </c>
      <c r="C18" s="75" t="s">
        <v>325</v>
      </c>
      <c r="D18" s="75" t="s">
        <v>512</v>
      </c>
      <c r="E18" s="75" t="s">
        <v>317</v>
      </c>
      <c r="F18" s="87">
        <v>37043</v>
      </c>
      <c r="G18" s="116">
        <v>40000</v>
      </c>
      <c r="H18" s="116">
        <v>0</v>
      </c>
      <c r="I18" s="116">
        <v>40000</v>
      </c>
      <c r="J18" s="116">
        <v>0</v>
      </c>
      <c r="K18" s="116">
        <v>797.25</v>
      </c>
      <c r="L18" s="116">
        <v>0</v>
      </c>
      <c r="M18" s="116">
        <v>0</v>
      </c>
      <c r="N18" s="116">
        <v>797.25</v>
      </c>
      <c r="O18" s="116">
        <f t="shared" si="1"/>
        <v>39202.75</v>
      </c>
    </row>
    <row r="19" spans="1:15" ht="31.5" customHeight="1" x14ac:dyDescent="0.25">
      <c r="A19" s="75" t="s">
        <v>345</v>
      </c>
      <c r="B19" s="65" t="s">
        <v>15</v>
      </c>
      <c r="C19" s="75" t="s">
        <v>325</v>
      </c>
      <c r="D19" s="75" t="s">
        <v>512</v>
      </c>
      <c r="E19" s="75" t="s">
        <v>317</v>
      </c>
      <c r="F19" s="72">
        <v>45108</v>
      </c>
      <c r="G19" s="114">
        <v>25000</v>
      </c>
      <c r="H19" s="114">
        <v>0</v>
      </c>
      <c r="I19" s="114">
        <v>25000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f t="shared" si="1"/>
        <v>25000</v>
      </c>
    </row>
    <row r="20" spans="1:15" x14ac:dyDescent="0.25">
      <c r="A20" s="79" t="s">
        <v>333</v>
      </c>
      <c r="B20" s="80">
        <v>16</v>
      </c>
      <c r="C20" s="34"/>
      <c r="D20" s="34"/>
      <c r="E20" s="34"/>
      <c r="F20" s="34"/>
      <c r="G20" s="89">
        <f>SUM(G4:G19)</f>
        <v>555000</v>
      </c>
      <c r="H20" s="89">
        <v>0</v>
      </c>
      <c r="I20" s="89">
        <f>SUM(I4:I19)</f>
        <v>555000</v>
      </c>
      <c r="J20" s="89">
        <f>SUM(J4:J19)</f>
        <v>0</v>
      </c>
      <c r="K20" s="89">
        <f>SUM(K4:K19)</f>
        <v>23474.62</v>
      </c>
      <c r="L20" s="89">
        <f>SUM(L4:L19)</f>
        <v>0</v>
      </c>
      <c r="M20" s="89">
        <f>SUM(M4:M19)</f>
        <v>5298.24</v>
      </c>
      <c r="N20" s="89">
        <f t="shared" ref="N20" si="2">SUM(N4:N19)</f>
        <v>28772.86</v>
      </c>
      <c r="O20" s="89">
        <f>SUM(O4:O19)</f>
        <v>526227.14</v>
      </c>
    </row>
    <row r="21" spans="1:15" x14ac:dyDescent="0.25">
      <c r="A21" s="31"/>
      <c r="B21" s="22"/>
      <c r="C21" s="20"/>
      <c r="D21" s="20"/>
      <c r="E21" s="21"/>
      <c r="F21" s="20"/>
      <c r="G21" s="32"/>
      <c r="H21" s="33"/>
      <c r="I21" s="32"/>
      <c r="J21" s="32"/>
      <c r="K21" s="32"/>
      <c r="L21" s="32"/>
      <c r="M21" s="32"/>
      <c r="N21" s="32"/>
      <c r="O21" s="32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85" customFormat="1" ht="23.25" x14ac:dyDescent="0.35">
      <c r="A25" s="83" t="s">
        <v>474</v>
      </c>
      <c r="B25" s="84"/>
      <c r="C25" s="84"/>
      <c r="E25" s="86"/>
      <c r="F25" s="149" t="s">
        <v>473</v>
      </c>
      <c r="G25" s="149"/>
      <c r="H25" s="149"/>
      <c r="I25" s="149"/>
      <c r="J25" s="150"/>
      <c r="K25" s="150"/>
      <c r="L25" s="150"/>
      <c r="M25" s="150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opLeftCell="B20" zoomScaleNormal="100" zoomScalePageLayoutView="70" workbookViewId="0">
      <selection activeCell="D43" sqref="D4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0" t="s">
        <v>547</v>
      </c>
      <c r="B2" s="62"/>
      <c r="C2" s="62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71" t="s">
        <v>0</v>
      </c>
      <c r="B3" s="71" t="s">
        <v>305</v>
      </c>
      <c r="C3" s="71" t="s">
        <v>2</v>
      </c>
      <c r="D3" s="71" t="s">
        <v>306</v>
      </c>
      <c r="E3" s="71" t="s">
        <v>307</v>
      </c>
      <c r="F3" s="71" t="s">
        <v>308</v>
      </c>
      <c r="G3" s="71" t="s">
        <v>5</v>
      </c>
      <c r="H3" s="71" t="s">
        <v>6</v>
      </c>
      <c r="I3" s="71" t="s">
        <v>309</v>
      </c>
      <c r="J3" s="71" t="s">
        <v>8</v>
      </c>
      <c r="K3" s="71" t="s">
        <v>9</v>
      </c>
      <c r="L3" s="71" t="s">
        <v>10</v>
      </c>
      <c r="M3" s="71" t="s">
        <v>11</v>
      </c>
      <c r="N3" s="71" t="s">
        <v>12</v>
      </c>
      <c r="O3" s="71" t="s">
        <v>310</v>
      </c>
    </row>
    <row r="4" spans="1:17" ht="28.5" customHeight="1" x14ac:dyDescent="0.25">
      <c r="A4" s="75" t="s">
        <v>51</v>
      </c>
      <c r="B4" s="65" t="s">
        <v>15</v>
      </c>
      <c r="C4" s="76" t="s">
        <v>410</v>
      </c>
      <c r="D4" s="75" t="s">
        <v>52</v>
      </c>
      <c r="E4" s="65" t="s">
        <v>334</v>
      </c>
      <c r="F4" s="77">
        <v>40026</v>
      </c>
      <c r="G4" s="114">
        <v>9000</v>
      </c>
      <c r="H4" s="114">
        <v>0</v>
      </c>
      <c r="I4" s="114">
        <v>9000</v>
      </c>
      <c r="J4" s="114">
        <v>258.3</v>
      </c>
      <c r="K4" s="114">
        <v>1007.19</v>
      </c>
      <c r="L4" s="114">
        <v>273.60000000000002</v>
      </c>
      <c r="M4" s="114">
        <v>0</v>
      </c>
      <c r="N4" s="114">
        <f>J4+K4+L4+M4</f>
        <v>1539.0900000000001</v>
      </c>
      <c r="O4" s="114">
        <f>G4-N4</f>
        <v>7460.91</v>
      </c>
    </row>
    <row r="5" spans="1:17" ht="28.5" customHeight="1" x14ac:dyDescent="0.25">
      <c r="A5" s="75" t="s">
        <v>70</v>
      </c>
      <c r="B5" s="65" t="s">
        <v>15</v>
      </c>
      <c r="C5" s="76" t="s">
        <v>71</v>
      </c>
      <c r="D5" s="75" t="s">
        <v>464</v>
      </c>
      <c r="E5" s="65" t="s">
        <v>334</v>
      </c>
      <c r="F5" s="77">
        <v>44501</v>
      </c>
      <c r="G5" s="114">
        <v>20000</v>
      </c>
      <c r="H5" s="114">
        <v>0</v>
      </c>
      <c r="I5" s="114">
        <v>20000</v>
      </c>
      <c r="J5" s="114">
        <v>574</v>
      </c>
      <c r="K5" s="114">
        <v>1854</v>
      </c>
      <c r="L5" s="114">
        <v>608</v>
      </c>
      <c r="M5" s="114">
        <v>0</v>
      </c>
      <c r="N5" s="114">
        <f t="shared" ref="N5:N11" si="0">J5+K5+L5+M5</f>
        <v>3036</v>
      </c>
      <c r="O5" s="114">
        <f t="shared" ref="O5:O11" si="1">G5-N5</f>
        <v>16964</v>
      </c>
    </row>
    <row r="6" spans="1:17" ht="28.5" customHeight="1" x14ac:dyDescent="0.25">
      <c r="A6" s="75" t="s">
        <v>61</v>
      </c>
      <c r="B6" s="65" t="s">
        <v>23</v>
      </c>
      <c r="C6" s="76" t="s">
        <v>463</v>
      </c>
      <c r="D6" s="75" t="s">
        <v>478</v>
      </c>
      <c r="E6" s="65" t="s">
        <v>334</v>
      </c>
      <c r="F6" s="77">
        <v>39448</v>
      </c>
      <c r="G6" s="114">
        <v>10000</v>
      </c>
      <c r="H6" s="114">
        <v>0</v>
      </c>
      <c r="I6" s="114">
        <v>10000</v>
      </c>
      <c r="J6" s="114">
        <v>287</v>
      </c>
      <c r="K6" s="114">
        <v>891.01</v>
      </c>
      <c r="L6" s="114">
        <v>304</v>
      </c>
      <c r="M6" s="114">
        <v>0</v>
      </c>
      <c r="N6" s="114">
        <f t="shared" si="0"/>
        <v>1482.01</v>
      </c>
      <c r="O6" s="114">
        <f t="shared" si="1"/>
        <v>8517.99</v>
      </c>
    </row>
    <row r="7" spans="1:17" ht="28.5" customHeight="1" x14ac:dyDescent="0.25">
      <c r="A7" s="75" t="s">
        <v>60</v>
      </c>
      <c r="B7" s="65" t="s">
        <v>23</v>
      </c>
      <c r="C7" s="76" t="s">
        <v>457</v>
      </c>
      <c r="D7" s="76" t="s">
        <v>57</v>
      </c>
      <c r="E7" s="65" t="s">
        <v>334</v>
      </c>
      <c r="F7" s="77">
        <v>41640</v>
      </c>
      <c r="G7" s="114">
        <v>15000</v>
      </c>
      <c r="H7" s="114">
        <v>0</v>
      </c>
      <c r="I7" s="114">
        <v>15000</v>
      </c>
      <c r="J7" s="114">
        <v>430.5</v>
      </c>
      <c r="K7" s="114">
        <v>442.65</v>
      </c>
      <c r="L7" s="114">
        <v>456</v>
      </c>
      <c r="M7" s="114">
        <v>0</v>
      </c>
      <c r="N7" s="114">
        <f t="shared" si="0"/>
        <v>1329.15</v>
      </c>
      <c r="O7" s="114">
        <f t="shared" si="1"/>
        <v>13670.85</v>
      </c>
    </row>
    <row r="8" spans="1:17" ht="28.5" customHeight="1" x14ac:dyDescent="0.25">
      <c r="A8" s="67" t="s">
        <v>56</v>
      </c>
      <c r="B8" s="78" t="s">
        <v>15</v>
      </c>
      <c r="C8" s="76" t="s">
        <v>410</v>
      </c>
      <c r="D8" s="67" t="s">
        <v>57</v>
      </c>
      <c r="E8" s="65" t="s">
        <v>334</v>
      </c>
      <c r="F8" s="66">
        <v>39479</v>
      </c>
      <c r="G8" s="116">
        <v>46000</v>
      </c>
      <c r="H8" s="116">
        <v>0</v>
      </c>
      <c r="I8" s="116">
        <v>46000</v>
      </c>
      <c r="J8" s="116">
        <v>1320.2</v>
      </c>
      <c r="K8" s="116">
        <v>8231.2900000000009</v>
      </c>
      <c r="L8" s="116">
        <v>1398.4</v>
      </c>
      <c r="M8" s="116">
        <v>0</v>
      </c>
      <c r="N8" s="114">
        <f t="shared" si="0"/>
        <v>10949.890000000001</v>
      </c>
      <c r="O8" s="114">
        <f t="shared" si="1"/>
        <v>35050.11</v>
      </c>
    </row>
    <row r="9" spans="1:17" ht="42.75" customHeight="1" x14ac:dyDescent="0.25">
      <c r="A9" s="67" t="s">
        <v>112</v>
      </c>
      <c r="B9" s="68" t="s">
        <v>15</v>
      </c>
      <c r="C9" s="67" t="s">
        <v>409</v>
      </c>
      <c r="D9" s="67" t="s">
        <v>414</v>
      </c>
      <c r="E9" s="65" t="s">
        <v>34</v>
      </c>
      <c r="F9" s="66">
        <v>39448</v>
      </c>
      <c r="G9" s="111">
        <v>9000</v>
      </c>
      <c r="H9" s="112">
        <v>0</v>
      </c>
      <c r="I9" s="111">
        <v>9000</v>
      </c>
      <c r="J9" s="111">
        <v>258.3</v>
      </c>
      <c r="K9" s="111">
        <v>1007.19</v>
      </c>
      <c r="L9" s="111">
        <v>273.60000000000002</v>
      </c>
      <c r="M9" s="113">
        <v>0</v>
      </c>
      <c r="N9" s="114">
        <f t="shared" si="0"/>
        <v>1539.0900000000001</v>
      </c>
      <c r="O9" s="114">
        <f t="shared" si="1"/>
        <v>7460.91</v>
      </c>
    </row>
    <row r="10" spans="1:17" ht="19.5" customHeight="1" x14ac:dyDescent="0.25">
      <c r="A10" s="67" t="s">
        <v>30</v>
      </c>
      <c r="B10" s="68" t="s">
        <v>15</v>
      </c>
      <c r="C10" s="67" t="s">
        <v>24</v>
      </c>
      <c r="D10" s="67" t="s">
        <v>442</v>
      </c>
      <c r="E10" s="65" t="s">
        <v>25</v>
      </c>
      <c r="F10" s="66">
        <v>44075</v>
      </c>
      <c r="G10" s="111">
        <v>40000</v>
      </c>
      <c r="H10" s="112">
        <v>0</v>
      </c>
      <c r="I10" s="111">
        <v>40000</v>
      </c>
      <c r="J10" s="111">
        <v>1148</v>
      </c>
      <c r="K10" s="111">
        <v>5368.48</v>
      </c>
      <c r="L10" s="111">
        <v>1216</v>
      </c>
      <c r="M10" s="113">
        <v>0</v>
      </c>
      <c r="N10" s="114">
        <f t="shared" si="0"/>
        <v>7732.48</v>
      </c>
      <c r="O10" s="114">
        <f t="shared" si="1"/>
        <v>32267.52</v>
      </c>
      <c r="Q10" s="21"/>
    </row>
    <row r="11" spans="1:17" ht="19.5" customHeight="1" x14ac:dyDescent="0.25">
      <c r="A11" s="67" t="s">
        <v>480</v>
      </c>
      <c r="B11" s="68" t="s">
        <v>23</v>
      </c>
      <c r="C11" s="67" t="s">
        <v>24</v>
      </c>
      <c r="D11" s="67" t="s">
        <v>41</v>
      </c>
      <c r="E11" s="65" t="s">
        <v>25</v>
      </c>
      <c r="F11" s="66">
        <v>45323</v>
      </c>
      <c r="G11" s="111">
        <v>22000</v>
      </c>
      <c r="H11" s="112">
        <v>0</v>
      </c>
      <c r="I11" s="111">
        <v>22000</v>
      </c>
      <c r="J11" s="111">
        <v>631.4</v>
      </c>
      <c r="K11" s="111">
        <v>2559.6799999999998</v>
      </c>
      <c r="L11" s="111">
        <v>668.8</v>
      </c>
      <c r="M11" s="113">
        <v>0</v>
      </c>
      <c r="N11" s="114">
        <f t="shared" si="0"/>
        <v>3859.88</v>
      </c>
      <c r="O11" s="114">
        <f t="shared" si="1"/>
        <v>18140.12</v>
      </c>
      <c r="Q11" s="21"/>
    </row>
    <row r="12" spans="1:17" x14ac:dyDescent="0.25">
      <c r="A12" s="79" t="s">
        <v>304</v>
      </c>
      <c r="B12" s="80">
        <v>8</v>
      </c>
      <c r="C12" s="81"/>
      <c r="D12" s="81"/>
      <c r="E12" s="82"/>
      <c r="F12" s="82"/>
      <c r="G12" s="89">
        <f>SUM(G4:G11)</f>
        <v>171000</v>
      </c>
      <c r="H12" s="89">
        <v>0</v>
      </c>
      <c r="I12" s="89">
        <f>SUM(I4:I11)</f>
        <v>171000</v>
      </c>
      <c r="J12" s="89">
        <f>SUM(J4:J11)</f>
        <v>4907.7</v>
      </c>
      <c r="K12" s="89">
        <f>SUM(K4:K11)</f>
        <v>21361.489999999998</v>
      </c>
      <c r="L12" s="89">
        <f>SUM(L4:L11)</f>
        <v>5198.4000000000005</v>
      </c>
      <c r="M12" s="89">
        <v>0</v>
      </c>
      <c r="N12" s="89">
        <f>SUM(N4:N11)</f>
        <v>31467.59</v>
      </c>
      <c r="O12" s="89">
        <f>SUM(O4:O11)</f>
        <v>139532.41</v>
      </c>
    </row>
    <row r="13" spans="1:17" x14ac:dyDescent="0.25">
      <c r="A13" s="36"/>
      <c r="B13" s="37"/>
      <c r="C13" s="34"/>
      <c r="D13" s="34"/>
      <c r="E13" s="35"/>
      <c r="F13" s="35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25">
      <c r="A14" s="36"/>
      <c r="B14" s="37"/>
      <c r="C14" s="34"/>
      <c r="D14" s="34"/>
      <c r="E14" s="35"/>
      <c r="F14" s="35"/>
      <c r="G14" s="38"/>
      <c r="H14" s="38"/>
      <c r="I14" s="38"/>
      <c r="J14" s="38"/>
      <c r="K14" s="38"/>
      <c r="L14" s="38"/>
      <c r="M14" s="38"/>
      <c r="N14" s="38"/>
      <c r="O14" s="38"/>
    </row>
    <row r="15" spans="1:17" ht="15.75" x14ac:dyDescent="0.25">
      <c r="A15" s="70" t="s">
        <v>549</v>
      </c>
      <c r="B15" s="70"/>
      <c r="C15" s="70"/>
      <c r="D15" s="34"/>
      <c r="E15" s="35"/>
      <c r="F15" s="35"/>
      <c r="G15" s="38"/>
      <c r="H15" s="38"/>
      <c r="I15" s="38"/>
      <c r="J15" s="38"/>
      <c r="K15" s="38"/>
      <c r="L15" s="38"/>
      <c r="M15" s="38"/>
      <c r="N15" s="38"/>
      <c r="O15" s="38"/>
    </row>
    <row r="16" spans="1:17" ht="25.5" x14ac:dyDescent="0.25">
      <c r="A16" s="71" t="s">
        <v>0</v>
      </c>
      <c r="B16" s="71" t="s">
        <v>305</v>
      </c>
      <c r="C16" s="71" t="s">
        <v>2</v>
      </c>
      <c r="D16" s="71" t="s">
        <v>306</v>
      </c>
      <c r="E16" s="71" t="s">
        <v>307</v>
      </c>
      <c r="F16" s="71" t="s">
        <v>308</v>
      </c>
      <c r="G16" s="71" t="s">
        <v>5</v>
      </c>
      <c r="H16" s="71" t="s">
        <v>6</v>
      </c>
      <c r="I16" s="71" t="s">
        <v>309</v>
      </c>
      <c r="J16" s="71" t="s">
        <v>8</v>
      </c>
      <c r="K16" s="71" t="s">
        <v>9</v>
      </c>
      <c r="L16" s="71" t="s">
        <v>10</v>
      </c>
      <c r="M16" s="71" t="s">
        <v>11</v>
      </c>
      <c r="N16" s="71" t="s">
        <v>12</v>
      </c>
      <c r="O16" s="71" t="s">
        <v>310</v>
      </c>
    </row>
    <row r="17" spans="1:15" x14ac:dyDescent="0.25">
      <c r="A17" s="67" t="s">
        <v>246</v>
      </c>
      <c r="B17" s="66" t="s">
        <v>15</v>
      </c>
      <c r="C17" s="72" t="s">
        <v>247</v>
      </c>
      <c r="D17" s="67" t="s">
        <v>439</v>
      </c>
      <c r="E17" s="68" t="s">
        <v>366</v>
      </c>
      <c r="F17" s="66">
        <v>44501</v>
      </c>
      <c r="G17" s="111">
        <v>10000</v>
      </c>
      <c r="H17" s="112">
        <v>0</v>
      </c>
      <c r="I17" s="111">
        <f t="shared" ref="I17" si="2">G17+H17</f>
        <v>10000</v>
      </c>
      <c r="J17" s="111">
        <v>287</v>
      </c>
      <c r="K17" s="111">
        <v>185.33</v>
      </c>
      <c r="L17" s="111">
        <v>304</v>
      </c>
      <c r="M17" s="111">
        <v>0</v>
      </c>
      <c r="N17" s="111">
        <f>J17+K17+L17+M17</f>
        <v>776.33</v>
      </c>
      <c r="O17" s="111">
        <f>G17-N17</f>
        <v>9223.67</v>
      </c>
    </row>
    <row r="18" spans="1:15" x14ac:dyDescent="0.25">
      <c r="A18" s="67" t="s">
        <v>355</v>
      </c>
      <c r="B18" s="66" t="s">
        <v>23</v>
      </c>
      <c r="C18" s="72" t="s">
        <v>365</v>
      </c>
      <c r="D18" s="67" t="s">
        <v>439</v>
      </c>
      <c r="E18" s="68" t="s">
        <v>366</v>
      </c>
      <c r="F18" s="66">
        <v>45047</v>
      </c>
      <c r="G18" s="111">
        <v>25000</v>
      </c>
      <c r="H18" s="112">
        <v>0</v>
      </c>
      <c r="I18" s="111">
        <v>25000</v>
      </c>
      <c r="J18" s="111">
        <v>717.5</v>
      </c>
      <c r="K18" s="111">
        <v>2559.6799999999998</v>
      </c>
      <c r="L18" s="111">
        <v>760</v>
      </c>
      <c r="M18" s="111">
        <v>0</v>
      </c>
      <c r="N18" s="111">
        <f t="shared" ref="N18:N20" si="3">J18+K18+L18+M18</f>
        <v>4037.18</v>
      </c>
      <c r="O18" s="111">
        <f t="shared" ref="O18:O20" si="4">G18-N18</f>
        <v>20962.82</v>
      </c>
    </row>
    <row r="19" spans="1:15" x14ac:dyDescent="0.25">
      <c r="A19" s="67" t="s">
        <v>198</v>
      </c>
      <c r="B19" s="66" t="s">
        <v>23</v>
      </c>
      <c r="C19" s="72" t="s">
        <v>24</v>
      </c>
      <c r="D19" s="67" t="s">
        <v>439</v>
      </c>
      <c r="E19" s="68" t="s">
        <v>25</v>
      </c>
      <c r="F19" s="66">
        <v>44317</v>
      </c>
      <c r="G19" s="111">
        <v>35000</v>
      </c>
      <c r="H19" s="117">
        <v>0</v>
      </c>
      <c r="I19" s="118">
        <v>35000</v>
      </c>
      <c r="J19" s="118">
        <v>1004.5</v>
      </c>
      <c r="K19" s="118">
        <v>4084.48</v>
      </c>
      <c r="L19" s="118">
        <v>1064</v>
      </c>
      <c r="M19" s="119">
        <v>0</v>
      </c>
      <c r="N19" s="111">
        <f t="shared" si="3"/>
        <v>6152.98</v>
      </c>
      <c r="O19" s="111">
        <f t="shared" si="4"/>
        <v>28847.02</v>
      </c>
    </row>
    <row r="20" spans="1:15" x14ac:dyDescent="0.25">
      <c r="A20" s="67" t="s">
        <v>337</v>
      </c>
      <c r="B20" s="66" t="s">
        <v>15</v>
      </c>
      <c r="C20" s="72" t="s">
        <v>67</v>
      </c>
      <c r="D20" s="67" t="s">
        <v>439</v>
      </c>
      <c r="E20" s="68" t="s">
        <v>25</v>
      </c>
      <c r="F20" s="66">
        <v>44986</v>
      </c>
      <c r="G20" s="111">
        <v>14000</v>
      </c>
      <c r="H20" s="117">
        <v>0</v>
      </c>
      <c r="I20" s="118">
        <v>14000</v>
      </c>
      <c r="J20" s="118">
        <v>401.8</v>
      </c>
      <c r="K20" s="118">
        <v>1007.19</v>
      </c>
      <c r="L20" s="118">
        <v>425.6</v>
      </c>
      <c r="M20" s="119">
        <v>0</v>
      </c>
      <c r="N20" s="111">
        <f t="shared" si="3"/>
        <v>1834.5900000000001</v>
      </c>
      <c r="O20" s="111">
        <f t="shared" si="4"/>
        <v>12165.41</v>
      </c>
    </row>
    <row r="21" spans="1:15" x14ac:dyDescent="0.25">
      <c r="A21" s="73" t="s">
        <v>304</v>
      </c>
      <c r="B21" s="74">
        <v>4</v>
      </c>
      <c r="C21" s="48"/>
      <c r="D21" s="48"/>
      <c r="E21" s="49"/>
      <c r="F21" s="48"/>
      <c r="G21" s="89">
        <f>SUM(G17:G20)</f>
        <v>84000</v>
      </c>
      <c r="H21" s="89">
        <v>0</v>
      </c>
      <c r="I21" s="89">
        <f>SUM(I17:I20)</f>
        <v>84000</v>
      </c>
      <c r="J21" s="89">
        <f>SUM(J17:J20)</f>
        <v>2410.8000000000002</v>
      </c>
      <c r="K21" s="89">
        <f>SUM(K17:K20)</f>
        <v>7836.68</v>
      </c>
      <c r="L21" s="89">
        <f>SUM(L17:L20)</f>
        <v>2553.6</v>
      </c>
      <c r="M21" s="89">
        <v>0</v>
      </c>
      <c r="N21" s="89">
        <f>SUM(N17:N20)</f>
        <v>12801.08</v>
      </c>
      <c r="O21" s="115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0" t="s">
        <v>548</v>
      </c>
      <c r="B25" s="70"/>
      <c r="C25" s="62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305</v>
      </c>
      <c r="C26" s="23" t="s">
        <v>2</v>
      </c>
      <c r="D26" s="23" t="s">
        <v>306</v>
      </c>
      <c r="E26" s="23" t="s">
        <v>307</v>
      </c>
      <c r="F26" s="23" t="s">
        <v>308</v>
      </c>
      <c r="G26" s="23" t="s">
        <v>5</v>
      </c>
      <c r="H26" s="23" t="s">
        <v>6</v>
      </c>
      <c r="I26" s="23" t="s">
        <v>309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310</v>
      </c>
    </row>
    <row r="27" spans="1:15" ht="26.25" customHeight="1" x14ac:dyDescent="0.25">
      <c r="A27" s="67" t="s">
        <v>481</v>
      </c>
      <c r="B27" s="68" t="s">
        <v>15</v>
      </c>
      <c r="C27" s="64" t="s">
        <v>482</v>
      </c>
      <c r="D27" s="64" t="s">
        <v>527</v>
      </c>
      <c r="E27" s="65" t="s">
        <v>25</v>
      </c>
      <c r="F27" s="110">
        <v>44713</v>
      </c>
      <c r="G27" s="111">
        <v>24500</v>
      </c>
      <c r="H27" s="112">
        <v>0</v>
      </c>
      <c r="I27" s="111">
        <v>24500</v>
      </c>
      <c r="J27" s="111">
        <v>703.15</v>
      </c>
      <c r="K27" s="111">
        <v>4910.46</v>
      </c>
      <c r="L27" s="111">
        <v>744.8</v>
      </c>
      <c r="M27" s="113">
        <v>0</v>
      </c>
      <c r="N27" s="114">
        <f>J27+K27+L27+M27</f>
        <v>6358.41</v>
      </c>
      <c r="O27" s="114">
        <f>G27-N27</f>
        <v>18141.59</v>
      </c>
    </row>
    <row r="28" spans="1:15" x14ac:dyDescent="0.25">
      <c r="A28" s="67" t="s">
        <v>483</v>
      </c>
      <c r="B28" s="68" t="s">
        <v>23</v>
      </c>
      <c r="C28" s="67" t="s">
        <v>410</v>
      </c>
      <c r="D28" s="67" t="s">
        <v>484</v>
      </c>
      <c r="E28" s="65" t="s">
        <v>334</v>
      </c>
      <c r="F28" s="110">
        <v>44713</v>
      </c>
      <c r="G28" s="111">
        <v>46000</v>
      </c>
      <c r="H28" s="112">
        <v>0</v>
      </c>
      <c r="I28" s="111">
        <v>46000</v>
      </c>
      <c r="J28" s="111">
        <v>1320.2</v>
      </c>
      <c r="K28" s="111">
        <v>8745.93</v>
      </c>
      <c r="L28" s="111">
        <v>1398.4</v>
      </c>
      <c r="M28" s="113">
        <v>0</v>
      </c>
      <c r="N28" s="114">
        <f>J28+K28+L28+M28</f>
        <v>11464.53</v>
      </c>
      <c r="O28" s="114">
        <f>G28-N28</f>
        <v>34535.47</v>
      </c>
    </row>
    <row r="29" spans="1:15" x14ac:dyDescent="0.25">
      <c r="A29" s="69" t="s">
        <v>506</v>
      </c>
      <c r="B29" s="68" t="s">
        <v>15</v>
      </c>
      <c r="C29" s="67" t="s">
        <v>410</v>
      </c>
      <c r="D29" s="67" t="s">
        <v>507</v>
      </c>
      <c r="E29" s="65" t="s">
        <v>334</v>
      </c>
      <c r="F29" s="110">
        <v>39448</v>
      </c>
      <c r="G29" s="111">
        <v>46000</v>
      </c>
      <c r="H29" s="112">
        <v>0</v>
      </c>
      <c r="I29" s="111">
        <v>46000</v>
      </c>
      <c r="J29" s="111">
        <v>1320.2</v>
      </c>
      <c r="K29" s="111">
        <v>8745.93</v>
      </c>
      <c r="L29" s="111">
        <v>1398.4</v>
      </c>
      <c r="M29" s="111">
        <v>0</v>
      </c>
      <c r="N29" s="111">
        <v>11464.53</v>
      </c>
      <c r="O29" s="111">
        <v>34535.47</v>
      </c>
    </row>
    <row r="30" spans="1:15" x14ac:dyDescent="0.25">
      <c r="A30" s="69" t="s">
        <v>528</v>
      </c>
      <c r="B30" s="68" t="s">
        <v>15</v>
      </c>
      <c r="C30" s="67" t="s">
        <v>410</v>
      </c>
      <c r="D30" s="67" t="s">
        <v>529</v>
      </c>
      <c r="E30" s="65" t="s">
        <v>25</v>
      </c>
      <c r="F30" s="110">
        <v>41061</v>
      </c>
      <c r="G30" s="111">
        <v>5000</v>
      </c>
      <c r="H30" s="112">
        <v>0</v>
      </c>
      <c r="I30" s="111">
        <v>5000</v>
      </c>
      <c r="J30" s="111">
        <v>143.5</v>
      </c>
      <c r="K30" s="111">
        <v>185.33</v>
      </c>
      <c r="L30" s="111">
        <v>152</v>
      </c>
      <c r="M30" s="111">
        <v>0</v>
      </c>
      <c r="N30" s="111">
        <v>480.83</v>
      </c>
      <c r="O30" s="111">
        <v>4519.17</v>
      </c>
    </row>
    <row r="31" spans="1:15" x14ac:dyDescent="0.25">
      <c r="A31" s="69" t="s">
        <v>152</v>
      </c>
      <c r="B31" s="68" t="s">
        <v>15</v>
      </c>
      <c r="C31" s="67" t="s">
        <v>410</v>
      </c>
      <c r="D31" s="67" t="s">
        <v>529</v>
      </c>
      <c r="E31" s="65" t="s">
        <v>25</v>
      </c>
      <c r="F31" s="66">
        <v>39600</v>
      </c>
      <c r="G31" s="111">
        <v>5000</v>
      </c>
      <c r="H31" s="112">
        <v>0</v>
      </c>
      <c r="I31" s="111">
        <v>5000</v>
      </c>
      <c r="J31" s="111">
        <v>143.5</v>
      </c>
      <c r="K31" s="111">
        <v>442.65</v>
      </c>
      <c r="L31" s="111">
        <v>152</v>
      </c>
      <c r="M31" s="111">
        <v>0</v>
      </c>
      <c r="N31" s="111">
        <v>738.15</v>
      </c>
      <c r="O31" s="111">
        <v>4261.8500000000004</v>
      </c>
    </row>
    <row r="32" spans="1:15" x14ac:dyDescent="0.25">
      <c r="A32" s="69" t="s">
        <v>530</v>
      </c>
      <c r="B32" s="68" t="s">
        <v>15</v>
      </c>
      <c r="C32" s="67" t="s">
        <v>410</v>
      </c>
      <c r="D32" s="67" t="s">
        <v>529</v>
      </c>
      <c r="E32" s="65" t="s">
        <v>25</v>
      </c>
      <c r="F32" s="66">
        <v>39479</v>
      </c>
      <c r="G32" s="111">
        <v>5000</v>
      </c>
      <c r="H32" s="112">
        <v>0</v>
      </c>
      <c r="I32" s="111">
        <v>5000</v>
      </c>
      <c r="J32" s="111">
        <v>143.5</v>
      </c>
      <c r="K32" s="111">
        <v>0</v>
      </c>
      <c r="L32" s="111">
        <v>152</v>
      </c>
      <c r="M32" s="111">
        <v>0</v>
      </c>
      <c r="N32" s="111">
        <v>295.5</v>
      </c>
      <c r="O32" s="111">
        <v>4704.5</v>
      </c>
    </row>
    <row r="33" spans="1:15" x14ac:dyDescent="0.25">
      <c r="A33" s="69" t="s">
        <v>531</v>
      </c>
      <c r="B33" s="68" t="s">
        <v>15</v>
      </c>
      <c r="C33" s="67" t="s">
        <v>410</v>
      </c>
      <c r="D33" s="67" t="s">
        <v>532</v>
      </c>
      <c r="E33" s="65" t="s">
        <v>25</v>
      </c>
      <c r="F33" s="66">
        <v>39448</v>
      </c>
      <c r="G33" s="111">
        <v>5000</v>
      </c>
      <c r="H33" s="112">
        <v>0</v>
      </c>
      <c r="I33" s="111">
        <v>5000</v>
      </c>
      <c r="J33" s="111">
        <v>143.5</v>
      </c>
      <c r="K33" s="111">
        <v>442.65</v>
      </c>
      <c r="L33" s="111">
        <v>152</v>
      </c>
      <c r="M33" s="111">
        <v>0</v>
      </c>
      <c r="N33" s="111">
        <v>738.15</v>
      </c>
      <c r="O33" s="111">
        <v>4261.8500000000004</v>
      </c>
    </row>
    <row r="34" spans="1:15" x14ac:dyDescent="0.25">
      <c r="A34" s="69" t="s">
        <v>533</v>
      </c>
      <c r="B34" s="68" t="s">
        <v>23</v>
      </c>
      <c r="C34" s="67" t="s">
        <v>410</v>
      </c>
      <c r="D34" s="67" t="s">
        <v>532</v>
      </c>
      <c r="E34" s="65" t="s">
        <v>25</v>
      </c>
      <c r="F34" s="66">
        <v>39479</v>
      </c>
      <c r="G34" s="111">
        <v>5000</v>
      </c>
      <c r="H34" s="112">
        <v>0</v>
      </c>
      <c r="I34" s="111">
        <v>5000</v>
      </c>
      <c r="J34" s="111">
        <v>143.5</v>
      </c>
      <c r="K34" s="111">
        <v>442.65</v>
      </c>
      <c r="L34" s="111">
        <v>152</v>
      </c>
      <c r="M34" s="111">
        <v>0</v>
      </c>
      <c r="N34" s="111">
        <v>738.15</v>
      </c>
      <c r="O34" s="111">
        <v>4261.8500000000004</v>
      </c>
    </row>
    <row r="35" spans="1:15" x14ac:dyDescent="0.25">
      <c r="A35" s="69" t="s">
        <v>106</v>
      </c>
      <c r="B35" s="68" t="s">
        <v>15</v>
      </c>
      <c r="C35" s="67" t="s">
        <v>410</v>
      </c>
      <c r="D35" s="67" t="s">
        <v>532</v>
      </c>
      <c r="E35" s="65" t="s">
        <v>25</v>
      </c>
      <c r="F35" s="66">
        <v>39661</v>
      </c>
      <c r="G35" s="111">
        <v>5000</v>
      </c>
      <c r="H35" s="112">
        <v>0</v>
      </c>
      <c r="I35" s="111">
        <v>5000</v>
      </c>
      <c r="J35" s="111">
        <v>143.5</v>
      </c>
      <c r="K35" s="111">
        <v>185.33</v>
      </c>
      <c r="L35" s="111">
        <v>152</v>
      </c>
      <c r="M35" s="111">
        <v>0</v>
      </c>
      <c r="N35" s="111">
        <v>480.83</v>
      </c>
      <c r="O35" s="111">
        <v>4519.17</v>
      </c>
    </row>
    <row r="36" spans="1:15" x14ac:dyDescent="0.25">
      <c r="A36" s="79" t="s">
        <v>304</v>
      </c>
      <c r="B36" s="74">
        <v>9</v>
      </c>
      <c r="C36" s="4"/>
      <c r="D36" s="4"/>
      <c r="E36" s="5"/>
      <c r="F36" s="4"/>
      <c r="G36" s="105">
        <f>SUM(G27:G35)</f>
        <v>146500</v>
      </c>
      <c r="H36" s="106">
        <f t="shared" ref="H36:M36" si="5">SUM(H27:H29)</f>
        <v>0</v>
      </c>
      <c r="I36" s="105">
        <f>SUM(I27:I35)</f>
        <v>146500</v>
      </c>
      <c r="J36" s="105">
        <f>SUM(J27:J35)</f>
        <v>4204.55</v>
      </c>
      <c r="K36" s="105">
        <f>SUM(K27:K35)</f>
        <v>24100.930000000008</v>
      </c>
      <c r="L36" s="105">
        <f>SUM(L27:L35)</f>
        <v>4453.6000000000004</v>
      </c>
      <c r="M36" s="105">
        <f t="shared" si="5"/>
        <v>0</v>
      </c>
      <c r="N36" s="105">
        <f>SUM(N27:N35)</f>
        <v>32759.080000000009</v>
      </c>
      <c r="O36" s="105">
        <f>SUM(O27:O35)</f>
        <v>113740.92000000001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85" customFormat="1" ht="42" customHeight="1" x14ac:dyDescent="0.35">
      <c r="A41" s="83" t="s">
        <v>185</v>
      </c>
      <c r="B41" s="84"/>
      <c r="C41" s="84"/>
      <c r="E41" s="86"/>
      <c r="F41" s="151" t="s">
        <v>186</v>
      </c>
      <c r="G41" s="151"/>
      <c r="H41" s="151"/>
      <c r="I41" s="84"/>
      <c r="J41" s="84"/>
      <c r="K41" s="84"/>
    </row>
    <row r="48" spans="1:15" x14ac:dyDescent="0.25">
      <c r="H48" s="148"/>
      <c r="I48" s="148"/>
      <c r="J48" s="148"/>
      <c r="K48" s="3"/>
      <c r="L48" s="3"/>
      <c r="M48" s="3"/>
    </row>
    <row r="49" spans="7:12" x14ac:dyDescent="0.25">
      <c r="G49" s="148"/>
      <c r="H49" s="148"/>
      <c r="I49" s="148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2025-07-02T16:05:48Z</cp:lastPrinted>
  <dcterms:created xsi:type="dcterms:W3CDTF">2022-12-20T18:48:02Z</dcterms:created>
  <dcterms:modified xsi:type="dcterms:W3CDTF">2025-07-03T16:18:16Z</dcterms:modified>
  <cp:category/>
  <cp:contentStatus/>
</cp:coreProperties>
</file>