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OMINAS 2025\NOVIEMBRE\"/>
    </mc:Choice>
  </mc:AlternateContent>
  <xr:revisionPtr revIDLastSave="0" documentId="8_{90B209E6-AEE8-40CF-98DA-B65C38AF19C4}" xr6:coauthVersionLast="47" xr6:coauthVersionMax="47" xr10:uidLastSave="{00000000-0000-0000-0000-000000000000}"/>
  <bookViews>
    <workbookView xWindow="390" yWindow="390" windowWidth="12795" windowHeight="11385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Vigilancia" sheetId="6" r:id="rId5"/>
    <sheet name="Interinato y Suplencia " sheetId="8" r:id="rId6"/>
  </sheets>
  <definedNames>
    <definedName name="_xlnm._FilterDatabase" localSheetId="0" hidden="1">Fijo!$A$11:$O$231</definedName>
    <definedName name="_xlnm._FilterDatabase" localSheetId="1" hidden="1">'Fijo 2'!$A$6:$O$91</definedName>
    <definedName name="_xlnm._FilterDatabase" localSheetId="2" hidden="1">Temporal!$A$5:$O$50</definedName>
    <definedName name="_xlnm._FilterDatabase" localSheetId="4" hidden="1">Vigilancia!$A$4:$O$20</definedName>
    <definedName name="_xlnm.Extract" localSheetId="0">Fijo!$D$244</definedName>
    <definedName name="_xlnm.Extract" localSheetId="1">'Fijo 2'!$D$102</definedName>
    <definedName name="_xlnm.Print_Area" localSheetId="0">Fijo!$A$1:$O$237</definedName>
    <definedName name="_xlnm.Print_Area" localSheetId="2">Temporal!$A$1:$P$65</definedName>
    <definedName name="_xlnm.Print_Titles" localSheetId="0">Fijo!$11:$11</definedName>
    <definedName name="_xlnm.Print_Titles" localSheetId="1">'Fijo 2'!$6:$6</definedName>
    <definedName name="_xlnm.Print_Titles" localSheetId="2">Temporal!$5:$5</definedName>
    <definedName name="_xlnm.Print_Titles" localSheetId="3">'Tram. Pensión'!$4:$4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8" l="1"/>
  <c r="O28" i="8" s="1"/>
  <c r="N29" i="8"/>
  <c r="O29" i="8" s="1"/>
  <c r="N30" i="8"/>
  <c r="O30" i="8" s="1"/>
  <c r="N31" i="8"/>
  <c r="O31" i="8" s="1"/>
  <c r="N32" i="8"/>
  <c r="O32" i="8" s="1"/>
  <c r="N33" i="8"/>
  <c r="O33" i="8" s="1"/>
  <c r="N34" i="8"/>
  <c r="O34" i="8" s="1"/>
  <c r="N27" i="8"/>
  <c r="N35" i="8" s="1"/>
  <c r="K12" i="8"/>
  <c r="N31" i="4"/>
  <c r="O31" i="4" s="1"/>
  <c r="K50" i="4"/>
  <c r="O8" i="4"/>
  <c r="O10" i="4"/>
  <c r="O37" i="4"/>
  <c r="O41" i="4"/>
  <c r="O45" i="4"/>
  <c r="O46" i="4"/>
  <c r="O49" i="4"/>
  <c r="N7" i="4"/>
  <c r="O7" i="4" s="1"/>
  <c r="N8" i="4"/>
  <c r="N9" i="4"/>
  <c r="O9" i="4" s="1"/>
  <c r="N10" i="4"/>
  <c r="N11" i="4"/>
  <c r="O11" i="4" s="1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N19" i="4"/>
  <c r="O19" i="4" s="1"/>
  <c r="N20" i="4"/>
  <c r="O20" i="4" s="1"/>
  <c r="N21" i="4"/>
  <c r="O21" i="4" s="1"/>
  <c r="N22" i="4"/>
  <c r="O22" i="4" s="1"/>
  <c r="N23" i="4"/>
  <c r="O23" i="4" s="1"/>
  <c r="N24" i="4"/>
  <c r="O24" i="4" s="1"/>
  <c r="N25" i="4"/>
  <c r="O25" i="4" s="1"/>
  <c r="N26" i="4"/>
  <c r="O26" i="4" s="1"/>
  <c r="N27" i="4"/>
  <c r="O27" i="4" s="1"/>
  <c r="N28" i="4"/>
  <c r="O28" i="4" s="1"/>
  <c r="N29" i="4"/>
  <c r="O29" i="4" s="1"/>
  <c r="N30" i="4"/>
  <c r="O30" i="4" s="1"/>
  <c r="N32" i="4"/>
  <c r="O32" i="4" s="1"/>
  <c r="N33" i="4"/>
  <c r="O33" i="4" s="1"/>
  <c r="N34" i="4"/>
  <c r="O34" i="4" s="1"/>
  <c r="N35" i="4"/>
  <c r="O35" i="4" s="1"/>
  <c r="N36" i="4"/>
  <c r="O36" i="4" s="1"/>
  <c r="N37" i="4"/>
  <c r="N38" i="4"/>
  <c r="O38" i="4" s="1"/>
  <c r="N39" i="4"/>
  <c r="O39" i="4" s="1"/>
  <c r="N40" i="4"/>
  <c r="O40" i="4" s="1"/>
  <c r="N41" i="4"/>
  <c r="N42" i="4"/>
  <c r="O42" i="4" s="1"/>
  <c r="N43" i="4"/>
  <c r="O43" i="4" s="1"/>
  <c r="N44" i="4"/>
  <c r="O44" i="4" s="1"/>
  <c r="N45" i="4"/>
  <c r="N46" i="4"/>
  <c r="N47" i="4"/>
  <c r="O47" i="4" s="1"/>
  <c r="N48" i="4"/>
  <c r="O48" i="4" s="1"/>
  <c r="N49" i="4"/>
  <c r="N6" i="4"/>
  <c r="O6" i="4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7" i="1"/>
  <c r="O7" i="1" s="1"/>
  <c r="M91" i="1"/>
  <c r="L91" i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7" i="2"/>
  <c r="O177" i="2" s="1"/>
  <c r="N178" i="2"/>
  <c r="O178" i="2" s="1"/>
  <c r="N179" i="2"/>
  <c r="O179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6" i="2"/>
  <c r="O186" i="2" s="1"/>
  <c r="N187" i="2"/>
  <c r="O187" i="2" s="1"/>
  <c r="N188" i="2"/>
  <c r="O188" i="2" s="1"/>
  <c r="N189" i="2"/>
  <c r="O189" i="2" s="1"/>
  <c r="N190" i="2"/>
  <c r="O190" i="2" s="1"/>
  <c r="N191" i="2"/>
  <c r="O191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6" i="2"/>
  <c r="O206" i="2" s="1"/>
  <c r="N207" i="2"/>
  <c r="O207" i="2" s="1"/>
  <c r="N208" i="2"/>
  <c r="O208" i="2" s="1"/>
  <c r="N209" i="2"/>
  <c r="O209" i="2" s="1"/>
  <c r="N210" i="2"/>
  <c r="O210" i="2" s="1"/>
  <c r="N211" i="2"/>
  <c r="O211" i="2" s="1"/>
  <c r="N212" i="2"/>
  <c r="O212" i="2" s="1"/>
  <c r="N213" i="2"/>
  <c r="O213" i="2" s="1"/>
  <c r="N214" i="2"/>
  <c r="O214" i="2" s="1"/>
  <c r="N215" i="2"/>
  <c r="O215" i="2" s="1"/>
  <c r="N216" i="2"/>
  <c r="O216" i="2" s="1"/>
  <c r="N217" i="2"/>
  <c r="O217" i="2" s="1"/>
  <c r="N218" i="2"/>
  <c r="O218" i="2" s="1"/>
  <c r="N219" i="2"/>
  <c r="O219" i="2" s="1"/>
  <c r="N220" i="2"/>
  <c r="O220" i="2" s="1"/>
  <c r="N221" i="2"/>
  <c r="O221" i="2" s="1"/>
  <c r="N222" i="2"/>
  <c r="O222" i="2" s="1"/>
  <c r="N223" i="2"/>
  <c r="O223" i="2" s="1"/>
  <c r="N224" i="2"/>
  <c r="O224" i="2" s="1"/>
  <c r="N225" i="2"/>
  <c r="O225" i="2" s="1"/>
  <c r="N226" i="2"/>
  <c r="O226" i="2" s="1"/>
  <c r="N227" i="2"/>
  <c r="O227" i="2" s="1"/>
  <c r="N228" i="2"/>
  <c r="O228" i="2" s="1"/>
  <c r="N229" i="2"/>
  <c r="O229" i="2" s="1"/>
  <c r="N230" i="2"/>
  <c r="O230" i="2" s="1"/>
  <c r="N12" i="2"/>
  <c r="O12" i="2" s="1"/>
  <c r="M231" i="2"/>
  <c r="J231" i="2"/>
  <c r="L231" i="2"/>
  <c r="K231" i="2"/>
  <c r="O27" i="8" l="1"/>
  <c r="N231" i="2"/>
  <c r="I36" i="4"/>
  <c r="G231" i="2"/>
  <c r="M50" i="4"/>
  <c r="L50" i="4"/>
  <c r="J50" i="4"/>
  <c r="H50" i="4"/>
  <c r="G50" i="4"/>
  <c r="I7" i="1"/>
  <c r="I8" i="1"/>
  <c r="I9" i="1"/>
  <c r="I10" i="1"/>
  <c r="I11" i="1"/>
  <c r="I12" i="1"/>
  <c r="I13" i="1"/>
  <c r="I14" i="1"/>
  <c r="I15" i="1"/>
  <c r="I17" i="1"/>
  <c r="I20" i="1"/>
  <c r="I22" i="1"/>
  <c r="I24" i="1"/>
  <c r="I25" i="1"/>
  <c r="I27" i="1"/>
  <c r="I28" i="1"/>
  <c r="I29" i="1"/>
  <c r="I30" i="1"/>
  <c r="I31" i="1"/>
  <c r="I32" i="1"/>
  <c r="I33" i="1"/>
  <c r="I34" i="1"/>
  <c r="I35" i="1"/>
  <c r="I36" i="1"/>
  <c r="I38" i="1"/>
  <c r="I39" i="1"/>
  <c r="I41" i="1"/>
  <c r="I42" i="1"/>
  <c r="I43" i="1"/>
  <c r="I44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5" i="1"/>
  <c r="I66" i="1"/>
  <c r="I67" i="1"/>
  <c r="I68" i="1"/>
  <c r="I71" i="1"/>
  <c r="I72" i="1"/>
  <c r="I73" i="1"/>
  <c r="I74" i="1"/>
  <c r="I76" i="1"/>
  <c r="I78" i="1"/>
  <c r="I79" i="1"/>
  <c r="G91" i="1"/>
  <c r="H91" i="1"/>
  <c r="J91" i="1"/>
  <c r="K91" i="1"/>
  <c r="O16" i="6"/>
  <c r="O17" i="6"/>
  <c r="O18" i="6"/>
  <c r="O19" i="6"/>
  <c r="I28" i="4"/>
  <c r="N50" i="4" l="1"/>
  <c r="O50" i="4"/>
  <c r="I91" i="1"/>
  <c r="O91" i="1"/>
  <c r="N91" i="1"/>
  <c r="I30" i="4"/>
  <c r="N18" i="8"/>
  <c r="O18" i="8" s="1"/>
  <c r="N19" i="8"/>
  <c r="O19" i="8" s="1"/>
  <c r="N20" i="8"/>
  <c r="O20" i="8" s="1"/>
  <c r="N17" i="8"/>
  <c r="O17" i="8" s="1"/>
  <c r="N21" i="8" l="1"/>
  <c r="L12" i="8" l="1"/>
  <c r="J12" i="8"/>
  <c r="I12" i="8"/>
  <c r="G12" i="8"/>
  <c r="L35" i="8"/>
  <c r="K35" i="8"/>
  <c r="J35" i="8"/>
  <c r="I35" i="8"/>
  <c r="G35" i="8"/>
  <c r="I223" i="2" l="1"/>
  <c r="I222" i="2"/>
  <c r="M20" i="6"/>
  <c r="G20" i="6"/>
  <c r="L20" i="6"/>
  <c r="K20" i="6"/>
  <c r="J20" i="6"/>
  <c r="I20" i="6"/>
  <c r="O231" i="2" l="1"/>
  <c r="I231" i="2"/>
  <c r="M35" i="8"/>
  <c r="H35" i="8"/>
  <c r="I23" i="4"/>
  <c r="N6" i="8"/>
  <c r="O6" i="8" s="1"/>
  <c r="N7" i="8"/>
  <c r="O7" i="8" s="1"/>
  <c r="N8" i="8"/>
  <c r="O8" i="8" s="1"/>
  <c r="N9" i="8"/>
  <c r="O9" i="8" s="1"/>
  <c r="N10" i="8"/>
  <c r="N11" i="8"/>
  <c r="O11" i="8" s="1"/>
  <c r="N5" i="8"/>
  <c r="O5" i="8" s="1"/>
  <c r="O10" i="8" l="1"/>
  <c r="O12" i="8" s="1"/>
  <c r="N12" i="8"/>
  <c r="O35" i="8"/>
  <c r="N5" i="6"/>
  <c r="O5" i="6" s="1"/>
  <c r="L21" i="8" l="1"/>
  <c r="K21" i="8"/>
  <c r="J21" i="8"/>
  <c r="G21" i="8"/>
  <c r="I17" i="8" l="1"/>
  <c r="I21" i="8" s="1"/>
  <c r="O21" i="8" l="1"/>
  <c r="I8" i="4"/>
  <c r="I9" i="4"/>
  <c r="I14" i="4" l="1"/>
  <c r="N6" i="6" l="1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I5" i="3"/>
  <c r="O5" i="3" s="1"/>
  <c r="B6" i="3"/>
  <c r="I7" i="4"/>
  <c r="I10" i="4"/>
  <c r="I11" i="4"/>
  <c r="I12" i="4"/>
  <c r="I15" i="4"/>
  <c r="I16" i="4"/>
  <c r="I17" i="4"/>
  <c r="I18" i="4"/>
  <c r="I19" i="4"/>
  <c r="I22" i="4"/>
  <c r="I24" i="4"/>
  <c r="I25" i="4"/>
  <c r="I26" i="4"/>
  <c r="I27" i="4"/>
  <c r="I29" i="4"/>
  <c r="I31" i="4"/>
  <c r="I32" i="4"/>
  <c r="I33" i="4"/>
  <c r="I35" i="4"/>
  <c r="I40" i="4"/>
  <c r="I41" i="4"/>
  <c r="I43" i="4"/>
  <c r="I44" i="4"/>
  <c r="I45" i="4"/>
  <c r="I50" i="4" l="1"/>
  <c r="N20" i="6"/>
  <c r="O20" i="6"/>
  <c r="O6" i="3" l="1"/>
  <c r="N6" i="3"/>
  <c r="M6" i="3"/>
  <c r="L6" i="3"/>
  <c r="K6" i="3"/>
  <c r="J6" i="3"/>
  <c r="I6" i="3"/>
  <c r="H6" i="3"/>
  <c r="G6" i="3"/>
</calcChain>
</file>

<file path=xl/sharedStrings.xml><?xml version="1.0" encoding="utf-8"?>
<sst xmlns="http://schemas.openxmlformats.org/spreadsheetml/2006/main" count="2065" uniqueCount="560">
  <si>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</si>
  <si>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</si>
  <si>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</si>
  <si>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</si>
  <si>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</si>
  <si>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</si>
  <si>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</si>
  <si>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</si>
  <si>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</si>
  <si>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</si>
  <si>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</si>
  <si>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</si>
  <si>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</si>
  <si>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</si>
  <si>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</si>
  <si>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</si>
  <si>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</si>
  <si>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</si>
  <si>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</si>
  <si>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</si>
  <si>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</si>
  <si>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</si>
  <si>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</si>
  <si>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</si>
  <si>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</si>
  <si>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</si>
  <si>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</si>
  <si>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</si>
  <si>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</si>
  <si>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</si>
  <si>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</si>
  <si>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</si>
  <si>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</si>
  <si>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</si>
  <si>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</si>
  <si>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</si>
  <si>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</si>
  <si>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</si>
  <si>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</si>
  <si>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</si>
  <si>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</si>
  <si>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</si>
  <si>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</si>
  <si>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</si>
  <si>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</si>
  <si>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FRANCIA DE LA CRUZ ABREU</t>
  </si>
  <si>
    <t>ENCARGADO (A)</t>
  </si>
  <si>
    <t>CRISTIANA BELTRE MENDEZ</t>
  </si>
  <si>
    <t>LEONOR CUEVAS SIERRA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</si>
  <si>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</si>
  <si>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</si>
  <si>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</si>
  <si>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</si>
  <si>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</si>
  <si>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</si>
  <si>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</si>
  <si>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</si>
  <si>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</si>
  <si>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</si>
  <si>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</si>
  <si>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</si>
  <si>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</si>
  <si>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</si>
  <si>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</si>
  <si>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</si>
  <si>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</si>
  <si>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</si>
  <si>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</si>
  <si>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</si>
  <si>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</si>
  <si>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</si>
  <si>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</si>
  <si>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</si>
  <si>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</si>
  <si>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</si>
  <si>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</si>
  <si>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</si>
  <si>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</si>
  <si>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</si>
  <si>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</si>
  <si>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</si>
  <si>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</si>
  <si>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</si>
  <si>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</si>
  <si>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</si>
  <si>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</si>
  <si>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</si>
  <si>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</si>
  <si>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</si>
  <si>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</si>
  <si>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</si>
  <si>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</si>
  <si>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</si>
  <si>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</si>
  <si>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</si>
  <si>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</si>
  <si>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</si>
  <si>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</si>
  <si>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</si>
  <si>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</si>
  <si>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</si>
  <si>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</si>
  <si>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</si>
  <si>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</si>
  <si>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</si>
  <si>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</si>
  <si>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</si>
  <si>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</si>
  <si>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</si>
  <si>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</si>
  <si>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</si>
  <si>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</si>
  <si>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</si>
  <si>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</si>
  <si>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</si>
  <si>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</si>
  <si>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</si>
  <si>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</si>
  <si>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</si>
  <si>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</si>
  <si>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</si>
  <si>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</si>
  <si>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</si>
  <si>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</si>
  <si>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</si>
  <si>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</si>
  <si>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</si>
  <si>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</si>
  <si>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</si>
  <si>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</si>
  <si>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</si>
  <si>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</si>
  <si>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</si>
  <si>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</si>
  <si>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</si>
  <si>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</si>
  <si>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</si>
  <si>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</si>
  <si>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</si>
  <si>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</si>
  <si>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</si>
  <si>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</si>
  <si>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</si>
  <si>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</si>
  <si>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</si>
  <si>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</si>
  <si>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</si>
  <si>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</si>
  <si>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</si>
  <si>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</si>
  <si>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</si>
  <si>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</si>
  <si>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</si>
  <si>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JOSE ANTONIO HERNANDEZ CUEVAS</t>
  </si>
  <si>
    <t>FRANCISCO JAVIER FERNANDEZ ALMONTE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</si>
  <si>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</si>
  <si>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</si>
  <si>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</si>
  <si>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</si>
  <si>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</si>
  <si>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</si>
  <si>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</si>
  <si>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</si>
  <si>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</si>
  <si>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</si>
  <si>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</si>
  <si>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</si>
  <si>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</si>
  <si>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</si>
  <si>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</si>
  <si>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</si>
  <si>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</si>
  <si>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</si>
  <si>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</si>
  <si>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</si>
  <si>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</si>
  <si>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</si>
  <si>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</si>
  <si>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</si>
  <si>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</si>
  <si>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</si>
  <si>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</si>
  <si>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</si>
  <si>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</si>
  <si>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</si>
  <si>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</si>
  <si>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</si>
  <si>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</si>
  <si>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</si>
  <si>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</si>
  <si>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</si>
  <si>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</si>
  <si>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</si>
  <si>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</si>
  <si>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</si>
  <si>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</si>
  <si>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</si>
  <si>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</si>
  <si>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</si>
  <si>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</si>
  <si>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</si>
  <si>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</si>
  <si>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</si>
  <si>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</si>
  <si>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</si>
  <si>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</si>
  <si>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</si>
  <si>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</si>
  <si>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</si>
  <si>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</si>
  <si>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</si>
  <si>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</si>
  <si>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</si>
  <si>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</si>
  <si>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</si>
  <si>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</si>
  <si>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</si>
  <si>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</si>
  <si>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</si>
  <si>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</si>
  <si>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</si>
  <si>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</si>
  <si>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</si>
  <si>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</si>
  <si>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</si>
  <si>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</si>
  <si>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</si>
  <si>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</si>
  <si>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</si>
  <si>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</si>
  <si>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</si>
  <si>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</si>
  <si>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</si>
  <si>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</si>
  <si>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</si>
  <si>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</si>
  <si>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</si>
  <si>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</si>
  <si>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</si>
  <si>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</si>
  <si>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</si>
  <si>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</si>
  <si>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</si>
  <si>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</si>
  <si>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</si>
  <si>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</si>
  <si>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</si>
  <si>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</si>
  <si>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</si>
  <si>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</si>
  <si>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</si>
  <si>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</si>
  <si>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</si>
  <si>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</si>
  <si>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</si>
  <si>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</si>
  <si>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</si>
  <si>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</si>
  <si>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</si>
  <si>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</si>
  <si>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</si>
  <si>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</si>
  <si>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MARIA DEL CARMEN VAZQUEZ CAMPILLO</t>
  </si>
  <si>
    <t>DORIS AURORA ALVAREZ MARTINEZ</t>
  </si>
  <si>
    <t>ALBERICH AYLWIN REYES JIMENEZ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</si>
  <si>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</si>
  <si>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</si>
  <si>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</si>
  <si>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</si>
  <si>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</si>
  <si>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</si>
  <si>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</si>
  <si>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</si>
  <si>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</si>
  <si>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</si>
  <si>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</si>
  <si>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</si>
  <si>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</si>
  <si>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</si>
  <si>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</si>
  <si>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</si>
  <si>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</si>
  <si>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</si>
  <si>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</si>
  <si>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</si>
  <si>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</si>
  <si>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</si>
  <si>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</si>
  <si>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</si>
  <si>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</si>
  <si>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</si>
  <si>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</si>
  <si>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</si>
  <si>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</si>
  <si>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</si>
  <si>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</si>
  <si>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</si>
  <si>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</si>
  <si>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</si>
  <si>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</si>
  <si>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</si>
  <si>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</si>
  <si>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</si>
  <si>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</si>
  <si>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</si>
  <si>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</si>
  <si>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</si>
  <si>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</si>
  <si>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</si>
  <si>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</si>
  <si>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</si>
  <si>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</si>
  <si>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</si>
  <si>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</si>
  <si>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</si>
  <si>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</si>
  <si>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</si>
  <si>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</si>
  <si>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</si>
  <si>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</si>
  <si>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</si>
  <si>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</si>
  <si>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</si>
  <si>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</si>
  <si>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</si>
  <si>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</si>
  <si>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</si>
  <si>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</si>
  <si>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</si>
  <si>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</si>
  <si>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</si>
  <si>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</si>
  <si>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</si>
  <si>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</si>
  <si>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</si>
  <si>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</si>
  <si>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</si>
  <si>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</si>
  <si>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</si>
  <si>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</si>
  <si>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</si>
  <si>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</si>
  <si>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</si>
  <si>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</si>
  <si>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</si>
  <si>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</si>
  <si>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</si>
  <si>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</si>
  <si>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</si>
  <si>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</si>
  <si>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</si>
  <si>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</si>
  <si>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</si>
  <si>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</si>
  <si>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</si>
  <si>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 xml:space="preserve">MIGUEL ANGEL DÍAZ </t>
  </si>
  <si>
    <t xml:space="preserve">FERMIN BLANDINO ROSARIO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</si>
  <si>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</si>
  <si>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</si>
  <si>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</si>
  <si>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</si>
  <si>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</si>
  <si>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</si>
  <si>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</si>
  <si>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</si>
  <si>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</si>
  <si>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</si>
  <si>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</si>
  <si>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</si>
  <si>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</si>
  <si>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</si>
  <si>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</si>
  <si>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</si>
  <si>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</si>
  <si>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</si>
  <si>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</si>
  <si>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</si>
  <si>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</si>
  <si>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</si>
  <si>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</si>
  <si>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</si>
  <si>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</si>
  <si>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</si>
  <si>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</si>
  <si>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</si>
  <si>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</si>
  <si>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</si>
  <si>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</si>
  <si>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</si>
  <si>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</si>
  <si>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</si>
  <si>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</si>
  <si>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</si>
  <si>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</si>
  <si>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</si>
  <si>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</si>
  <si>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</si>
  <si>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</si>
  <si>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</si>
  <si>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</si>
  <si>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</si>
  <si>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</si>
  <si>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</si>
  <si>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</si>
  <si>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</si>
  <si>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</si>
  <si>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</si>
  <si>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</si>
  <si>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</si>
  <si>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</si>
  <si>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</si>
  <si>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</si>
  <si>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</si>
  <si>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</si>
  <si>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</si>
  <si>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</si>
  <si>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</si>
  <si>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</si>
  <si>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</si>
  <si>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</si>
  <si>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</si>
  <si>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</si>
  <si>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</si>
  <si>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</si>
  <si>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</si>
  <si>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</si>
  <si>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</si>
  <si>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</si>
  <si>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</si>
  <si>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</si>
  <si>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</si>
  <si>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</si>
  <si>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</si>
  <si>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</si>
  <si>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</si>
  <si>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</si>
  <si>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</si>
  <si>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</si>
  <si>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</si>
  <si>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</si>
  <si>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</si>
  <si>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</si>
  <si>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</si>
  <si>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</si>
  <si>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</si>
  <si>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</si>
  <si>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</si>
  <si>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</si>
  <si>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</si>
  <si>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</si>
  <si>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</si>
  <si>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ANYELINE PÉREZ RAMÍREZ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</si>
  <si>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</si>
  <si>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</si>
  <si>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</si>
  <si>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</si>
  <si>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</si>
  <si>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</si>
  <si>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</si>
  <si>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</si>
  <si>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</si>
  <si>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</si>
  <si>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</si>
  <si>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</si>
  <si>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</si>
  <si>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</si>
  <si>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</si>
  <si>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</si>
  <si>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</si>
  <si>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</si>
  <si>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</si>
  <si>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</si>
  <si>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</si>
  <si>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</si>
  <si>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</si>
  <si>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</si>
  <si>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</si>
  <si>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</si>
  <si>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</si>
  <si>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</si>
  <si>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</si>
  <si>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</si>
  <si>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</si>
  <si>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</si>
  <si>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</si>
  <si>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</si>
  <si>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</si>
  <si>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</si>
  <si>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</si>
  <si>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</si>
  <si>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</si>
  <si>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</si>
  <si>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</si>
  <si>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</si>
  <si>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</si>
  <si>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</si>
  <si>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</si>
  <si>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</si>
  <si>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</si>
  <si>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</si>
  <si>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</si>
  <si>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</si>
  <si>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</si>
  <si>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</si>
  <si>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</si>
  <si>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</si>
  <si>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</si>
  <si>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</si>
  <si>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</si>
  <si>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</si>
  <si>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</si>
  <si>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</si>
  <si>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</si>
  <si>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</si>
  <si>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</si>
  <si>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</si>
  <si>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 xml:space="preserve">WESKENDY MIHOVAR TAPIA MONTERO </t>
  </si>
  <si>
    <t>JOSE PAREDES CALCAÑO</t>
  </si>
  <si>
    <t>GERSON DANIEL RAMOS HERNANDEZ</t>
  </si>
  <si>
    <t>JOSE ADON PASCUAL</t>
  </si>
  <si>
    <t>GESTOR DE REDES SOCIALES</t>
  </si>
  <si>
    <t>LEONELA CABRAL VIDAL</t>
  </si>
  <si>
    <t>ISABELA DE WINDT TAVAREZ</t>
  </si>
  <si>
    <t>PARALEGAL</t>
  </si>
  <si>
    <t>SEBASTIAN MARTINEZ MADERA</t>
  </si>
  <si>
    <t>ADRIAN RAFAEL DIPLAN MONTAS</t>
  </si>
  <si>
    <t>XIOMARIS SÁNCHEZ VÁSQUEZ</t>
  </si>
  <si>
    <t>AUXILIAR  DE ALMACEN Y SUMINISTRO</t>
  </si>
  <si>
    <t xml:space="preserve">AURELINA CAMPUSANO MARTINEZ </t>
  </si>
  <si>
    <t xml:space="preserve">ANGEL LUIS MARTE PERALTA </t>
  </si>
  <si>
    <t>KELVIN DISRAELI CRUZ WILLIAMS</t>
  </si>
  <si>
    <t>JOSE RAMON DIAZ PITTA</t>
  </si>
  <si>
    <t>RAMON ALFREDO TORO CASTILLO</t>
  </si>
  <si>
    <t>HECTOR JULIO CASTILLO PERALTA</t>
  </si>
  <si>
    <t>MIREIDY BELTRE BELTRE</t>
  </si>
  <si>
    <t>SECCION DE ESTACION Y ADMINISTRACIÓN PESQUERA- SAN PEDRO DE MACORIS</t>
  </si>
  <si>
    <t>GUILLERMO ALCANTARA MATEO</t>
  </si>
  <si>
    <t xml:space="preserve">DIVISIÓN DE TRANSFORMACIÓN DIGITAL </t>
  </si>
  <si>
    <t>EDGAR EDUARDO BOURNIGAL TEJADA</t>
  </si>
  <si>
    <t>DIDSON ALBERTO DE LA CRUZ DE LOS SANTOS</t>
  </si>
  <si>
    <t>ERIKA ORTIZ SOTO</t>
  </si>
  <si>
    <t xml:space="preserve">MYLCHA YESENIA MADERA MORA </t>
  </si>
  <si>
    <t>NÓMINA PERSONAL FIJO CORRESPONDIENTE AL MES DE NOVIEMBRE  2025</t>
  </si>
  <si>
    <t>NÓMINA PERSONAL FIJO 2 CORRESPONDIENTE AL MES DE NOVIEMBRE 2025</t>
  </si>
  <si>
    <t>NÓMINA PERSONAL TEMPORALES CORRESPONDIENTE AL MES DE NOVIEMBRE 2025</t>
  </si>
  <si>
    <t>NÓMINA PERSONAL TRAMITE EN PENSIÓN CORRESPONDIENTE AL MES DE NOVIEMBRE  2025</t>
  </si>
  <si>
    <t>NÓMINA PERSONAL DE VIGILANCIA CORRESPONDIENTE AL MES DE NOVIEMBRE 2025</t>
  </si>
  <si>
    <t>NÓMINA PERSONAL DE INTERINATO  CORRESPONDIENTE AL MES DE NOVIEMBRE 2025</t>
  </si>
  <si>
    <t>NÓMINA PERSONAL DE INTERINATO FONDO 9998  CORRESPONDIENTE AL MES DE NOVIEMBRE 2025</t>
  </si>
  <si>
    <t>NÓMINA PERSONAL DE SUPLENCIA  CORRESPONDIENTE AL MES DE NOVIEMBRE 2025</t>
  </si>
  <si>
    <t xml:space="preserve">SECCIÓN DE REVISIÓN Y CONTROL </t>
  </si>
  <si>
    <t>FELIX ANTONIO SOSA FILOTEO</t>
  </si>
  <si>
    <t>ANALISTA DE CALIDAD EN LA GESTION</t>
  </si>
  <si>
    <t>DIVISION DE DESARROLLO INSTITUCIONAL Y CALIDAD EN LA GESTION</t>
  </si>
  <si>
    <t>JOSE JORGE TAVERAS CASTILLO</t>
  </si>
  <si>
    <t>SECCION DE ESTACION Y ADMINISTRACION PESQUERA- SANTO DGO</t>
  </si>
  <si>
    <t>ANDREINA ARACENA REYES</t>
  </si>
  <si>
    <t>SECRETARUA</t>
  </si>
  <si>
    <t>JUAN ESTEVAN CONTRERAS PUJOLS</t>
  </si>
  <si>
    <t>Responsable Rcursos Humanos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</si>
</sst>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name val="Calibri"/>
      <family val="2"/>
      <scheme val="minor"/>
    </font>
    <font>
      <sz val="20"/>
      <name val="Calibri"/>
      <family val="2"/>
    </font>
    <font>
      <sz val="20"/>
      <color rgb="FF000000"/>
      <name val="Calibri"/>
      <family val="2"/>
    </font>
    <font>
      <sz val="20"/>
      <color theme="1"/>
      <name val="Calibri"/>
      <family val="2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0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1" fillId="0" borderId="0" xfId="0" applyFont="1" applyAlignment="1">
      <alignment horizontal="right"/>
    </xf>
    <xf numFmtId="0" fontId="31" fillId="0" borderId="12" xfId="0" applyFont="1" applyBorder="1"/>
    <xf numFmtId="0" fontId="31" fillId="0" borderId="0" xfId="0" applyFont="1"/>
    <xf numFmtId="0" fontId="31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3" xfId="0" applyFont="1" applyBorder="1"/>
    <xf numFmtId="17" fontId="23" fillId="0" borderId="13" xfId="0" applyNumberFormat="1" applyFont="1" applyBorder="1"/>
    <xf numFmtId="165" fontId="23" fillId="0" borderId="13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3" xfId="0" applyFont="1" applyBorder="1" applyAlignment="1">
      <alignment horizontal="center"/>
    </xf>
    <xf numFmtId="165" fontId="23" fillId="0" borderId="13" xfId="0" applyNumberFormat="1" applyFont="1" applyBorder="1" applyAlignment="1">
      <alignment horizontal="right"/>
    </xf>
    <xf numFmtId="165" fontId="23" fillId="33" borderId="13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29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29" fillId="0" borderId="11" xfId="0" applyNumberFormat="1" applyFont="1" applyBorder="1"/>
    <xf numFmtId="0" fontId="33" fillId="0" borderId="0" xfId="0" applyFont="1"/>
    <xf numFmtId="0" fontId="35" fillId="0" borderId="0" xfId="0" applyFont="1"/>
    <xf numFmtId="0" fontId="34" fillId="0" borderId="0" xfId="0" applyFont="1" applyAlignment="1">
      <alignment horizontal="right" wrapText="1"/>
    </xf>
    <xf numFmtId="0" fontId="34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4" fontId="34" fillId="0" borderId="0" xfId="0" applyNumberFormat="1" applyFont="1" applyAlignment="1">
      <alignment wrapText="1"/>
    </xf>
    <xf numFmtId="4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horizontal="right"/>
    </xf>
    <xf numFmtId="0" fontId="34" fillId="0" borderId="0" xfId="0" applyFont="1"/>
    <xf numFmtId="0" fontId="36" fillId="0" borderId="0" xfId="0" applyFont="1"/>
    <xf numFmtId="0" fontId="36" fillId="0" borderId="0" xfId="0" applyFont="1" applyAlignment="1">
      <alignment horizontal="center"/>
    </xf>
    <xf numFmtId="4" fontId="34" fillId="0" borderId="0" xfId="0" applyNumberFormat="1" applyFont="1"/>
    <xf numFmtId="4" fontId="34" fillId="0" borderId="0" xfId="0" applyNumberFormat="1" applyFont="1" applyAlignment="1">
      <alignment horizontal="right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left" vertical="center" wrapText="1"/>
    </xf>
    <xf numFmtId="165" fontId="27" fillId="0" borderId="10" xfId="0" applyNumberFormat="1" applyFont="1" applyBorder="1" applyAlignment="1">
      <alignment horizontal="right" vertical="center" wrapText="1"/>
    </xf>
    <xf numFmtId="0" fontId="32" fillId="0" borderId="0" xfId="0" applyFont="1"/>
    <xf numFmtId="0" fontId="27" fillId="0" borderId="11" xfId="0" applyFont="1" applyBorder="1"/>
    <xf numFmtId="0" fontId="27" fillId="0" borderId="11" xfId="0" applyFont="1" applyBorder="1" applyAlignment="1">
      <alignment horizontal="left"/>
    </xf>
    <xf numFmtId="0" fontId="0" fillId="0" borderId="0" xfId="0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17" fontId="27" fillId="0" borderId="10" xfId="0" applyNumberFormat="1" applyFont="1" applyBorder="1" applyAlignment="1">
      <alignment horizontal="left" vertical="center"/>
    </xf>
    <xf numFmtId="165" fontId="27" fillId="0" borderId="10" xfId="0" applyNumberFormat="1" applyFont="1" applyBorder="1" applyAlignment="1">
      <alignment horizontal="right" vertical="center"/>
    </xf>
    <xf numFmtId="165" fontId="29" fillId="0" borderId="10" xfId="0" applyNumberFormat="1" applyFont="1" applyBorder="1" applyAlignment="1">
      <alignment horizontal="right" vertical="center"/>
    </xf>
    <xf numFmtId="0" fontId="37" fillId="0" borderId="0" xfId="0" applyFont="1"/>
    <xf numFmtId="0" fontId="28" fillId="0" borderId="11" xfId="0" applyFont="1" applyBorder="1"/>
    <xf numFmtId="0" fontId="33" fillId="0" borderId="0" xfId="0" applyFont="1" applyAlignment="1">
      <alignment horizontal="center"/>
    </xf>
    <xf numFmtId="0" fontId="0" fillId="33" borderId="0" xfId="0" applyFill="1"/>
    <xf numFmtId="0" fontId="23" fillId="33" borderId="0" xfId="0" applyFont="1" applyFill="1" applyAlignment="1">
      <alignment horizont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right"/>
    </xf>
    <xf numFmtId="0" fontId="31" fillId="33" borderId="10" xfId="0" applyFont="1" applyFill="1" applyBorder="1"/>
    <xf numFmtId="17" fontId="31" fillId="0" borderId="10" xfId="0" applyNumberFormat="1" applyFont="1" applyBorder="1" applyAlignment="1">
      <alignment horizontal="center"/>
    </xf>
    <xf numFmtId="0" fontId="31" fillId="0" borderId="10" xfId="0" applyFont="1" applyBorder="1"/>
    <xf numFmtId="0" fontId="31" fillId="0" borderId="10" xfId="0" applyFont="1" applyBorder="1" applyAlignment="1">
      <alignment horizontal="center"/>
    </xf>
    <xf numFmtId="17" fontId="31" fillId="0" borderId="10" xfId="0" applyNumberFormat="1" applyFont="1" applyBorder="1"/>
    <xf numFmtId="165" fontId="31" fillId="0" borderId="10" xfId="0" applyNumberFormat="1" applyFont="1" applyBorder="1"/>
    <xf numFmtId="165" fontId="31" fillId="0" borderId="10" xfId="0" applyNumberFormat="1" applyFont="1" applyBorder="1" applyAlignment="1">
      <alignment horizontal="right"/>
    </xf>
    <xf numFmtId="17" fontId="31" fillId="33" borderId="10" xfId="0" applyNumberFormat="1" applyFont="1" applyFill="1" applyBorder="1"/>
    <xf numFmtId="0" fontId="40" fillId="0" borderId="10" xfId="0" applyFont="1" applyBorder="1" applyAlignment="1">
      <alignment horizontal="right" wrapText="1"/>
    </xf>
    <xf numFmtId="0" fontId="40" fillId="0" borderId="10" xfId="0" applyFont="1" applyBorder="1" applyAlignment="1">
      <alignment horizont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horizontal="center" wrapText="1"/>
    </xf>
    <xf numFmtId="165" fontId="40" fillId="0" borderId="10" xfId="0" applyNumberFormat="1" applyFont="1" applyBorder="1" applyAlignment="1">
      <alignment horizontal="right" wrapText="1"/>
    </xf>
    <xf numFmtId="4" fontId="31" fillId="0" borderId="0" xfId="0" applyNumberFormat="1" applyFont="1"/>
    <xf numFmtId="4" fontId="31" fillId="0" borderId="10" xfId="0" applyNumberFormat="1" applyFont="1" applyBorder="1"/>
    <xf numFmtId="165" fontId="40" fillId="0" borderId="11" xfId="0" applyNumberFormat="1" applyFont="1" applyBorder="1"/>
    <xf numFmtId="165" fontId="40" fillId="0" borderId="11" xfId="0" applyNumberFormat="1" applyFont="1" applyBorder="1" applyAlignment="1">
      <alignment horizontal="right"/>
    </xf>
    <xf numFmtId="0" fontId="40" fillId="0" borderId="11" xfId="0" applyFont="1" applyBorder="1" applyAlignment="1">
      <alignment horizontal="right"/>
    </xf>
    <xf numFmtId="0" fontId="40" fillId="0" borderId="11" xfId="0" applyFont="1" applyBorder="1" applyAlignment="1">
      <alignment horizontal="center"/>
    </xf>
    <xf numFmtId="0" fontId="40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165" fontId="40" fillId="0" borderId="0" xfId="0" applyNumberFormat="1" applyFont="1"/>
    <xf numFmtId="165" fontId="40" fillId="0" borderId="0" xfId="0" applyNumberFormat="1" applyFont="1" applyAlignment="1">
      <alignment horizontal="right"/>
    </xf>
    <xf numFmtId="165" fontId="40" fillId="0" borderId="0" xfId="0" applyNumberFormat="1" applyFont="1" applyAlignment="1">
      <alignment horizontal="right" wrapText="1"/>
    </xf>
    <xf numFmtId="0" fontId="41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7" fillId="33" borderId="10" xfId="0" applyFont="1" applyFill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left" wrapText="1"/>
    </xf>
    <xf numFmtId="17" fontId="37" fillId="0" borderId="10" xfId="0" applyNumberFormat="1" applyFont="1" applyBorder="1" applyAlignment="1">
      <alignment wrapText="1"/>
    </xf>
    <xf numFmtId="165" fontId="37" fillId="0" borderId="10" xfId="0" applyNumberFormat="1" applyFont="1" applyBorder="1" applyAlignment="1">
      <alignment horizontal="right" wrapText="1"/>
    </xf>
    <xf numFmtId="165" fontId="37" fillId="33" borderId="10" xfId="0" applyNumberFormat="1" applyFont="1" applyFill="1" applyBorder="1" applyAlignment="1">
      <alignment horizontal="right" wrapText="1"/>
    </xf>
    <xf numFmtId="165" fontId="42" fillId="0" borderId="10" xfId="0" applyNumberFormat="1" applyFont="1" applyBorder="1" applyAlignment="1">
      <alignment horizontal="right" wrapText="1"/>
    </xf>
    <xf numFmtId="0" fontId="37" fillId="33" borderId="10" xfId="0" applyFont="1" applyFill="1" applyBorder="1" applyAlignment="1">
      <alignment horizontal="left" wrapText="1"/>
    </xf>
    <xf numFmtId="17" fontId="37" fillId="33" borderId="10" xfId="0" applyNumberFormat="1" applyFont="1" applyFill="1" applyBorder="1" applyAlignment="1">
      <alignment wrapText="1"/>
    </xf>
    <xf numFmtId="165" fontId="42" fillId="33" borderId="10" xfId="0" applyNumberFormat="1" applyFont="1" applyFill="1" applyBorder="1" applyAlignment="1">
      <alignment horizontal="right" wrapText="1"/>
    </xf>
    <xf numFmtId="49" fontId="37" fillId="0" borderId="10" xfId="0" applyNumberFormat="1" applyFont="1" applyBorder="1" applyAlignment="1">
      <alignment horizontal="center" vertical="center" wrapText="1"/>
    </xf>
    <xf numFmtId="0" fontId="43" fillId="0" borderId="10" xfId="0" applyFont="1" applyBorder="1" applyAlignment="1">
      <alignment horizontal="left" vertical="center" wrapText="1"/>
    </xf>
    <xf numFmtId="0" fontId="44" fillId="33" borderId="10" xfId="0" applyFont="1" applyFill="1" applyBorder="1" applyAlignment="1">
      <alignment horizontal="left" vertical="center" wrapText="1"/>
    </xf>
    <xf numFmtId="49" fontId="37" fillId="33" borderId="10" xfId="0" applyNumberFormat="1" applyFont="1" applyFill="1" applyBorder="1" applyAlignment="1">
      <alignment horizontal="center" vertical="center" wrapText="1"/>
    </xf>
    <xf numFmtId="0" fontId="43" fillId="33" borderId="10" xfId="0" applyFont="1" applyFill="1" applyBorder="1" applyAlignment="1">
      <alignment horizontal="left" vertical="center" wrapText="1"/>
    </xf>
    <xf numFmtId="0" fontId="37" fillId="33" borderId="10" xfId="0" applyFont="1" applyFill="1" applyBorder="1" applyAlignment="1">
      <alignment horizontal="center" vertical="center" wrapText="1"/>
    </xf>
    <xf numFmtId="17" fontId="37" fillId="33" borderId="10" xfId="0" applyNumberFormat="1" applyFont="1" applyFill="1" applyBorder="1" applyAlignment="1">
      <alignment horizontal="right" vertical="center" wrapText="1"/>
    </xf>
    <xf numFmtId="165" fontId="37" fillId="33" borderId="10" xfId="0" applyNumberFormat="1" applyFont="1" applyFill="1" applyBorder="1" applyAlignment="1">
      <alignment horizontal="right" vertical="center" wrapText="1"/>
    </xf>
    <xf numFmtId="165" fontId="43" fillId="33" borderId="10" xfId="0" applyNumberFormat="1" applyFont="1" applyFill="1" applyBorder="1" applyAlignment="1">
      <alignment horizontal="right" wrapText="1"/>
    </xf>
    <xf numFmtId="17" fontId="37" fillId="0" borderId="10" xfId="0" applyNumberFormat="1" applyFont="1" applyBorder="1" applyAlignment="1">
      <alignment horizontal="center" vertical="center" wrapText="1"/>
    </xf>
    <xf numFmtId="17" fontId="37" fillId="0" borderId="10" xfId="0" applyNumberFormat="1" applyFont="1" applyBorder="1" applyAlignment="1">
      <alignment horizontal="left" vertical="center" wrapText="1"/>
    </xf>
    <xf numFmtId="0" fontId="45" fillId="33" borderId="10" xfId="0" applyFont="1" applyFill="1" applyBorder="1" applyAlignment="1">
      <alignment horizontal="left" vertical="center" wrapText="1"/>
    </xf>
    <xf numFmtId="17" fontId="37" fillId="0" borderId="10" xfId="0" applyNumberFormat="1" applyFont="1" applyBorder="1" applyAlignment="1">
      <alignment horizontal="right" vertical="center" wrapText="1"/>
    </xf>
    <xf numFmtId="165" fontId="37" fillId="0" borderId="10" xfId="0" applyNumberFormat="1" applyFont="1" applyBorder="1" applyAlignment="1">
      <alignment horizontal="right" vertical="center" wrapText="1"/>
    </xf>
    <xf numFmtId="0" fontId="46" fillId="0" borderId="0" xfId="0" applyFont="1" applyAlignment="1">
      <alignment horizontal="right"/>
    </xf>
    <xf numFmtId="0" fontId="46" fillId="0" borderId="12" xfId="0" applyFont="1" applyBorder="1"/>
    <xf numFmtId="0" fontId="46" fillId="0" borderId="0" xfId="0" applyFont="1"/>
    <xf numFmtId="4" fontId="37" fillId="0" borderId="10" xfId="0" applyNumberFormat="1" applyFont="1" applyBorder="1" applyAlignment="1">
      <alignment wrapText="1"/>
    </xf>
    <xf numFmtId="0" fontId="47" fillId="0" borderId="0" xfId="0" applyFont="1"/>
    <xf numFmtId="0" fontId="48" fillId="0" borderId="0" xfId="0" applyFo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right"/>
    </xf>
    <xf numFmtId="165" fontId="41" fillId="0" borderId="10" xfId="0" applyNumberFormat="1" applyFont="1" applyBorder="1" applyAlignment="1">
      <alignment wrapText="1"/>
    </xf>
    <xf numFmtId="165" fontId="41" fillId="0" borderId="10" xfId="0" applyNumberFormat="1" applyFont="1" applyBorder="1" applyAlignment="1">
      <alignment horizontal="right" wrapText="1"/>
    </xf>
    <xf numFmtId="0" fontId="49" fillId="0" borderId="0" xfId="0" applyFont="1" applyAlignment="1">
      <alignment horizontal="right"/>
    </xf>
    <xf numFmtId="0" fontId="50" fillId="0" borderId="12" xfId="0" applyFont="1" applyBorder="1"/>
    <xf numFmtId="0" fontId="50" fillId="0" borderId="0" xfId="0" applyFont="1"/>
    <xf numFmtId="0" fontId="50" fillId="0" borderId="0" xfId="0" applyFont="1" applyAlignment="1">
      <alignment horizontal="center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19" fillId="0" borderId="0" xfId="0" applyFont="1"/>
    <xf numFmtId="0" fontId="28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4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8:X243"/>
  <sheetViews>
    <sheetView view="pageLayout" topLeftCell="C12" zoomScale="60" zoomScaleNormal="85" zoomScalePageLayoutView="60" workbookViewId="0">
      <selection activeCell="D27" sqref="D27"/>
    </sheetView>
  </sheetViews>
  <sheetFormatPr baseColWidth="10" defaultColWidth="11.42578125" defaultRowHeight="15" x14ac:dyDescent="0.25"/>
  <cols>
    <col min="1" max="1" width="86.5703125" customWidth="1"/>
    <col min="2" max="2" width="18" customWidth="1"/>
    <col min="3" max="3" width="71.140625" customWidth="1"/>
    <col min="4" max="4" width="138.85546875" customWidth="1"/>
    <col min="5" max="5" width="49.85546875" style="1" customWidth="1"/>
    <col min="6" max="6" width="26" customWidth="1"/>
    <col min="7" max="7" width="27" customWidth="1"/>
    <col min="8" max="8" width="19.28515625" style="2" customWidth="1"/>
    <col min="9" max="9" width="27.140625" customWidth="1"/>
    <col min="10" max="12" width="22" bestFit="1" customWidth="1"/>
    <col min="13" max="13" width="25.42578125" customWidth="1"/>
    <col min="14" max="14" width="24.28515625" customWidth="1"/>
    <col min="15" max="15" width="28.140625" customWidth="1"/>
    <col min="17" max="17" width="11.85546875" bestFit="1" customWidth="1"/>
  </cols>
  <sheetData>
    <row r="8" spans="1:18" ht="13.5" customHeight="1" x14ac:dyDescent="0.25"/>
    <row r="9" spans="1:18" s="198" customFormat="1" ht="30" customHeight="1" x14ac:dyDescent="0.55000000000000004">
      <c r="A9" s="197" t="s">
        <v>542</v>
      </c>
      <c r="E9" s="199"/>
      <c r="H9" s="200"/>
    </row>
    <row r="10" spans="1:18" s="198" customFormat="1" ht="30" customHeight="1" x14ac:dyDescent="0.55000000000000004">
      <c r="A10" s="197"/>
      <c r="E10" s="199"/>
      <c r="H10" s="200"/>
    </row>
    <row r="11" spans="1:18" s="105" customFormat="1" ht="57" x14ac:dyDescent="0.35">
      <c r="A11" s="167" t="s">
        <v>0</v>
      </c>
      <c r="B11" s="167" t="s">
        <v>320</v>
      </c>
      <c r="C11" s="167" t="s">
        <v>2</v>
      </c>
      <c r="D11" s="167" t="s">
        <v>3</v>
      </c>
      <c r="E11" s="167" t="s">
        <v>488</v>
      </c>
      <c r="F11" s="167" t="s">
        <v>4</v>
      </c>
      <c r="G11" s="167" t="s">
        <v>5</v>
      </c>
      <c r="H11" s="167" t="s">
        <v>6</v>
      </c>
      <c r="I11" s="167" t="s">
        <v>7</v>
      </c>
      <c r="J11" s="167" t="s">
        <v>8</v>
      </c>
      <c r="K11" s="167" t="s">
        <v>9</v>
      </c>
      <c r="L11" s="167" t="s">
        <v>10</v>
      </c>
      <c r="M11" s="167" t="s">
        <v>11</v>
      </c>
      <c r="N11" s="167" t="s">
        <v>12</v>
      </c>
      <c r="O11" s="167" t="s">
        <v>13</v>
      </c>
      <c r="Q11" s="134"/>
    </row>
    <row r="12" spans="1:18" ht="28.5" customHeight="1" x14ac:dyDescent="0.4">
      <c r="A12" s="168" t="s">
        <v>14</v>
      </c>
      <c r="B12" s="169" t="s">
        <v>15</v>
      </c>
      <c r="C12" s="170" t="s">
        <v>16</v>
      </c>
      <c r="D12" s="170" t="s">
        <v>400</v>
      </c>
      <c r="E12" s="171" t="s">
        <v>17</v>
      </c>
      <c r="F12" s="172">
        <v>44044</v>
      </c>
      <c r="G12" s="173">
        <v>240000</v>
      </c>
      <c r="H12" s="173">
        <v>0</v>
      </c>
      <c r="I12" s="173">
        <v>240000</v>
      </c>
      <c r="J12" s="173">
        <v>6888</v>
      </c>
      <c r="K12" s="174">
        <v>45213.58</v>
      </c>
      <c r="L12" s="173">
        <v>6589.14</v>
      </c>
      <c r="M12" s="175">
        <v>25</v>
      </c>
      <c r="N12" s="173">
        <f>J12+K12+L12+M12</f>
        <v>58715.72</v>
      </c>
      <c r="O12" s="173">
        <f>G12-N12</f>
        <v>181284.28</v>
      </c>
      <c r="Q12" s="28"/>
      <c r="R12" s="28"/>
    </row>
    <row r="13" spans="1:18" ht="28.5" customHeight="1" x14ac:dyDescent="0.4">
      <c r="A13" s="168" t="s">
        <v>18</v>
      </c>
      <c r="B13" s="169" t="s">
        <v>15</v>
      </c>
      <c r="C13" s="170" t="s">
        <v>388</v>
      </c>
      <c r="D13" s="168" t="s">
        <v>401</v>
      </c>
      <c r="E13" s="176" t="s">
        <v>17</v>
      </c>
      <c r="F13" s="177">
        <v>44044</v>
      </c>
      <c r="G13" s="174">
        <v>120000</v>
      </c>
      <c r="H13" s="174">
        <v>0</v>
      </c>
      <c r="I13" s="174">
        <v>120000</v>
      </c>
      <c r="J13" s="174">
        <v>3444</v>
      </c>
      <c r="K13" s="174">
        <v>16809.87</v>
      </c>
      <c r="L13" s="174">
        <v>3648</v>
      </c>
      <c r="M13" s="178">
        <v>25</v>
      </c>
      <c r="N13" s="173">
        <f t="shared" ref="N13:N76" si="0">J13+K13+L13+M13</f>
        <v>23926.87</v>
      </c>
      <c r="O13" s="173">
        <f t="shared" ref="O13:O76" si="1">G13-N13</f>
        <v>96073.13</v>
      </c>
      <c r="Q13" s="21"/>
    </row>
    <row r="14" spans="1:18" ht="24.75" customHeight="1" x14ac:dyDescent="0.4">
      <c r="A14" s="168" t="s">
        <v>19</v>
      </c>
      <c r="B14" s="169" t="s">
        <v>15</v>
      </c>
      <c r="C14" s="170" t="s">
        <v>388</v>
      </c>
      <c r="D14" s="168" t="s">
        <v>401</v>
      </c>
      <c r="E14" s="176" t="s">
        <v>17</v>
      </c>
      <c r="F14" s="177">
        <v>44075</v>
      </c>
      <c r="G14" s="174">
        <v>120000</v>
      </c>
      <c r="H14" s="174">
        <v>0</v>
      </c>
      <c r="I14" s="174">
        <v>120000</v>
      </c>
      <c r="J14" s="174">
        <v>3444</v>
      </c>
      <c r="K14" s="174">
        <v>16809.87</v>
      </c>
      <c r="L14" s="174">
        <v>3648</v>
      </c>
      <c r="M14" s="178">
        <v>25</v>
      </c>
      <c r="N14" s="173">
        <f t="shared" si="0"/>
        <v>23926.87</v>
      </c>
      <c r="O14" s="173">
        <f t="shared" si="1"/>
        <v>96073.13</v>
      </c>
      <c r="Q14" s="21"/>
    </row>
    <row r="15" spans="1:18" ht="25.5" customHeight="1" x14ac:dyDescent="0.4">
      <c r="A15" s="168" t="s">
        <v>20</v>
      </c>
      <c r="B15" s="169" t="s">
        <v>15</v>
      </c>
      <c r="C15" s="170" t="s">
        <v>389</v>
      </c>
      <c r="D15" s="168" t="s">
        <v>400</v>
      </c>
      <c r="E15" s="176" t="s">
        <v>21</v>
      </c>
      <c r="F15" s="177">
        <v>44075</v>
      </c>
      <c r="G15" s="174">
        <v>110000</v>
      </c>
      <c r="H15" s="174">
        <v>0</v>
      </c>
      <c r="I15" s="174">
        <v>110000</v>
      </c>
      <c r="J15" s="174">
        <v>3157</v>
      </c>
      <c r="K15" s="174">
        <v>14457.62</v>
      </c>
      <c r="L15" s="174">
        <v>3344</v>
      </c>
      <c r="M15" s="178">
        <v>25</v>
      </c>
      <c r="N15" s="173">
        <f t="shared" si="0"/>
        <v>20983.620000000003</v>
      </c>
      <c r="O15" s="173">
        <f t="shared" si="1"/>
        <v>89016.38</v>
      </c>
      <c r="Q15" s="28"/>
    </row>
    <row r="16" spans="1:18" ht="30" customHeight="1" x14ac:dyDescent="0.4">
      <c r="A16" s="168" t="s">
        <v>22</v>
      </c>
      <c r="B16" s="169" t="s">
        <v>23</v>
      </c>
      <c r="C16" s="170" t="s">
        <v>389</v>
      </c>
      <c r="D16" s="168" t="s">
        <v>400</v>
      </c>
      <c r="E16" s="176" t="s">
        <v>21</v>
      </c>
      <c r="F16" s="177">
        <v>44044</v>
      </c>
      <c r="G16" s="174">
        <v>110000</v>
      </c>
      <c r="H16" s="174">
        <v>0</v>
      </c>
      <c r="I16" s="174">
        <v>110000</v>
      </c>
      <c r="J16" s="174">
        <v>3157</v>
      </c>
      <c r="K16" s="174">
        <v>14457.62</v>
      </c>
      <c r="L16" s="174">
        <v>3344</v>
      </c>
      <c r="M16" s="174">
        <v>25</v>
      </c>
      <c r="N16" s="173">
        <f t="shared" si="0"/>
        <v>20983.620000000003</v>
      </c>
      <c r="O16" s="173">
        <f t="shared" si="1"/>
        <v>89016.38</v>
      </c>
      <c r="Q16" s="21"/>
    </row>
    <row r="17" spans="1:21" ht="25.5" customHeight="1" x14ac:dyDescent="0.4">
      <c r="A17" s="168" t="s">
        <v>26</v>
      </c>
      <c r="B17" s="169" t="s">
        <v>15</v>
      </c>
      <c r="C17" s="170" t="s">
        <v>24</v>
      </c>
      <c r="D17" s="168" t="s">
        <v>401</v>
      </c>
      <c r="E17" s="176" t="s">
        <v>25</v>
      </c>
      <c r="F17" s="177">
        <v>44531</v>
      </c>
      <c r="G17" s="174">
        <v>30000</v>
      </c>
      <c r="H17" s="174">
        <v>0</v>
      </c>
      <c r="I17" s="174">
        <v>30000</v>
      </c>
      <c r="J17" s="174">
        <v>861</v>
      </c>
      <c r="K17" s="174">
        <v>0</v>
      </c>
      <c r="L17" s="174">
        <v>912</v>
      </c>
      <c r="M17" s="178">
        <v>125</v>
      </c>
      <c r="N17" s="173">
        <f t="shared" si="0"/>
        <v>1898</v>
      </c>
      <c r="O17" s="173">
        <f t="shared" si="1"/>
        <v>28102</v>
      </c>
      <c r="Q17" s="21"/>
    </row>
    <row r="18" spans="1:21" ht="28.5" customHeight="1" x14ac:dyDescent="0.4">
      <c r="A18" s="168" t="s">
        <v>27</v>
      </c>
      <c r="B18" s="169" t="s">
        <v>23</v>
      </c>
      <c r="C18" s="170" t="s">
        <v>28</v>
      </c>
      <c r="D18" s="168" t="s">
        <v>401</v>
      </c>
      <c r="E18" s="176" t="s">
        <v>25</v>
      </c>
      <c r="F18" s="177">
        <v>44774</v>
      </c>
      <c r="G18" s="174">
        <v>33000</v>
      </c>
      <c r="H18" s="174">
        <v>0</v>
      </c>
      <c r="I18" s="174">
        <v>33000</v>
      </c>
      <c r="J18" s="174">
        <v>947.1</v>
      </c>
      <c r="K18" s="174">
        <v>0</v>
      </c>
      <c r="L18" s="174">
        <v>1003.2</v>
      </c>
      <c r="M18" s="178">
        <v>125</v>
      </c>
      <c r="N18" s="173">
        <f t="shared" si="0"/>
        <v>2075.3000000000002</v>
      </c>
      <c r="O18" s="173">
        <f t="shared" si="1"/>
        <v>30924.7</v>
      </c>
      <c r="Q18" s="21"/>
    </row>
    <row r="19" spans="1:21" ht="26.25" x14ac:dyDescent="0.4">
      <c r="A19" s="168" t="s">
        <v>343</v>
      </c>
      <c r="B19" s="169" t="s">
        <v>15</v>
      </c>
      <c r="C19" s="170" t="s">
        <v>24</v>
      </c>
      <c r="D19" s="168" t="s">
        <v>401</v>
      </c>
      <c r="E19" s="176" t="s">
        <v>25</v>
      </c>
      <c r="F19" s="177">
        <v>45200</v>
      </c>
      <c r="G19" s="174">
        <v>30000</v>
      </c>
      <c r="H19" s="174">
        <v>0</v>
      </c>
      <c r="I19" s="174">
        <v>30000</v>
      </c>
      <c r="J19" s="174">
        <v>861</v>
      </c>
      <c r="K19" s="174">
        <v>0</v>
      </c>
      <c r="L19" s="174">
        <v>912</v>
      </c>
      <c r="M19" s="178">
        <v>25</v>
      </c>
      <c r="N19" s="173">
        <f t="shared" si="0"/>
        <v>1798</v>
      </c>
      <c r="O19" s="173">
        <f t="shared" si="1"/>
        <v>28202</v>
      </c>
      <c r="Q19" s="21"/>
    </row>
    <row r="20" spans="1:21" ht="25.5" customHeight="1" x14ac:dyDescent="0.4">
      <c r="A20" s="168" t="s">
        <v>29</v>
      </c>
      <c r="B20" s="169" t="s">
        <v>15</v>
      </c>
      <c r="C20" s="170" t="s">
        <v>390</v>
      </c>
      <c r="D20" s="168" t="s">
        <v>402</v>
      </c>
      <c r="E20" s="176" t="s">
        <v>25</v>
      </c>
      <c r="F20" s="177">
        <v>44044</v>
      </c>
      <c r="G20" s="174">
        <v>130000</v>
      </c>
      <c r="H20" s="174">
        <v>0</v>
      </c>
      <c r="I20" s="174">
        <v>130000</v>
      </c>
      <c r="J20" s="174">
        <v>3731</v>
      </c>
      <c r="K20" s="174">
        <v>19162.12</v>
      </c>
      <c r="L20" s="174">
        <v>3952</v>
      </c>
      <c r="M20" s="178">
        <v>25</v>
      </c>
      <c r="N20" s="173">
        <f t="shared" si="0"/>
        <v>26870.12</v>
      </c>
      <c r="O20" s="173">
        <f t="shared" si="1"/>
        <v>103129.88</v>
      </c>
      <c r="Q20" s="21"/>
    </row>
    <row r="21" spans="1:21" ht="26.25" x14ac:dyDescent="0.4">
      <c r="A21" s="168" t="s">
        <v>30</v>
      </c>
      <c r="B21" s="169" t="s">
        <v>15</v>
      </c>
      <c r="C21" s="170" t="s">
        <v>24</v>
      </c>
      <c r="D21" s="168" t="s">
        <v>402</v>
      </c>
      <c r="E21" s="176" t="s">
        <v>25</v>
      </c>
      <c r="F21" s="177">
        <v>44075</v>
      </c>
      <c r="G21" s="174">
        <v>30000</v>
      </c>
      <c r="H21" s="174">
        <v>0</v>
      </c>
      <c r="I21" s="174">
        <v>30000</v>
      </c>
      <c r="J21" s="174">
        <v>861</v>
      </c>
      <c r="K21" s="174">
        <v>0</v>
      </c>
      <c r="L21" s="174">
        <v>912</v>
      </c>
      <c r="M21" s="178">
        <v>25</v>
      </c>
      <c r="N21" s="173">
        <f t="shared" si="0"/>
        <v>1798</v>
      </c>
      <c r="O21" s="173">
        <f t="shared" si="1"/>
        <v>28202</v>
      </c>
      <c r="Q21" s="21"/>
    </row>
    <row r="22" spans="1:21" ht="26.25" x14ac:dyDescent="0.4">
      <c r="A22" s="168" t="s">
        <v>31</v>
      </c>
      <c r="B22" s="169" t="s">
        <v>23</v>
      </c>
      <c r="C22" s="170" t="s">
        <v>24</v>
      </c>
      <c r="D22" s="168" t="s">
        <v>402</v>
      </c>
      <c r="E22" s="176" t="s">
        <v>25</v>
      </c>
      <c r="F22" s="177">
        <v>44166</v>
      </c>
      <c r="G22" s="174">
        <v>30000</v>
      </c>
      <c r="H22" s="174">
        <v>0</v>
      </c>
      <c r="I22" s="174">
        <v>30000</v>
      </c>
      <c r="J22" s="174">
        <v>861</v>
      </c>
      <c r="K22" s="174">
        <v>0</v>
      </c>
      <c r="L22" s="174">
        <v>912</v>
      </c>
      <c r="M22" s="178">
        <v>25</v>
      </c>
      <c r="N22" s="173">
        <f t="shared" si="0"/>
        <v>1798</v>
      </c>
      <c r="O22" s="173">
        <f t="shared" si="1"/>
        <v>28202</v>
      </c>
      <c r="Q22" s="21"/>
    </row>
    <row r="23" spans="1:21" ht="26.25" x14ac:dyDescent="0.4">
      <c r="A23" s="168" t="s">
        <v>373</v>
      </c>
      <c r="B23" s="179" t="s">
        <v>23</v>
      </c>
      <c r="C23" s="180" t="s">
        <v>28</v>
      </c>
      <c r="D23" s="181" t="s">
        <v>386</v>
      </c>
      <c r="E23" s="176" t="s">
        <v>25</v>
      </c>
      <c r="F23" s="177">
        <v>45444</v>
      </c>
      <c r="G23" s="174">
        <v>30000</v>
      </c>
      <c r="H23" s="174">
        <v>0</v>
      </c>
      <c r="I23" s="174">
        <v>30000</v>
      </c>
      <c r="J23" s="174">
        <v>861</v>
      </c>
      <c r="K23" s="174">
        <v>0</v>
      </c>
      <c r="L23" s="174">
        <v>912</v>
      </c>
      <c r="M23" s="178">
        <v>25</v>
      </c>
      <c r="N23" s="173">
        <f t="shared" si="0"/>
        <v>1798</v>
      </c>
      <c r="O23" s="173">
        <f t="shared" si="1"/>
        <v>28202</v>
      </c>
    </row>
    <row r="24" spans="1:21" s="135" customFormat="1" ht="26.25" x14ac:dyDescent="0.4">
      <c r="A24" s="168" t="s">
        <v>374</v>
      </c>
      <c r="B24" s="182" t="s">
        <v>15</v>
      </c>
      <c r="C24" s="183" t="s">
        <v>331</v>
      </c>
      <c r="D24" s="181" t="s">
        <v>386</v>
      </c>
      <c r="E24" s="176" t="s">
        <v>25</v>
      </c>
      <c r="F24" s="177">
        <v>45444</v>
      </c>
      <c r="G24" s="174">
        <v>30000</v>
      </c>
      <c r="H24" s="174">
        <v>0</v>
      </c>
      <c r="I24" s="174">
        <v>30000</v>
      </c>
      <c r="J24" s="174">
        <v>861</v>
      </c>
      <c r="K24" s="174">
        <v>0</v>
      </c>
      <c r="L24" s="174">
        <v>912</v>
      </c>
      <c r="M24" s="196">
        <v>3864.56</v>
      </c>
      <c r="N24" s="173">
        <f t="shared" si="0"/>
        <v>5637.5599999999995</v>
      </c>
      <c r="O24" s="173">
        <f t="shared" si="1"/>
        <v>24362.440000000002</v>
      </c>
    </row>
    <row r="25" spans="1:21" ht="28.5" customHeight="1" x14ac:dyDescent="0.4">
      <c r="A25" s="168" t="s">
        <v>33</v>
      </c>
      <c r="B25" s="169" t="s">
        <v>23</v>
      </c>
      <c r="C25" s="170" t="s">
        <v>336</v>
      </c>
      <c r="D25" s="168" t="s">
        <v>403</v>
      </c>
      <c r="E25" s="176" t="s">
        <v>34</v>
      </c>
      <c r="F25" s="177">
        <v>39448</v>
      </c>
      <c r="G25" s="174">
        <v>44000</v>
      </c>
      <c r="H25" s="174">
        <v>0</v>
      </c>
      <c r="I25" s="174">
        <v>44000</v>
      </c>
      <c r="J25" s="174">
        <v>1262.8</v>
      </c>
      <c r="K25" s="174">
        <v>1007.19</v>
      </c>
      <c r="L25" s="174">
        <v>1337.6</v>
      </c>
      <c r="M25" s="178">
        <v>225</v>
      </c>
      <c r="N25" s="173">
        <f t="shared" si="0"/>
        <v>3832.5899999999997</v>
      </c>
      <c r="O25" s="173">
        <f t="shared" si="1"/>
        <v>40167.410000000003</v>
      </c>
      <c r="Q25" s="21"/>
    </row>
    <row r="26" spans="1:21" ht="25.5" customHeight="1" x14ac:dyDescent="0.4">
      <c r="A26" s="168" t="s">
        <v>554</v>
      </c>
      <c r="B26" s="169" t="s">
        <v>15</v>
      </c>
      <c r="C26" s="170" t="s">
        <v>353</v>
      </c>
      <c r="D26" s="168" t="s">
        <v>403</v>
      </c>
      <c r="E26" s="176" t="s">
        <v>25</v>
      </c>
      <c r="F26" s="177">
        <v>45962</v>
      </c>
      <c r="G26" s="196">
        <v>26500</v>
      </c>
      <c r="H26" s="151">
        <v>0</v>
      </c>
      <c r="I26" s="196">
        <v>26500</v>
      </c>
      <c r="J26" s="151">
        <v>760.55</v>
      </c>
      <c r="K26" s="174">
        <v>0</v>
      </c>
      <c r="L26" s="151">
        <v>805.6</v>
      </c>
      <c r="M26" s="178">
        <v>25</v>
      </c>
      <c r="N26" s="173">
        <f t="shared" si="0"/>
        <v>1591.15</v>
      </c>
      <c r="O26" s="173">
        <f t="shared" si="1"/>
        <v>24908.85</v>
      </c>
      <c r="Q26" s="21"/>
    </row>
    <row r="27" spans="1:21" ht="26.25" x14ac:dyDescent="0.4">
      <c r="A27" s="168" t="s">
        <v>35</v>
      </c>
      <c r="B27" s="169" t="s">
        <v>15</v>
      </c>
      <c r="C27" s="170" t="s">
        <v>46</v>
      </c>
      <c r="D27" s="168" t="s">
        <v>404</v>
      </c>
      <c r="E27" s="176" t="s">
        <v>25</v>
      </c>
      <c r="F27" s="177">
        <v>44075</v>
      </c>
      <c r="G27" s="174">
        <v>110000</v>
      </c>
      <c r="H27" s="174">
        <v>0</v>
      </c>
      <c r="I27" s="174">
        <v>110000</v>
      </c>
      <c r="J27" s="174">
        <v>3157</v>
      </c>
      <c r="K27" s="174">
        <v>14457.62</v>
      </c>
      <c r="L27" s="174">
        <v>3344</v>
      </c>
      <c r="M27" s="178">
        <v>25</v>
      </c>
      <c r="N27" s="173">
        <f t="shared" si="0"/>
        <v>20983.620000000003</v>
      </c>
      <c r="O27" s="173">
        <f t="shared" si="1"/>
        <v>89016.38</v>
      </c>
      <c r="Q27" s="21"/>
    </row>
    <row r="28" spans="1:21" ht="26.25" customHeight="1" x14ac:dyDescent="0.4">
      <c r="A28" s="168" t="s">
        <v>36</v>
      </c>
      <c r="B28" s="169" t="s">
        <v>15</v>
      </c>
      <c r="C28" s="170" t="s">
        <v>37</v>
      </c>
      <c r="D28" s="168" t="s">
        <v>38</v>
      </c>
      <c r="E28" s="176" t="s">
        <v>25</v>
      </c>
      <c r="F28" s="177">
        <v>44075</v>
      </c>
      <c r="G28" s="174">
        <v>35000</v>
      </c>
      <c r="H28" s="174">
        <v>0</v>
      </c>
      <c r="I28" s="174">
        <v>35000</v>
      </c>
      <c r="J28" s="174">
        <v>1004.5</v>
      </c>
      <c r="K28" s="174">
        <v>0</v>
      </c>
      <c r="L28" s="174">
        <v>1064</v>
      </c>
      <c r="M28" s="178">
        <v>25</v>
      </c>
      <c r="N28" s="173">
        <f t="shared" si="0"/>
        <v>2093.5</v>
      </c>
      <c r="O28" s="173">
        <f t="shared" si="1"/>
        <v>32906.5</v>
      </c>
      <c r="Q28" s="21"/>
      <c r="U28" s="126"/>
    </row>
    <row r="29" spans="1:21" ht="27" customHeight="1" x14ac:dyDescent="0.4">
      <c r="A29" s="168" t="s">
        <v>39</v>
      </c>
      <c r="B29" s="169" t="s">
        <v>23</v>
      </c>
      <c r="C29" s="170" t="s">
        <v>399</v>
      </c>
      <c r="D29" s="168" t="s">
        <v>38</v>
      </c>
      <c r="E29" s="176" t="s">
        <v>25</v>
      </c>
      <c r="F29" s="177">
        <v>44105</v>
      </c>
      <c r="G29" s="174">
        <v>45000</v>
      </c>
      <c r="H29" s="174">
        <v>0</v>
      </c>
      <c r="I29" s="174">
        <v>45000</v>
      </c>
      <c r="J29" s="174">
        <v>1291.5</v>
      </c>
      <c r="K29" s="174">
        <v>1148.33</v>
      </c>
      <c r="L29" s="174">
        <v>1368</v>
      </c>
      <c r="M29" s="178">
        <v>25</v>
      </c>
      <c r="N29" s="173">
        <f t="shared" si="0"/>
        <v>3832.83</v>
      </c>
      <c r="O29" s="173">
        <f t="shared" si="1"/>
        <v>41167.17</v>
      </c>
      <c r="Q29" s="21"/>
    </row>
    <row r="30" spans="1:21" ht="26.25" x14ac:dyDescent="0.4">
      <c r="A30" s="168" t="s">
        <v>474</v>
      </c>
      <c r="B30" s="169" t="s">
        <v>23</v>
      </c>
      <c r="C30" s="170" t="s">
        <v>24</v>
      </c>
      <c r="D30" s="168" t="s">
        <v>38</v>
      </c>
      <c r="E30" s="176" t="s">
        <v>25</v>
      </c>
      <c r="F30" s="177">
        <v>45597</v>
      </c>
      <c r="G30" s="174">
        <v>35000</v>
      </c>
      <c r="H30" s="174">
        <v>0</v>
      </c>
      <c r="I30" s="174">
        <v>35000</v>
      </c>
      <c r="J30" s="174">
        <v>1004.5</v>
      </c>
      <c r="K30" s="174">
        <v>0</v>
      </c>
      <c r="L30" s="174">
        <v>1064</v>
      </c>
      <c r="M30" s="174">
        <v>25</v>
      </c>
      <c r="N30" s="173">
        <f t="shared" si="0"/>
        <v>2093.5</v>
      </c>
      <c r="O30" s="173">
        <f t="shared" si="1"/>
        <v>32906.5</v>
      </c>
      <c r="Q30" s="21"/>
    </row>
    <row r="31" spans="1:21" ht="26.25" x14ac:dyDescent="0.4">
      <c r="A31" s="168" t="s">
        <v>264</v>
      </c>
      <c r="B31" s="179" t="s">
        <v>15</v>
      </c>
      <c r="C31" s="180" t="s">
        <v>520</v>
      </c>
      <c r="D31" s="168" t="s">
        <v>38</v>
      </c>
      <c r="E31" s="176" t="s">
        <v>25</v>
      </c>
      <c r="F31" s="177">
        <v>44197</v>
      </c>
      <c r="G31" s="174">
        <v>45000</v>
      </c>
      <c r="H31" s="174">
        <v>0</v>
      </c>
      <c r="I31" s="174">
        <v>45000</v>
      </c>
      <c r="J31" s="174">
        <v>1291.5</v>
      </c>
      <c r="K31" s="174">
        <v>1148.33</v>
      </c>
      <c r="L31" s="174">
        <v>1368</v>
      </c>
      <c r="M31" s="178">
        <v>25</v>
      </c>
      <c r="N31" s="173">
        <f t="shared" si="0"/>
        <v>3832.83</v>
      </c>
      <c r="O31" s="173">
        <f t="shared" si="1"/>
        <v>41167.17</v>
      </c>
    </row>
    <row r="32" spans="1:21" ht="28.5" customHeight="1" x14ac:dyDescent="0.4">
      <c r="A32" s="168" t="s">
        <v>40</v>
      </c>
      <c r="B32" s="169" t="s">
        <v>23</v>
      </c>
      <c r="C32" s="170" t="s">
        <v>46</v>
      </c>
      <c r="D32" s="168" t="s">
        <v>41</v>
      </c>
      <c r="E32" s="176" t="s">
        <v>25</v>
      </c>
      <c r="F32" s="177">
        <v>44075</v>
      </c>
      <c r="G32" s="174">
        <v>110000</v>
      </c>
      <c r="H32" s="174">
        <v>0</v>
      </c>
      <c r="I32" s="174">
        <v>110000</v>
      </c>
      <c r="J32" s="174">
        <v>3157</v>
      </c>
      <c r="K32" s="174">
        <v>14457.62</v>
      </c>
      <c r="L32" s="174">
        <v>3344</v>
      </c>
      <c r="M32" s="178">
        <v>25</v>
      </c>
      <c r="N32" s="173">
        <f t="shared" si="0"/>
        <v>20983.620000000003</v>
      </c>
      <c r="O32" s="173">
        <f t="shared" si="1"/>
        <v>89016.38</v>
      </c>
      <c r="Q32" s="21"/>
    </row>
    <row r="33" spans="1:17" ht="26.25" x14ac:dyDescent="0.4">
      <c r="A33" s="168" t="s">
        <v>42</v>
      </c>
      <c r="B33" s="169" t="s">
        <v>23</v>
      </c>
      <c r="C33" s="170" t="s">
        <v>43</v>
      </c>
      <c r="D33" s="168" t="s">
        <v>41</v>
      </c>
      <c r="E33" s="176" t="s">
        <v>25</v>
      </c>
      <c r="F33" s="177">
        <v>44075</v>
      </c>
      <c r="G33" s="174">
        <v>55000</v>
      </c>
      <c r="H33" s="174">
        <v>0</v>
      </c>
      <c r="I33" s="174">
        <v>55000</v>
      </c>
      <c r="J33" s="174">
        <v>1578.5</v>
      </c>
      <c r="K33" s="174">
        <v>2559.6799999999998</v>
      </c>
      <c r="L33" s="174">
        <v>1672</v>
      </c>
      <c r="M33" s="178">
        <v>125</v>
      </c>
      <c r="N33" s="173">
        <f t="shared" si="0"/>
        <v>5935.18</v>
      </c>
      <c r="O33" s="173">
        <f t="shared" si="1"/>
        <v>49064.82</v>
      </c>
      <c r="Q33" s="21"/>
    </row>
    <row r="34" spans="1:17" ht="28.5" customHeight="1" x14ac:dyDescent="0.4">
      <c r="A34" s="168" t="s">
        <v>44</v>
      </c>
      <c r="B34" s="169" t="s">
        <v>23</v>
      </c>
      <c r="C34" s="170" t="s">
        <v>24</v>
      </c>
      <c r="D34" s="168" t="s">
        <v>41</v>
      </c>
      <c r="E34" s="176" t="s">
        <v>25</v>
      </c>
      <c r="F34" s="177">
        <v>40940</v>
      </c>
      <c r="G34" s="174">
        <v>30000</v>
      </c>
      <c r="H34" s="174">
        <v>0</v>
      </c>
      <c r="I34" s="174">
        <v>30000</v>
      </c>
      <c r="J34" s="174">
        <v>861</v>
      </c>
      <c r="K34" s="174">
        <v>0</v>
      </c>
      <c r="L34" s="174">
        <v>912</v>
      </c>
      <c r="M34" s="178">
        <v>670</v>
      </c>
      <c r="N34" s="173">
        <f t="shared" si="0"/>
        <v>2443</v>
      </c>
      <c r="O34" s="173">
        <f t="shared" si="1"/>
        <v>27557</v>
      </c>
      <c r="Q34" s="21"/>
    </row>
    <row r="35" spans="1:17" ht="26.25" x14ac:dyDescent="0.4">
      <c r="A35" s="168" t="s">
        <v>539</v>
      </c>
      <c r="B35" s="169" t="s">
        <v>15</v>
      </c>
      <c r="C35" s="170" t="s">
        <v>24</v>
      </c>
      <c r="D35" s="168" t="s">
        <v>41</v>
      </c>
      <c r="E35" s="176" t="s">
        <v>25</v>
      </c>
      <c r="F35" s="177">
        <v>44743</v>
      </c>
      <c r="G35" s="174">
        <v>22000</v>
      </c>
      <c r="H35" s="174">
        <v>0</v>
      </c>
      <c r="I35" s="174">
        <v>22000</v>
      </c>
      <c r="J35" s="174">
        <v>631.4</v>
      </c>
      <c r="K35" s="174">
        <v>0</v>
      </c>
      <c r="L35" s="174">
        <v>668.8</v>
      </c>
      <c r="M35" s="178">
        <v>25</v>
      </c>
      <c r="N35" s="173">
        <f t="shared" si="0"/>
        <v>1325.1999999999998</v>
      </c>
      <c r="O35" s="173">
        <f t="shared" si="1"/>
        <v>20674.8</v>
      </c>
      <c r="Q35" s="21"/>
    </row>
    <row r="36" spans="1:17" ht="26.25" customHeight="1" x14ac:dyDescent="0.4">
      <c r="A36" s="168" t="s">
        <v>354</v>
      </c>
      <c r="B36" s="169" t="s">
        <v>23</v>
      </c>
      <c r="C36" s="170" t="s">
        <v>24</v>
      </c>
      <c r="D36" s="168" t="s">
        <v>41</v>
      </c>
      <c r="E36" s="176" t="s">
        <v>25</v>
      </c>
      <c r="F36" s="177">
        <v>45323</v>
      </c>
      <c r="G36" s="174">
        <v>33000</v>
      </c>
      <c r="H36" s="174">
        <v>0</v>
      </c>
      <c r="I36" s="174">
        <v>33000</v>
      </c>
      <c r="J36" s="174">
        <v>947.1</v>
      </c>
      <c r="K36" s="174">
        <v>0</v>
      </c>
      <c r="L36" s="174">
        <v>1003.2</v>
      </c>
      <c r="M36" s="178">
        <v>25</v>
      </c>
      <c r="N36" s="173">
        <f t="shared" si="0"/>
        <v>1975.3000000000002</v>
      </c>
      <c r="O36" s="173">
        <f t="shared" si="1"/>
        <v>31024.7</v>
      </c>
      <c r="Q36" s="21"/>
    </row>
    <row r="37" spans="1:17" ht="27" customHeight="1" x14ac:dyDescent="0.4">
      <c r="A37" s="168" t="s">
        <v>361</v>
      </c>
      <c r="B37" s="179" t="s">
        <v>23</v>
      </c>
      <c r="C37" s="180" t="s">
        <v>24</v>
      </c>
      <c r="D37" s="181" t="s">
        <v>362</v>
      </c>
      <c r="E37" s="176" t="s">
        <v>25</v>
      </c>
      <c r="F37" s="177">
        <v>45383</v>
      </c>
      <c r="G37" s="174">
        <v>30000</v>
      </c>
      <c r="H37" s="174">
        <v>0</v>
      </c>
      <c r="I37" s="174">
        <v>30000</v>
      </c>
      <c r="J37" s="174">
        <v>861</v>
      </c>
      <c r="K37" s="174">
        <v>0</v>
      </c>
      <c r="L37" s="174">
        <v>912</v>
      </c>
      <c r="M37" s="178">
        <v>25</v>
      </c>
      <c r="N37" s="173">
        <f t="shared" si="0"/>
        <v>1798</v>
      </c>
      <c r="O37" s="173">
        <f t="shared" si="1"/>
        <v>28202</v>
      </c>
    </row>
    <row r="38" spans="1:17" ht="26.25" x14ac:dyDescent="0.4">
      <c r="A38" s="168" t="s">
        <v>45</v>
      </c>
      <c r="B38" s="169" t="s">
        <v>23</v>
      </c>
      <c r="C38" s="170" t="s">
        <v>392</v>
      </c>
      <c r="D38" s="168" t="s">
        <v>405</v>
      </c>
      <c r="E38" s="176" t="s">
        <v>34</v>
      </c>
      <c r="F38" s="177">
        <v>44713</v>
      </c>
      <c r="G38" s="174">
        <v>44000</v>
      </c>
      <c r="H38" s="174">
        <v>0</v>
      </c>
      <c r="I38" s="174">
        <v>44000</v>
      </c>
      <c r="J38" s="174">
        <v>1262.8</v>
      </c>
      <c r="K38" s="174">
        <v>1007.19</v>
      </c>
      <c r="L38" s="174">
        <v>1337.6</v>
      </c>
      <c r="M38" s="174">
        <v>25</v>
      </c>
      <c r="N38" s="173">
        <f t="shared" si="0"/>
        <v>3632.5899999999997</v>
      </c>
      <c r="O38" s="173">
        <f t="shared" si="1"/>
        <v>40367.410000000003</v>
      </c>
      <c r="Q38" s="21"/>
    </row>
    <row r="39" spans="1:17" ht="26.25" x14ac:dyDescent="0.4">
      <c r="A39" s="168" t="s">
        <v>47</v>
      </c>
      <c r="B39" s="169" t="s">
        <v>23</v>
      </c>
      <c r="C39" s="170" t="s">
        <v>28</v>
      </c>
      <c r="D39" s="168" t="s">
        <v>405</v>
      </c>
      <c r="E39" s="168" t="s">
        <v>34</v>
      </c>
      <c r="F39" s="177">
        <v>39448</v>
      </c>
      <c r="G39" s="174">
        <v>30000</v>
      </c>
      <c r="H39" s="174">
        <v>0</v>
      </c>
      <c r="I39" s="174">
        <v>30000</v>
      </c>
      <c r="J39" s="174">
        <v>861</v>
      </c>
      <c r="K39" s="174">
        <v>0</v>
      </c>
      <c r="L39" s="174">
        <v>912</v>
      </c>
      <c r="M39" s="196">
        <v>2044.78</v>
      </c>
      <c r="N39" s="173">
        <f t="shared" si="0"/>
        <v>3817.7799999999997</v>
      </c>
      <c r="O39" s="173">
        <f t="shared" si="1"/>
        <v>26182.22</v>
      </c>
      <c r="Q39" s="21"/>
    </row>
    <row r="40" spans="1:17" ht="26.25" x14ac:dyDescent="0.4">
      <c r="A40" s="168" t="s">
        <v>48</v>
      </c>
      <c r="B40" s="169" t="s">
        <v>15</v>
      </c>
      <c r="C40" s="170" t="s">
        <v>392</v>
      </c>
      <c r="D40" s="168" t="s">
        <v>405</v>
      </c>
      <c r="E40" s="176" t="s">
        <v>25</v>
      </c>
      <c r="F40" s="177">
        <v>40269</v>
      </c>
      <c r="G40" s="174">
        <v>44000</v>
      </c>
      <c r="H40" s="174">
        <v>0</v>
      </c>
      <c r="I40" s="174">
        <v>44000</v>
      </c>
      <c r="J40" s="174">
        <v>1262.8</v>
      </c>
      <c r="K40" s="174">
        <v>1007.19</v>
      </c>
      <c r="L40" s="174">
        <v>1337.6</v>
      </c>
      <c r="M40" s="174">
        <v>1825</v>
      </c>
      <c r="N40" s="173">
        <f t="shared" si="0"/>
        <v>5432.59</v>
      </c>
      <c r="O40" s="173">
        <f t="shared" si="1"/>
        <v>38567.410000000003</v>
      </c>
      <c r="Q40" s="21"/>
    </row>
    <row r="41" spans="1:17" ht="26.25" x14ac:dyDescent="0.4">
      <c r="A41" s="168" t="s">
        <v>536</v>
      </c>
      <c r="B41" s="169" t="s">
        <v>15</v>
      </c>
      <c r="C41" s="170" t="s">
        <v>392</v>
      </c>
      <c r="D41" s="168" t="s">
        <v>405</v>
      </c>
      <c r="E41" s="176" t="s">
        <v>34</v>
      </c>
      <c r="F41" s="177">
        <v>39448</v>
      </c>
      <c r="G41" s="174">
        <v>44000</v>
      </c>
      <c r="H41" s="174">
        <v>0</v>
      </c>
      <c r="I41" s="174">
        <v>44000</v>
      </c>
      <c r="J41" s="174">
        <v>1262.8</v>
      </c>
      <c r="K41" s="174">
        <v>1007.19</v>
      </c>
      <c r="L41" s="174">
        <v>1337.6</v>
      </c>
      <c r="M41" s="174">
        <v>2165</v>
      </c>
      <c r="N41" s="173">
        <f t="shared" si="0"/>
        <v>5772.59</v>
      </c>
      <c r="O41" s="173">
        <f t="shared" si="1"/>
        <v>38227.410000000003</v>
      </c>
      <c r="Q41" s="21"/>
    </row>
    <row r="42" spans="1:17" ht="26.25" x14ac:dyDescent="0.4">
      <c r="A42" s="168" t="s">
        <v>49</v>
      </c>
      <c r="B42" s="169" t="s">
        <v>15</v>
      </c>
      <c r="C42" s="170" t="s">
        <v>46</v>
      </c>
      <c r="D42" s="168" t="s">
        <v>50</v>
      </c>
      <c r="E42" s="176" t="s">
        <v>34</v>
      </c>
      <c r="F42" s="177">
        <v>40026</v>
      </c>
      <c r="G42" s="174">
        <v>35000</v>
      </c>
      <c r="H42" s="174">
        <v>0</v>
      </c>
      <c r="I42" s="174">
        <v>35000</v>
      </c>
      <c r="J42" s="174">
        <v>1004.5</v>
      </c>
      <c r="K42" s="174">
        <v>0</v>
      </c>
      <c r="L42" s="174">
        <v>1064</v>
      </c>
      <c r="M42" s="178">
        <v>565</v>
      </c>
      <c r="N42" s="173">
        <f t="shared" si="0"/>
        <v>2633.5</v>
      </c>
      <c r="O42" s="173">
        <f t="shared" si="1"/>
        <v>32366.5</v>
      </c>
      <c r="Q42" s="21"/>
    </row>
    <row r="43" spans="1:17" s="135" customFormat="1" ht="26.25" x14ac:dyDescent="0.4">
      <c r="A43" s="168" t="s">
        <v>51</v>
      </c>
      <c r="B43" s="184" t="s">
        <v>23</v>
      </c>
      <c r="C43" s="168" t="s">
        <v>28</v>
      </c>
      <c r="D43" s="168" t="s">
        <v>50</v>
      </c>
      <c r="E43" s="176" t="s">
        <v>34</v>
      </c>
      <c r="F43" s="177">
        <v>39448</v>
      </c>
      <c r="G43" s="174">
        <v>30000</v>
      </c>
      <c r="H43" s="174">
        <v>0</v>
      </c>
      <c r="I43" s="174">
        <v>30000</v>
      </c>
      <c r="J43" s="174">
        <v>861</v>
      </c>
      <c r="K43" s="174">
        <v>0</v>
      </c>
      <c r="L43" s="174">
        <v>912</v>
      </c>
      <c r="M43" s="196">
        <v>2184.7800000000002</v>
      </c>
      <c r="N43" s="173">
        <f t="shared" si="0"/>
        <v>3957.78</v>
      </c>
      <c r="O43" s="173">
        <f t="shared" si="1"/>
        <v>26042.22</v>
      </c>
      <c r="Q43" s="136"/>
    </row>
    <row r="44" spans="1:17" ht="26.25" x14ac:dyDescent="0.4">
      <c r="A44" s="168" t="s">
        <v>52</v>
      </c>
      <c r="B44" s="169" t="s">
        <v>23</v>
      </c>
      <c r="C44" s="170" t="s">
        <v>28</v>
      </c>
      <c r="D44" s="168" t="s">
        <v>50</v>
      </c>
      <c r="E44" s="176" t="s">
        <v>34</v>
      </c>
      <c r="F44" s="177">
        <v>39448</v>
      </c>
      <c r="G44" s="174">
        <v>30000</v>
      </c>
      <c r="H44" s="174">
        <v>0</v>
      </c>
      <c r="I44" s="174">
        <v>30000</v>
      </c>
      <c r="J44" s="174">
        <v>861</v>
      </c>
      <c r="K44" s="174">
        <v>0</v>
      </c>
      <c r="L44" s="174">
        <v>912</v>
      </c>
      <c r="M44" s="196">
        <v>2044.78</v>
      </c>
      <c r="N44" s="173">
        <f t="shared" si="0"/>
        <v>3817.7799999999997</v>
      </c>
      <c r="O44" s="173">
        <f t="shared" si="1"/>
        <v>26182.22</v>
      </c>
      <c r="Q44" s="21"/>
    </row>
    <row r="45" spans="1:17" s="135" customFormat="1" ht="26.25" x14ac:dyDescent="0.4">
      <c r="A45" s="168" t="s">
        <v>53</v>
      </c>
      <c r="B45" s="184" t="s">
        <v>23</v>
      </c>
      <c r="C45" s="168" t="s">
        <v>392</v>
      </c>
      <c r="D45" s="168" t="s">
        <v>50</v>
      </c>
      <c r="E45" s="176" t="s">
        <v>34</v>
      </c>
      <c r="F45" s="177">
        <v>39448</v>
      </c>
      <c r="G45" s="174">
        <v>40000</v>
      </c>
      <c r="H45" s="174">
        <v>0</v>
      </c>
      <c r="I45" s="174">
        <v>40000</v>
      </c>
      <c r="J45" s="174">
        <v>1148</v>
      </c>
      <c r="K45" s="174">
        <v>0</v>
      </c>
      <c r="L45" s="174">
        <v>1216</v>
      </c>
      <c r="M45" s="196">
        <v>5334.56</v>
      </c>
      <c r="N45" s="173">
        <f t="shared" si="0"/>
        <v>7698.56</v>
      </c>
      <c r="O45" s="173">
        <f t="shared" si="1"/>
        <v>32301.439999999999</v>
      </c>
      <c r="Q45" s="136"/>
    </row>
    <row r="46" spans="1:17" ht="26.25" x14ac:dyDescent="0.4">
      <c r="A46" s="168" t="s">
        <v>468</v>
      </c>
      <c r="B46" s="179" t="s">
        <v>23</v>
      </c>
      <c r="C46" s="180" t="s">
        <v>469</v>
      </c>
      <c r="D46" s="168" t="s">
        <v>470</v>
      </c>
      <c r="E46" s="176" t="s">
        <v>25</v>
      </c>
      <c r="F46" s="177">
        <v>45597</v>
      </c>
      <c r="G46" s="174">
        <v>25000</v>
      </c>
      <c r="H46" s="174">
        <v>0</v>
      </c>
      <c r="I46" s="174">
        <v>25000</v>
      </c>
      <c r="J46" s="174">
        <v>717.5</v>
      </c>
      <c r="K46" s="174">
        <v>0</v>
      </c>
      <c r="L46" s="174">
        <v>760</v>
      </c>
      <c r="M46" s="178">
        <v>25</v>
      </c>
      <c r="N46" s="173">
        <f t="shared" si="0"/>
        <v>1502.5</v>
      </c>
      <c r="O46" s="173">
        <f t="shared" si="1"/>
        <v>23497.5</v>
      </c>
    </row>
    <row r="47" spans="1:17" s="135" customFormat="1" ht="27.75" customHeight="1" x14ac:dyDescent="0.4">
      <c r="A47" s="168" t="s">
        <v>54</v>
      </c>
      <c r="B47" s="184" t="s">
        <v>15</v>
      </c>
      <c r="C47" s="168" t="s">
        <v>392</v>
      </c>
      <c r="D47" s="168" t="s">
        <v>55</v>
      </c>
      <c r="E47" s="176" t="s">
        <v>34</v>
      </c>
      <c r="F47" s="177">
        <v>39479</v>
      </c>
      <c r="G47" s="196">
        <v>44000</v>
      </c>
      <c r="H47" s="151">
        <v>0</v>
      </c>
      <c r="I47" s="196">
        <v>44000</v>
      </c>
      <c r="J47" s="196">
        <v>1262.8</v>
      </c>
      <c r="K47" s="151">
        <v>143.29</v>
      </c>
      <c r="L47" s="196">
        <v>1337.6</v>
      </c>
      <c r="M47" s="196">
        <v>6424.34</v>
      </c>
      <c r="N47" s="173">
        <f t="shared" si="0"/>
        <v>9168.0299999999988</v>
      </c>
      <c r="O47" s="173">
        <f t="shared" si="1"/>
        <v>34831.97</v>
      </c>
      <c r="Q47" s="136"/>
    </row>
    <row r="48" spans="1:17" ht="24" customHeight="1" x14ac:dyDescent="0.4">
      <c r="A48" s="168" t="s">
        <v>483</v>
      </c>
      <c r="B48" s="169" t="s">
        <v>15</v>
      </c>
      <c r="C48" s="170" t="s">
        <v>392</v>
      </c>
      <c r="D48" s="168" t="s">
        <v>55</v>
      </c>
      <c r="E48" s="176" t="s">
        <v>34</v>
      </c>
      <c r="F48" s="177">
        <v>39479</v>
      </c>
      <c r="G48" s="174">
        <v>44000</v>
      </c>
      <c r="H48" s="174">
        <v>0</v>
      </c>
      <c r="I48" s="174">
        <v>44000</v>
      </c>
      <c r="J48" s="174">
        <v>1262.8</v>
      </c>
      <c r="K48" s="174">
        <v>1007.19</v>
      </c>
      <c r="L48" s="174">
        <v>1337.6</v>
      </c>
      <c r="M48" s="178">
        <v>665</v>
      </c>
      <c r="N48" s="173">
        <f t="shared" si="0"/>
        <v>4272.59</v>
      </c>
      <c r="O48" s="173">
        <f t="shared" si="1"/>
        <v>39727.410000000003</v>
      </c>
      <c r="Q48" s="21"/>
    </row>
    <row r="49" spans="1:17" ht="26.25" x14ac:dyDescent="0.4">
      <c r="A49" s="168" t="s">
        <v>56</v>
      </c>
      <c r="B49" s="169" t="s">
        <v>15</v>
      </c>
      <c r="C49" s="170" t="s">
        <v>392</v>
      </c>
      <c r="D49" s="168" t="s">
        <v>55</v>
      </c>
      <c r="E49" s="176" t="s">
        <v>34</v>
      </c>
      <c r="F49" s="177">
        <v>39448</v>
      </c>
      <c r="G49" s="174">
        <v>44000</v>
      </c>
      <c r="H49" s="174">
        <v>0</v>
      </c>
      <c r="I49" s="174">
        <v>44000</v>
      </c>
      <c r="J49" s="174">
        <v>1262.8</v>
      </c>
      <c r="K49" s="174">
        <v>1007.19</v>
      </c>
      <c r="L49" s="174">
        <v>1337.6</v>
      </c>
      <c r="M49" s="178">
        <v>665</v>
      </c>
      <c r="N49" s="173">
        <f t="shared" si="0"/>
        <v>4272.59</v>
      </c>
      <c r="O49" s="173">
        <f t="shared" si="1"/>
        <v>39727.410000000003</v>
      </c>
      <c r="Q49" s="21"/>
    </row>
    <row r="50" spans="1:17" ht="31.5" customHeight="1" x14ac:dyDescent="0.4">
      <c r="A50" s="168" t="s">
        <v>57</v>
      </c>
      <c r="B50" s="169" t="s">
        <v>23</v>
      </c>
      <c r="C50" s="170" t="s">
        <v>435</v>
      </c>
      <c r="D50" s="168" t="s">
        <v>55</v>
      </c>
      <c r="E50" s="176" t="s">
        <v>25</v>
      </c>
      <c r="F50" s="177">
        <v>41640</v>
      </c>
      <c r="G50" s="174">
        <v>25000</v>
      </c>
      <c r="H50" s="174">
        <v>0</v>
      </c>
      <c r="I50" s="174">
        <v>25000</v>
      </c>
      <c r="J50" s="174">
        <v>717.5</v>
      </c>
      <c r="K50" s="174">
        <v>0</v>
      </c>
      <c r="L50" s="174">
        <v>760</v>
      </c>
      <c r="M50" s="178">
        <v>25</v>
      </c>
      <c r="N50" s="173">
        <f t="shared" si="0"/>
        <v>1502.5</v>
      </c>
      <c r="O50" s="173">
        <f t="shared" si="1"/>
        <v>23497.5</v>
      </c>
      <c r="Q50" s="21"/>
    </row>
    <row r="51" spans="1:17" s="135" customFormat="1" ht="30.75" customHeight="1" x14ac:dyDescent="0.4">
      <c r="A51" s="168" t="s">
        <v>58</v>
      </c>
      <c r="B51" s="184" t="s">
        <v>23</v>
      </c>
      <c r="C51" s="168" t="s">
        <v>393</v>
      </c>
      <c r="D51" s="168" t="s">
        <v>406</v>
      </c>
      <c r="E51" s="168" t="s">
        <v>34</v>
      </c>
      <c r="F51" s="185">
        <v>39479</v>
      </c>
      <c r="G51" s="186">
        <v>35000</v>
      </c>
      <c r="H51" s="186">
        <v>0</v>
      </c>
      <c r="I51" s="186">
        <v>35000</v>
      </c>
      <c r="J51" s="186">
        <v>1004.5</v>
      </c>
      <c r="K51" s="186">
        <v>0</v>
      </c>
      <c r="L51" s="186">
        <v>1064</v>
      </c>
      <c r="M51" s="196">
        <v>2144.7800000000002</v>
      </c>
      <c r="N51" s="173">
        <f t="shared" si="0"/>
        <v>4213.2800000000007</v>
      </c>
      <c r="O51" s="173">
        <f t="shared" si="1"/>
        <v>30786.720000000001</v>
      </c>
      <c r="Q51" s="136"/>
    </row>
    <row r="52" spans="1:17" s="135" customFormat="1" ht="23.25" customHeight="1" x14ac:dyDescent="0.4">
      <c r="A52" s="168" t="s">
        <v>59</v>
      </c>
      <c r="B52" s="184" t="s">
        <v>23</v>
      </c>
      <c r="C52" s="168" t="s">
        <v>60</v>
      </c>
      <c r="D52" s="168" t="s">
        <v>406</v>
      </c>
      <c r="E52" s="176" t="s">
        <v>25</v>
      </c>
      <c r="F52" s="177">
        <v>39448</v>
      </c>
      <c r="G52" s="196">
        <v>44000</v>
      </c>
      <c r="H52" s="174">
        <v>0</v>
      </c>
      <c r="I52" s="196">
        <v>44000</v>
      </c>
      <c r="J52" s="174">
        <v>1262.8</v>
      </c>
      <c r="K52" s="174">
        <v>431.26</v>
      </c>
      <c r="L52" s="174">
        <v>1337.6</v>
      </c>
      <c r="M52" s="196">
        <v>3864.56</v>
      </c>
      <c r="N52" s="173">
        <f t="shared" si="0"/>
        <v>6896.2199999999993</v>
      </c>
      <c r="O52" s="173">
        <f t="shared" si="1"/>
        <v>37103.78</v>
      </c>
      <c r="Q52" s="136"/>
    </row>
    <row r="53" spans="1:17" ht="30.75" customHeight="1" x14ac:dyDescent="0.4">
      <c r="A53" s="168" t="s">
        <v>61</v>
      </c>
      <c r="B53" s="169" t="s">
        <v>15</v>
      </c>
      <c r="C53" s="170" t="s">
        <v>46</v>
      </c>
      <c r="D53" s="168" t="s">
        <v>406</v>
      </c>
      <c r="E53" s="176" t="s">
        <v>34</v>
      </c>
      <c r="F53" s="177">
        <v>39448</v>
      </c>
      <c r="G53" s="174">
        <v>110000</v>
      </c>
      <c r="H53" s="174">
        <v>0</v>
      </c>
      <c r="I53" s="174">
        <v>110000</v>
      </c>
      <c r="J53" s="174">
        <v>3157</v>
      </c>
      <c r="K53" s="174">
        <v>14457.62</v>
      </c>
      <c r="L53" s="174">
        <v>3344</v>
      </c>
      <c r="M53" s="178">
        <v>1125</v>
      </c>
      <c r="N53" s="173">
        <f t="shared" si="0"/>
        <v>22083.620000000003</v>
      </c>
      <c r="O53" s="173">
        <f t="shared" si="1"/>
        <v>87916.38</v>
      </c>
      <c r="Q53" s="21"/>
    </row>
    <row r="54" spans="1:17" ht="29.25" customHeight="1" x14ac:dyDescent="0.4">
      <c r="A54" s="168" t="s">
        <v>62</v>
      </c>
      <c r="B54" s="169" t="s">
        <v>15</v>
      </c>
      <c r="C54" s="170" t="s">
        <v>392</v>
      </c>
      <c r="D54" s="168" t="s">
        <v>406</v>
      </c>
      <c r="E54" s="176" t="s">
        <v>34</v>
      </c>
      <c r="F54" s="177">
        <v>39448</v>
      </c>
      <c r="G54" s="174">
        <v>40000</v>
      </c>
      <c r="H54" s="174">
        <v>0</v>
      </c>
      <c r="I54" s="174">
        <v>40000</v>
      </c>
      <c r="J54" s="174">
        <v>1148</v>
      </c>
      <c r="K54" s="174">
        <v>442.65</v>
      </c>
      <c r="L54" s="174">
        <v>1216</v>
      </c>
      <c r="M54" s="178">
        <v>125</v>
      </c>
      <c r="N54" s="173">
        <f t="shared" si="0"/>
        <v>2931.65</v>
      </c>
      <c r="O54" s="173">
        <f t="shared" si="1"/>
        <v>37068.35</v>
      </c>
      <c r="Q54" s="21"/>
    </row>
    <row r="55" spans="1:17" ht="26.25" x14ac:dyDescent="0.4">
      <c r="A55" s="168" t="s">
        <v>64</v>
      </c>
      <c r="B55" s="169" t="s">
        <v>15</v>
      </c>
      <c r="C55" s="170" t="s">
        <v>46</v>
      </c>
      <c r="D55" s="168" t="s">
        <v>407</v>
      </c>
      <c r="E55" s="176" t="s">
        <v>25</v>
      </c>
      <c r="F55" s="177">
        <v>44044</v>
      </c>
      <c r="G55" s="174">
        <v>70000</v>
      </c>
      <c r="H55" s="174">
        <v>0</v>
      </c>
      <c r="I55" s="174">
        <v>70000</v>
      </c>
      <c r="J55" s="174">
        <v>2009</v>
      </c>
      <c r="K55" s="174">
        <v>4984.5200000000004</v>
      </c>
      <c r="L55" s="174">
        <v>2128</v>
      </c>
      <c r="M55" s="178">
        <v>1944.78</v>
      </c>
      <c r="N55" s="173">
        <f t="shared" si="0"/>
        <v>11066.300000000001</v>
      </c>
      <c r="O55" s="173">
        <f t="shared" si="1"/>
        <v>58933.7</v>
      </c>
      <c r="Q55" s="21"/>
    </row>
    <row r="56" spans="1:17" ht="26.25" x14ac:dyDescent="0.4">
      <c r="A56" s="168" t="s">
        <v>330</v>
      </c>
      <c r="B56" s="169" t="s">
        <v>23</v>
      </c>
      <c r="C56" s="170" t="s">
        <v>331</v>
      </c>
      <c r="D56" s="168" t="s">
        <v>550</v>
      </c>
      <c r="E56" s="176" t="s">
        <v>25</v>
      </c>
      <c r="F56" s="177">
        <v>45139</v>
      </c>
      <c r="G56" s="174">
        <v>30000</v>
      </c>
      <c r="H56" s="174">
        <v>0</v>
      </c>
      <c r="I56" s="174">
        <v>30000</v>
      </c>
      <c r="J56" s="174">
        <v>861</v>
      </c>
      <c r="K56" s="174">
        <v>0</v>
      </c>
      <c r="L56" s="174">
        <v>912</v>
      </c>
      <c r="M56" s="178">
        <v>25</v>
      </c>
      <c r="N56" s="173">
        <f t="shared" si="0"/>
        <v>1798</v>
      </c>
      <c r="O56" s="173">
        <f t="shared" si="1"/>
        <v>28202</v>
      </c>
    </row>
    <row r="57" spans="1:17" ht="29.25" customHeight="1" x14ac:dyDescent="0.4">
      <c r="A57" s="168" t="s">
        <v>451</v>
      </c>
      <c r="B57" s="169" t="s">
        <v>23</v>
      </c>
      <c r="C57" s="170" t="s">
        <v>28</v>
      </c>
      <c r="D57" s="168" t="s">
        <v>385</v>
      </c>
      <c r="E57" s="176" t="s">
        <v>25</v>
      </c>
      <c r="F57" s="177">
        <v>45474</v>
      </c>
      <c r="G57" s="196">
        <v>30000</v>
      </c>
      <c r="H57" s="151">
        <v>0</v>
      </c>
      <c r="I57" s="196">
        <v>30000</v>
      </c>
      <c r="J57" s="151">
        <v>861</v>
      </c>
      <c r="K57" s="174">
        <v>0</v>
      </c>
      <c r="L57" s="151">
        <v>912</v>
      </c>
      <c r="M57" s="178">
        <v>25</v>
      </c>
      <c r="N57" s="173">
        <f t="shared" si="0"/>
        <v>1798</v>
      </c>
      <c r="O57" s="173">
        <f t="shared" si="1"/>
        <v>28202</v>
      </c>
      <c r="Q57" s="21"/>
    </row>
    <row r="58" spans="1:17" ht="26.25" x14ac:dyDescent="0.4">
      <c r="A58" s="151" t="s">
        <v>551</v>
      </c>
      <c r="B58" s="169" t="s">
        <v>15</v>
      </c>
      <c r="C58" s="170" t="s">
        <v>552</v>
      </c>
      <c r="D58" s="151" t="s">
        <v>553</v>
      </c>
      <c r="E58" s="176" t="s">
        <v>25</v>
      </c>
      <c r="F58" s="177">
        <v>45962</v>
      </c>
      <c r="G58" s="196">
        <v>60500</v>
      </c>
      <c r="H58" s="174">
        <v>0</v>
      </c>
      <c r="I58" s="174">
        <v>60500</v>
      </c>
      <c r="J58" s="174">
        <v>1736.35</v>
      </c>
      <c r="K58" s="174">
        <v>3580.77</v>
      </c>
      <c r="L58" s="174">
        <v>1839.2</v>
      </c>
      <c r="M58" s="178">
        <v>25</v>
      </c>
      <c r="N58" s="173">
        <f t="shared" si="0"/>
        <v>7181.32</v>
      </c>
      <c r="O58" s="173">
        <f t="shared" si="1"/>
        <v>53318.68</v>
      </c>
      <c r="Q58" s="21"/>
    </row>
    <row r="59" spans="1:17" ht="29.25" customHeight="1" x14ac:dyDescent="0.4">
      <c r="A59" s="168" t="s">
        <v>65</v>
      </c>
      <c r="B59" s="169" t="s">
        <v>15</v>
      </c>
      <c r="C59" s="170" t="s">
        <v>46</v>
      </c>
      <c r="D59" s="168" t="s">
        <v>387</v>
      </c>
      <c r="E59" s="176" t="s">
        <v>25</v>
      </c>
      <c r="F59" s="177">
        <v>44075</v>
      </c>
      <c r="G59" s="174">
        <v>70000</v>
      </c>
      <c r="H59" s="174">
        <v>0</v>
      </c>
      <c r="I59" s="174">
        <v>70000</v>
      </c>
      <c r="J59" s="174">
        <v>2009</v>
      </c>
      <c r="K59" s="174">
        <v>4984.5200000000004</v>
      </c>
      <c r="L59" s="174">
        <v>2128</v>
      </c>
      <c r="M59" s="174">
        <v>2044.78</v>
      </c>
      <c r="N59" s="173">
        <f t="shared" si="0"/>
        <v>11166.300000000001</v>
      </c>
      <c r="O59" s="173">
        <f t="shared" si="1"/>
        <v>58833.7</v>
      </c>
      <c r="Q59" s="21"/>
    </row>
    <row r="60" spans="1:17" ht="30" customHeight="1" x14ac:dyDescent="0.4">
      <c r="A60" s="168" t="s">
        <v>66</v>
      </c>
      <c r="B60" s="169" t="s">
        <v>15</v>
      </c>
      <c r="C60" s="170" t="s">
        <v>394</v>
      </c>
      <c r="D60" s="168" t="s">
        <v>387</v>
      </c>
      <c r="E60" s="176" t="s">
        <v>25</v>
      </c>
      <c r="F60" s="177">
        <v>44501</v>
      </c>
      <c r="G60" s="174">
        <v>30000</v>
      </c>
      <c r="H60" s="174">
        <v>0</v>
      </c>
      <c r="I60" s="174">
        <v>30000</v>
      </c>
      <c r="J60" s="174">
        <v>861</v>
      </c>
      <c r="K60" s="174">
        <v>0</v>
      </c>
      <c r="L60" s="174">
        <v>912</v>
      </c>
      <c r="M60" s="178">
        <v>25</v>
      </c>
      <c r="N60" s="173">
        <f t="shared" si="0"/>
        <v>1798</v>
      </c>
      <c r="O60" s="173">
        <f t="shared" si="1"/>
        <v>28202</v>
      </c>
      <c r="Q60" s="21"/>
    </row>
    <row r="61" spans="1:17" ht="26.25" x14ac:dyDescent="0.4">
      <c r="A61" s="168" t="s">
        <v>69</v>
      </c>
      <c r="B61" s="169" t="s">
        <v>15</v>
      </c>
      <c r="C61" s="170" t="s">
        <v>70</v>
      </c>
      <c r="D61" s="168" t="s">
        <v>387</v>
      </c>
      <c r="E61" s="176" t="s">
        <v>25</v>
      </c>
      <c r="F61" s="177">
        <v>44501</v>
      </c>
      <c r="G61" s="174">
        <v>22500</v>
      </c>
      <c r="H61" s="174">
        <v>0</v>
      </c>
      <c r="I61" s="174">
        <v>22500</v>
      </c>
      <c r="J61" s="174">
        <v>645.75</v>
      </c>
      <c r="K61" s="174">
        <v>0</v>
      </c>
      <c r="L61" s="174">
        <v>684</v>
      </c>
      <c r="M61" s="174">
        <v>125</v>
      </c>
      <c r="N61" s="173">
        <f t="shared" si="0"/>
        <v>1454.75</v>
      </c>
      <c r="O61" s="173">
        <f t="shared" si="1"/>
        <v>21045.25</v>
      </c>
      <c r="Q61" s="21"/>
    </row>
    <row r="62" spans="1:17" ht="27.75" customHeight="1" x14ac:dyDescent="0.4">
      <c r="A62" s="168" t="s">
        <v>71</v>
      </c>
      <c r="B62" s="169" t="s">
        <v>15</v>
      </c>
      <c r="C62" s="170" t="s">
        <v>72</v>
      </c>
      <c r="D62" s="168" t="s">
        <v>387</v>
      </c>
      <c r="E62" s="176" t="s">
        <v>25</v>
      </c>
      <c r="F62" s="177">
        <v>44075</v>
      </c>
      <c r="G62" s="174">
        <v>22500</v>
      </c>
      <c r="H62" s="174">
        <v>0</v>
      </c>
      <c r="I62" s="174">
        <v>22500</v>
      </c>
      <c r="J62" s="174">
        <v>645.75</v>
      </c>
      <c r="K62" s="174">
        <v>0</v>
      </c>
      <c r="L62" s="174">
        <v>684</v>
      </c>
      <c r="M62" s="178">
        <v>25</v>
      </c>
      <c r="N62" s="173">
        <f t="shared" si="0"/>
        <v>1354.75</v>
      </c>
      <c r="O62" s="173">
        <f t="shared" si="1"/>
        <v>21145.25</v>
      </c>
      <c r="Q62" s="21"/>
    </row>
    <row r="63" spans="1:17" ht="26.25" customHeight="1" x14ac:dyDescent="0.4">
      <c r="A63" s="168" t="s">
        <v>73</v>
      </c>
      <c r="B63" s="169" t="s">
        <v>15</v>
      </c>
      <c r="C63" s="170" t="s">
        <v>72</v>
      </c>
      <c r="D63" s="168" t="s">
        <v>387</v>
      </c>
      <c r="E63" s="176" t="s">
        <v>25</v>
      </c>
      <c r="F63" s="177">
        <v>44501</v>
      </c>
      <c r="G63" s="174">
        <v>22500</v>
      </c>
      <c r="H63" s="174">
        <v>0</v>
      </c>
      <c r="I63" s="174">
        <v>22500</v>
      </c>
      <c r="J63" s="174">
        <v>645.75</v>
      </c>
      <c r="K63" s="174">
        <v>0</v>
      </c>
      <c r="L63" s="174">
        <v>684</v>
      </c>
      <c r="M63" s="196">
        <v>11914.86</v>
      </c>
      <c r="N63" s="173">
        <f t="shared" si="0"/>
        <v>13244.61</v>
      </c>
      <c r="O63" s="173">
        <f t="shared" si="1"/>
        <v>9255.39</v>
      </c>
      <c r="Q63" s="21"/>
    </row>
    <row r="64" spans="1:17" ht="26.25" x14ac:dyDescent="0.4">
      <c r="A64" s="168" t="s">
        <v>74</v>
      </c>
      <c r="B64" s="169" t="s">
        <v>15</v>
      </c>
      <c r="C64" s="170" t="s">
        <v>327</v>
      </c>
      <c r="D64" s="168" t="s">
        <v>387</v>
      </c>
      <c r="E64" s="176" t="s">
        <v>25</v>
      </c>
      <c r="F64" s="177">
        <v>44501</v>
      </c>
      <c r="G64" s="174">
        <v>30000</v>
      </c>
      <c r="H64" s="174">
        <v>0</v>
      </c>
      <c r="I64" s="174">
        <v>30000</v>
      </c>
      <c r="J64" s="174">
        <v>861</v>
      </c>
      <c r="K64" s="174">
        <v>0</v>
      </c>
      <c r="L64" s="174">
        <v>912</v>
      </c>
      <c r="M64" s="178">
        <v>25</v>
      </c>
      <c r="N64" s="173">
        <f t="shared" si="0"/>
        <v>1798</v>
      </c>
      <c r="O64" s="173">
        <f t="shared" si="1"/>
        <v>28202</v>
      </c>
      <c r="Q64" s="21"/>
    </row>
    <row r="65" spans="1:24" ht="22.5" customHeight="1" x14ac:dyDescent="0.4">
      <c r="A65" s="168" t="s">
        <v>75</v>
      </c>
      <c r="B65" s="169" t="s">
        <v>23</v>
      </c>
      <c r="C65" s="170" t="s">
        <v>76</v>
      </c>
      <c r="D65" s="168" t="s">
        <v>387</v>
      </c>
      <c r="E65" s="176" t="s">
        <v>25</v>
      </c>
      <c r="F65" s="177">
        <v>39965</v>
      </c>
      <c r="G65" s="174">
        <v>20000</v>
      </c>
      <c r="H65" s="174">
        <v>0</v>
      </c>
      <c r="I65" s="174">
        <v>20000</v>
      </c>
      <c r="J65" s="174">
        <v>574</v>
      </c>
      <c r="K65" s="174">
        <v>0</v>
      </c>
      <c r="L65" s="174">
        <v>608</v>
      </c>
      <c r="M65" s="178">
        <v>125</v>
      </c>
      <c r="N65" s="173">
        <f t="shared" si="0"/>
        <v>1307</v>
      </c>
      <c r="O65" s="173">
        <f t="shared" si="1"/>
        <v>18693</v>
      </c>
      <c r="Q65" s="21"/>
    </row>
    <row r="66" spans="1:24" ht="26.25" x14ac:dyDescent="0.4">
      <c r="A66" s="168" t="s">
        <v>77</v>
      </c>
      <c r="B66" s="169" t="s">
        <v>23</v>
      </c>
      <c r="C66" s="170" t="s">
        <v>76</v>
      </c>
      <c r="D66" s="168" t="s">
        <v>387</v>
      </c>
      <c r="E66" s="176" t="s">
        <v>25</v>
      </c>
      <c r="F66" s="177">
        <v>44136</v>
      </c>
      <c r="G66" s="174">
        <v>16500</v>
      </c>
      <c r="H66" s="174">
        <v>0</v>
      </c>
      <c r="I66" s="174">
        <v>16500</v>
      </c>
      <c r="J66" s="174">
        <v>473.55</v>
      </c>
      <c r="K66" s="174">
        <v>0</v>
      </c>
      <c r="L66" s="174">
        <v>501.6</v>
      </c>
      <c r="M66" s="178">
        <v>25</v>
      </c>
      <c r="N66" s="173">
        <f t="shared" si="0"/>
        <v>1000.1500000000001</v>
      </c>
      <c r="O66" s="173">
        <f t="shared" si="1"/>
        <v>15499.85</v>
      </c>
      <c r="Q66" s="21"/>
    </row>
    <row r="67" spans="1:24" ht="26.25" x14ac:dyDescent="0.4">
      <c r="A67" s="168" t="s">
        <v>78</v>
      </c>
      <c r="B67" s="169" t="s">
        <v>23</v>
      </c>
      <c r="C67" s="170" t="s">
        <v>76</v>
      </c>
      <c r="D67" s="168" t="s">
        <v>387</v>
      </c>
      <c r="E67" s="176" t="s">
        <v>25</v>
      </c>
      <c r="F67" s="177">
        <v>43525</v>
      </c>
      <c r="G67" s="174">
        <v>10000</v>
      </c>
      <c r="H67" s="174">
        <v>0</v>
      </c>
      <c r="I67" s="174">
        <v>10000</v>
      </c>
      <c r="J67" s="174">
        <v>287</v>
      </c>
      <c r="K67" s="174">
        <v>0</v>
      </c>
      <c r="L67" s="174">
        <v>304</v>
      </c>
      <c r="M67" s="178">
        <v>25</v>
      </c>
      <c r="N67" s="173">
        <f t="shared" si="0"/>
        <v>616</v>
      </c>
      <c r="O67" s="173">
        <f t="shared" si="1"/>
        <v>9384</v>
      </c>
      <c r="Q67" s="21"/>
    </row>
    <row r="68" spans="1:24" ht="26.25" x14ac:dyDescent="0.4">
      <c r="A68" s="168" t="s">
        <v>79</v>
      </c>
      <c r="B68" s="169" t="s">
        <v>23</v>
      </c>
      <c r="C68" s="170" t="s">
        <v>76</v>
      </c>
      <c r="D68" s="168" t="s">
        <v>387</v>
      </c>
      <c r="E68" s="176" t="s">
        <v>25</v>
      </c>
      <c r="F68" s="177">
        <v>44621</v>
      </c>
      <c r="G68" s="174">
        <v>16500</v>
      </c>
      <c r="H68" s="174">
        <v>0</v>
      </c>
      <c r="I68" s="174">
        <v>16500</v>
      </c>
      <c r="J68" s="174">
        <v>473.55</v>
      </c>
      <c r="K68" s="174">
        <v>0</v>
      </c>
      <c r="L68" s="174">
        <v>501.6</v>
      </c>
      <c r="M68" s="178">
        <v>25</v>
      </c>
      <c r="N68" s="173">
        <f t="shared" si="0"/>
        <v>1000.1500000000001</v>
      </c>
      <c r="O68" s="173">
        <f t="shared" si="1"/>
        <v>15499.85</v>
      </c>
      <c r="Q68" s="21"/>
    </row>
    <row r="69" spans="1:24" ht="30.75" customHeight="1" x14ac:dyDescent="0.4">
      <c r="A69" s="168" t="s">
        <v>80</v>
      </c>
      <c r="B69" s="169" t="s">
        <v>23</v>
      </c>
      <c r="C69" s="170" t="s">
        <v>76</v>
      </c>
      <c r="D69" s="168" t="s">
        <v>387</v>
      </c>
      <c r="E69" s="176" t="s">
        <v>25</v>
      </c>
      <c r="F69" s="177">
        <v>44621</v>
      </c>
      <c r="G69" s="174">
        <v>16500</v>
      </c>
      <c r="H69" s="174">
        <v>0</v>
      </c>
      <c r="I69" s="174">
        <v>16500</v>
      </c>
      <c r="J69" s="174">
        <v>473.55</v>
      </c>
      <c r="K69" s="174">
        <v>0</v>
      </c>
      <c r="L69" s="174">
        <v>501.6</v>
      </c>
      <c r="M69" s="178">
        <v>25</v>
      </c>
      <c r="N69" s="173">
        <f t="shared" si="0"/>
        <v>1000.1500000000001</v>
      </c>
      <c r="O69" s="173">
        <f t="shared" si="1"/>
        <v>15499.85</v>
      </c>
      <c r="Q69" s="21"/>
    </row>
    <row r="70" spans="1:24" ht="24" customHeight="1" x14ac:dyDescent="0.4">
      <c r="A70" s="168" t="s">
        <v>81</v>
      </c>
      <c r="B70" s="169" t="s">
        <v>15</v>
      </c>
      <c r="C70" s="170" t="s">
        <v>82</v>
      </c>
      <c r="D70" s="168" t="s">
        <v>387</v>
      </c>
      <c r="E70" s="176" t="s">
        <v>25</v>
      </c>
      <c r="F70" s="177">
        <v>44531</v>
      </c>
      <c r="G70" s="174">
        <v>22500</v>
      </c>
      <c r="H70" s="174">
        <v>0</v>
      </c>
      <c r="I70" s="174">
        <v>22500</v>
      </c>
      <c r="J70" s="174">
        <v>645.75</v>
      </c>
      <c r="K70" s="174">
        <v>0</v>
      </c>
      <c r="L70" s="174">
        <v>684</v>
      </c>
      <c r="M70" s="178">
        <v>25</v>
      </c>
      <c r="N70" s="173">
        <f t="shared" si="0"/>
        <v>1354.75</v>
      </c>
      <c r="O70" s="173">
        <f t="shared" si="1"/>
        <v>21145.25</v>
      </c>
      <c r="Q70" s="21"/>
    </row>
    <row r="71" spans="1:24" ht="26.25" customHeight="1" x14ac:dyDescent="0.4">
      <c r="A71" s="168" t="s">
        <v>83</v>
      </c>
      <c r="B71" s="169" t="s">
        <v>23</v>
      </c>
      <c r="C71" s="170" t="s">
        <v>84</v>
      </c>
      <c r="D71" s="168" t="s">
        <v>387</v>
      </c>
      <c r="E71" s="176" t="s">
        <v>25</v>
      </c>
      <c r="F71" s="177">
        <v>44105</v>
      </c>
      <c r="G71" s="174">
        <v>30000</v>
      </c>
      <c r="H71" s="174">
        <v>0</v>
      </c>
      <c r="I71" s="174">
        <v>30000</v>
      </c>
      <c r="J71" s="174">
        <v>861</v>
      </c>
      <c r="K71" s="174">
        <v>0</v>
      </c>
      <c r="L71" s="174">
        <v>912</v>
      </c>
      <c r="M71" s="178">
        <v>25</v>
      </c>
      <c r="N71" s="173">
        <f t="shared" si="0"/>
        <v>1798</v>
      </c>
      <c r="O71" s="173">
        <f t="shared" si="1"/>
        <v>28202</v>
      </c>
      <c r="P71" s="10"/>
      <c r="R71" s="10"/>
      <c r="W71" s="10"/>
      <c r="X71" s="10"/>
    </row>
    <row r="72" spans="1:24" ht="26.25" customHeight="1" x14ac:dyDescent="0.4">
      <c r="A72" s="168" t="s">
        <v>86</v>
      </c>
      <c r="B72" s="169" t="s">
        <v>15</v>
      </c>
      <c r="C72" s="170" t="s">
        <v>85</v>
      </c>
      <c r="D72" s="168" t="s">
        <v>387</v>
      </c>
      <c r="E72" s="176" t="s">
        <v>25</v>
      </c>
      <c r="F72" s="177">
        <v>44531</v>
      </c>
      <c r="G72" s="174">
        <v>30000</v>
      </c>
      <c r="H72" s="174">
        <v>0</v>
      </c>
      <c r="I72" s="174">
        <v>30000</v>
      </c>
      <c r="J72" s="174">
        <v>861</v>
      </c>
      <c r="K72" s="174">
        <v>0</v>
      </c>
      <c r="L72" s="174">
        <v>912</v>
      </c>
      <c r="M72" s="178">
        <v>25</v>
      </c>
      <c r="N72" s="173">
        <f t="shared" si="0"/>
        <v>1798</v>
      </c>
      <c r="O72" s="173">
        <f t="shared" si="1"/>
        <v>28202</v>
      </c>
      <c r="Q72" s="21"/>
    </row>
    <row r="73" spans="1:24" ht="21" customHeight="1" x14ac:dyDescent="0.4">
      <c r="A73" s="168" t="s">
        <v>332</v>
      </c>
      <c r="B73" s="169" t="s">
        <v>15</v>
      </c>
      <c r="C73" s="170" t="s">
        <v>68</v>
      </c>
      <c r="D73" s="168" t="s">
        <v>387</v>
      </c>
      <c r="E73" s="176" t="s">
        <v>25</v>
      </c>
      <c r="F73" s="177">
        <v>45139</v>
      </c>
      <c r="G73" s="174">
        <v>22500</v>
      </c>
      <c r="H73" s="174">
        <v>0</v>
      </c>
      <c r="I73" s="174">
        <v>22500</v>
      </c>
      <c r="J73" s="174">
        <v>645.75</v>
      </c>
      <c r="K73" s="174">
        <v>0</v>
      </c>
      <c r="L73" s="174">
        <v>684</v>
      </c>
      <c r="M73" s="174">
        <v>25</v>
      </c>
      <c r="N73" s="173">
        <f t="shared" si="0"/>
        <v>1354.75</v>
      </c>
      <c r="O73" s="173">
        <f t="shared" si="1"/>
        <v>21145.25</v>
      </c>
      <c r="Q73" s="21"/>
    </row>
    <row r="74" spans="1:24" ht="24.75" customHeight="1" x14ac:dyDescent="0.4">
      <c r="A74" s="168" t="s">
        <v>344</v>
      </c>
      <c r="B74" s="169" t="s">
        <v>23</v>
      </c>
      <c r="C74" s="170" t="s">
        <v>76</v>
      </c>
      <c r="D74" s="168" t="s">
        <v>387</v>
      </c>
      <c r="E74" s="176" t="s">
        <v>25</v>
      </c>
      <c r="F74" s="177">
        <v>45200</v>
      </c>
      <c r="G74" s="174">
        <v>16500</v>
      </c>
      <c r="H74" s="174">
        <v>0</v>
      </c>
      <c r="I74" s="174">
        <v>16500</v>
      </c>
      <c r="J74" s="174">
        <v>473.55</v>
      </c>
      <c r="K74" s="174">
        <v>0</v>
      </c>
      <c r="L74" s="174">
        <v>501.6</v>
      </c>
      <c r="M74" s="178">
        <v>25</v>
      </c>
      <c r="N74" s="173">
        <f t="shared" si="0"/>
        <v>1000.1500000000001</v>
      </c>
      <c r="O74" s="173">
        <f t="shared" si="1"/>
        <v>15499.85</v>
      </c>
      <c r="Q74" s="21"/>
    </row>
    <row r="75" spans="1:24" ht="24" customHeight="1" x14ac:dyDescent="0.4">
      <c r="A75" s="168" t="s">
        <v>446</v>
      </c>
      <c r="B75" s="169" t="s">
        <v>15</v>
      </c>
      <c r="C75" s="170" t="s">
        <v>72</v>
      </c>
      <c r="D75" s="168" t="s">
        <v>387</v>
      </c>
      <c r="E75" s="176" t="s">
        <v>25</v>
      </c>
      <c r="F75" s="177">
        <v>45474</v>
      </c>
      <c r="G75" s="174">
        <v>22500</v>
      </c>
      <c r="H75" s="174">
        <v>0</v>
      </c>
      <c r="I75" s="174">
        <v>22500</v>
      </c>
      <c r="J75" s="174">
        <v>645.75</v>
      </c>
      <c r="K75" s="174">
        <v>0</v>
      </c>
      <c r="L75" s="174">
        <v>684</v>
      </c>
      <c r="M75" s="174">
        <v>25</v>
      </c>
      <c r="N75" s="173">
        <f t="shared" si="0"/>
        <v>1354.75</v>
      </c>
      <c r="O75" s="173">
        <f t="shared" si="1"/>
        <v>21145.25</v>
      </c>
      <c r="Q75" s="21"/>
    </row>
    <row r="76" spans="1:24" ht="23.25" customHeight="1" x14ac:dyDescent="0.4">
      <c r="A76" s="168" t="s">
        <v>355</v>
      </c>
      <c r="B76" s="169" t="s">
        <v>15</v>
      </c>
      <c r="C76" s="170" t="s">
        <v>357</v>
      </c>
      <c r="D76" s="168" t="s">
        <v>387</v>
      </c>
      <c r="E76" s="176" t="s">
        <v>25</v>
      </c>
      <c r="F76" s="177">
        <v>45352</v>
      </c>
      <c r="G76" s="174">
        <v>15000</v>
      </c>
      <c r="H76" s="174">
        <v>0</v>
      </c>
      <c r="I76" s="174">
        <v>15000</v>
      </c>
      <c r="J76" s="174">
        <v>430.5</v>
      </c>
      <c r="K76" s="174">
        <v>0</v>
      </c>
      <c r="L76" s="174">
        <v>456</v>
      </c>
      <c r="M76" s="178">
        <v>25</v>
      </c>
      <c r="N76" s="173">
        <f t="shared" si="0"/>
        <v>911.5</v>
      </c>
      <c r="O76" s="173">
        <f t="shared" si="1"/>
        <v>14088.5</v>
      </c>
    </row>
    <row r="77" spans="1:24" ht="30.75" customHeight="1" x14ac:dyDescent="0.4">
      <c r="A77" s="168" t="s">
        <v>364</v>
      </c>
      <c r="B77" s="179" t="s">
        <v>15</v>
      </c>
      <c r="C77" s="180" t="s">
        <v>72</v>
      </c>
      <c r="D77" s="181" t="s">
        <v>365</v>
      </c>
      <c r="E77" s="176" t="s">
        <v>25</v>
      </c>
      <c r="F77" s="177">
        <v>45413</v>
      </c>
      <c r="G77" s="187">
        <v>22500</v>
      </c>
      <c r="H77" s="174">
        <v>0</v>
      </c>
      <c r="I77" s="187">
        <v>22500</v>
      </c>
      <c r="J77" s="174">
        <v>645.75</v>
      </c>
      <c r="K77" s="174">
        <v>0</v>
      </c>
      <c r="L77" s="174">
        <v>684</v>
      </c>
      <c r="M77" s="178">
        <v>25</v>
      </c>
      <c r="N77" s="173">
        <f t="shared" ref="N77:N140" si="2">J77+K77+L77+M77</f>
        <v>1354.75</v>
      </c>
      <c r="O77" s="173">
        <f t="shared" ref="O77:O140" si="3">G77-N77</f>
        <v>21145.25</v>
      </c>
    </row>
    <row r="78" spans="1:24" ht="25.5" customHeight="1" x14ac:dyDescent="0.4">
      <c r="A78" s="168" t="s">
        <v>382</v>
      </c>
      <c r="B78" s="179" t="s">
        <v>15</v>
      </c>
      <c r="C78" s="180" t="s">
        <v>76</v>
      </c>
      <c r="D78" s="181" t="s">
        <v>387</v>
      </c>
      <c r="E78" s="176" t="s">
        <v>25</v>
      </c>
      <c r="F78" s="177">
        <v>45444</v>
      </c>
      <c r="G78" s="174">
        <v>15000</v>
      </c>
      <c r="H78" s="174">
        <v>0</v>
      </c>
      <c r="I78" s="174">
        <v>15000</v>
      </c>
      <c r="J78" s="174">
        <v>430.5</v>
      </c>
      <c r="K78" s="174">
        <v>0</v>
      </c>
      <c r="L78" s="174">
        <v>456</v>
      </c>
      <c r="M78" s="178">
        <v>25</v>
      </c>
      <c r="N78" s="173">
        <f t="shared" si="2"/>
        <v>911.5</v>
      </c>
      <c r="O78" s="173">
        <f t="shared" si="3"/>
        <v>14088.5</v>
      </c>
    </row>
    <row r="79" spans="1:24" ht="27" customHeight="1" x14ac:dyDescent="0.4">
      <c r="A79" s="168" t="s">
        <v>475</v>
      </c>
      <c r="B79" s="179" t="s">
        <v>23</v>
      </c>
      <c r="C79" s="180" t="s">
        <v>76</v>
      </c>
      <c r="D79" s="181" t="s">
        <v>387</v>
      </c>
      <c r="E79" s="176" t="s">
        <v>25</v>
      </c>
      <c r="F79" s="177">
        <v>45597</v>
      </c>
      <c r="G79" s="174">
        <v>15000</v>
      </c>
      <c r="H79" s="174">
        <v>0</v>
      </c>
      <c r="I79" s="174">
        <v>15000</v>
      </c>
      <c r="J79" s="174">
        <v>430.5</v>
      </c>
      <c r="K79" s="174">
        <v>0</v>
      </c>
      <c r="L79" s="174">
        <v>456</v>
      </c>
      <c r="M79" s="174">
        <v>25</v>
      </c>
      <c r="N79" s="173">
        <f t="shared" si="2"/>
        <v>911.5</v>
      </c>
      <c r="O79" s="173">
        <f t="shared" si="3"/>
        <v>14088.5</v>
      </c>
    </row>
    <row r="80" spans="1:24" s="20" customFormat="1" ht="28.5" customHeight="1" x14ac:dyDescent="0.4">
      <c r="A80" s="170" t="s">
        <v>493</v>
      </c>
      <c r="B80" s="179" t="s">
        <v>23</v>
      </c>
      <c r="C80" s="180" t="s">
        <v>76</v>
      </c>
      <c r="D80" s="181" t="s">
        <v>387</v>
      </c>
      <c r="E80" s="168" t="s">
        <v>25</v>
      </c>
      <c r="F80" s="177">
        <v>45689</v>
      </c>
      <c r="G80" s="174">
        <v>11000</v>
      </c>
      <c r="H80" s="174">
        <v>0</v>
      </c>
      <c r="I80" s="174">
        <v>11000</v>
      </c>
      <c r="J80" s="174">
        <v>315.7</v>
      </c>
      <c r="K80" s="174">
        <v>0</v>
      </c>
      <c r="L80" s="174">
        <v>334.4</v>
      </c>
      <c r="M80" s="174">
        <v>25</v>
      </c>
      <c r="N80" s="173">
        <f t="shared" si="2"/>
        <v>675.09999999999991</v>
      </c>
      <c r="O80" s="173">
        <f t="shared" si="3"/>
        <v>10324.9</v>
      </c>
    </row>
    <row r="81" spans="1:17" s="20" customFormat="1" ht="24.75" customHeight="1" x14ac:dyDescent="0.4">
      <c r="A81" s="170" t="s">
        <v>494</v>
      </c>
      <c r="B81" s="179" t="s">
        <v>15</v>
      </c>
      <c r="C81" s="180" t="s">
        <v>72</v>
      </c>
      <c r="D81" s="181" t="s">
        <v>387</v>
      </c>
      <c r="E81" s="168" t="s">
        <v>25</v>
      </c>
      <c r="F81" s="177">
        <v>45689</v>
      </c>
      <c r="G81" s="174">
        <v>22500</v>
      </c>
      <c r="H81" s="174">
        <v>0</v>
      </c>
      <c r="I81" s="174">
        <v>22500</v>
      </c>
      <c r="J81" s="174">
        <v>645.75</v>
      </c>
      <c r="K81" s="174">
        <v>0</v>
      </c>
      <c r="L81" s="174">
        <v>684</v>
      </c>
      <c r="M81" s="174">
        <v>25</v>
      </c>
      <c r="N81" s="173">
        <f t="shared" si="2"/>
        <v>1354.75</v>
      </c>
      <c r="O81" s="173">
        <f t="shared" si="3"/>
        <v>21145.25</v>
      </c>
    </row>
    <row r="82" spans="1:17" s="20" customFormat="1" ht="28.5" customHeight="1" x14ac:dyDescent="0.4">
      <c r="A82" s="170" t="s">
        <v>495</v>
      </c>
      <c r="B82" s="179" t="s">
        <v>15</v>
      </c>
      <c r="C82" s="180" t="s">
        <v>72</v>
      </c>
      <c r="D82" s="181" t="s">
        <v>387</v>
      </c>
      <c r="E82" s="176" t="s">
        <v>25</v>
      </c>
      <c r="F82" s="177">
        <v>45689</v>
      </c>
      <c r="G82" s="174">
        <v>22500</v>
      </c>
      <c r="H82" s="174">
        <v>0</v>
      </c>
      <c r="I82" s="174">
        <v>22500</v>
      </c>
      <c r="J82" s="174">
        <v>645.75</v>
      </c>
      <c r="K82" s="174">
        <v>0</v>
      </c>
      <c r="L82" s="174">
        <v>684</v>
      </c>
      <c r="M82" s="174">
        <v>25</v>
      </c>
      <c r="N82" s="173">
        <f t="shared" si="2"/>
        <v>1354.75</v>
      </c>
      <c r="O82" s="173">
        <f t="shared" si="3"/>
        <v>21145.25</v>
      </c>
    </row>
    <row r="83" spans="1:17" s="20" customFormat="1" ht="26.25" x14ac:dyDescent="0.4">
      <c r="A83" s="168" t="s">
        <v>502</v>
      </c>
      <c r="B83" s="188" t="s">
        <v>15</v>
      </c>
      <c r="C83" s="189" t="s">
        <v>72</v>
      </c>
      <c r="D83" s="168" t="s">
        <v>387</v>
      </c>
      <c r="E83" s="176" t="s">
        <v>25</v>
      </c>
      <c r="F83" s="177">
        <v>45717</v>
      </c>
      <c r="G83" s="174">
        <v>22500</v>
      </c>
      <c r="H83" s="174">
        <v>0</v>
      </c>
      <c r="I83" s="174">
        <v>22500</v>
      </c>
      <c r="J83" s="174">
        <v>645.75</v>
      </c>
      <c r="K83" s="174">
        <v>0</v>
      </c>
      <c r="L83" s="174">
        <v>684</v>
      </c>
      <c r="M83" s="174">
        <v>25</v>
      </c>
      <c r="N83" s="173">
        <f t="shared" si="2"/>
        <v>1354.75</v>
      </c>
      <c r="O83" s="173">
        <f t="shared" si="3"/>
        <v>21145.25</v>
      </c>
    </row>
    <row r="84" spans="1:17" s="20" customFormat="1" ht="23.25" customHeight="1" x14ac:dyDescent="0.4">
      <c r="A84" s="168" t="s">
        <v>512</v>
      </c>
      <c r="B84" s="188" t="s">
        <v>15</v>
      </c>
      <c r="C84" s="189" t="s">
        <v>527</v>
      </c>
      <c r="D84" s="168" t="s">
        <v>387</v>
      </c>
      <c r="E84" s="176" t="s">
        <v>25</v>
      </c>
      <c r="F84" s="177">
        <v>45802</v>
      </c>
      <c r="G84" s="174">
        <v>30000</v>
      </c>
      <c r="H84" s="174">
        <v>0</v>
      </c>
      <c r="I84" s="174">
        <v>30000</v>
      </c>
      <c r="J84" s="174">
        <v>861</v>
      </c>
      <c r="K84" s="174">
        <v>0</v>
      </c>
      <c r="L84" s="174">
        <v>912</v>
      </c>
      <c r="M84" s="174">
        <v>25</v>
      </c>
      <c r="N84" s="173">
        <f t="shared" si="2"/>
        <v>1798</v>
      </c>
      <c r="O84" s="173">
        <f t="shared" si="3"/>
        <v>28202</v>
      </c>
    </row>
    <row r="85" spans="1:17" s="20" customFormat="1" ht="27" customHeight="1" x14ac:dyDescent="0.4">
      <c r="A85" s="168" t="s">
        <v>529</v>
      </c>
      <c r="B85" s="188" t="s">
        <v>15</v>
      </c>
      <c r="C85" s="189" t="s">
        <v>82</v>
      </c>
      <c r="D85" s="168" t="s">
        <v>387</v>
      </c>
      <c r="E85" s="168" t="s">
        <v>25</v>
      </c>
      <c r="F85" s="185">
        <v>45870</v>
      </c>
      <c r="G85" s="186">
        <v>22500</v>
      </c>
      <c r="H85" s="186">
        <v>0</v>
      </c>
      <c r="I85" s="186">
        <v>22500</v>
      </c>
      <c r="J85" s="186">
        <v>645.75</v>
      </c>
      <c r="K85" s="186">
        <v>0</v>
      </c>
      <c r="L85" s="186">
        <v>684</v>
      </c>
      <c r="M85" s="186">
        <v>25</v>
      </c>
      <c r="N85" s="173">
        <f t="shared" si="2"/>
        <v>1354.75</v>
      </c>
      <c r="O85" s="173">
        <f t="shared" si="3"/>
        <v>21145.25</v>
      </c>
    </row>
    <row r="86" spans="1:17" s="20" customFormat="1" ht="26.25" customHeight="1" x14ac:dyDescent="0.4">
      <c r="A86" s="168" t="s">
        <v>531</v>
      </c>
      <c r="B86" s="188" t="s">
        <v>15</v>
      </c>
      <c r="C86" s="189" t="s">
        <v>68</v>
      </c>
      <c r="D86" s="168" t="s">
        <v>515</v>
      </c>
      <c r="E86" s="168" t="s">
        <v>25</v>
      </c>
      <c r="F86" s="185">
        <v>45870</v>
      </c>
      <c r="G86" s="186">
        <v>22500</v>
      </c>
      <c r="H86" s="186">
        <v>0</v>
      </c>
      <c r="I86" s="186">
        <v>22500</v>
      </c>
      <c r="J86" s="186">
        <v>645.75</v>
      </c>
      <c r="K86" s="186">
        <v>0</v>
      </c>
      <c r="L86" s="186">
        <v>684</v>
      </c>
      <c r="M86" s="186">
        <v>25</v>
      </c>
      <c r="N86" s="173">
        <f t="shared" si="2"/>
        <v>1354.75</v>
      </c>
      <c r="O86" s="173">
        <f t="shared" si="3"/>
        <v>21145.25</v>
      </c>
    </row>
    <row r="87" spans="1:17" s="20" customFormat="1" ht="26.25" customHeight="1" x14ac:dyDescent="0.4">
      <c r="A87" s="168" t="s">
        <v>532</v>
      </c>
      <c r="B87" s="188" t="s">
        <v>15</v>
      </c>
      <c r="C87" s="189" t="s">
        <v>68</v>
      </c>
      <c r="D87" s="168" t="s">
        <v>515</v>
      </c>
      <c r="E87" s="168" t="s">
        <v>25</v>
      </c>
      <c r="F87" s="185">
        <v>45870</v>
      </c>
      <c r="G87" s="186">
        <v>15000</v>
      </c>
      <c r="H87" s="186">
        <v>0</v>
      </c>
      <c r="I87" s="186">
        <v>15000</v>
      </c>
      <c r="J87" s="186">
        <v>430.5</v>
      </c>
      <c r="K87" s="186">
        <v>0</v>
      </c>
      <c r="L87" s="186">
        <v>456</v>
      </c>
      <c r="M87" s="186">
        <v>25</v>
      </c>
      <c r="N87" s="173">
        <f t="shared" si="2"/>
        <v>911.5</v>
      </c>
      <c r="O87" s="173">
        <f t="shared" si="3"/>
        <v>14088.5</v>
      </c>
    </row>
    <row r="88" spans="1:17" s="20" customFormat="1" ht="24.75" customHeight="1" x14ac:dyDescent="0.4">
      <c r="A88" s="168" t="s">
        <v>514</v>
      </c>
      <c r="B88" s="188" t="s">
        <v>15</v>
      </c>
      <c r="C88" s="189" t="s">
        <v>72</v>
      </c>
      <c r="D88" s="168" t="s">
        <v>515</v>
      </c>
      <c r="E88" s="176" t="s">
        <v>25</v>
      </c>
      <c r="F88" s="177">
        <v>45833</v>
      </c>
      <c r="G88" s="174">
        <v>22500</v>
      </c>
      <c r="H88" s="174">
        <v>0</v>
      </c>
      <c r="I88" s="174">
        <v>22500</v>
      </c>
      <c r="J88" s="174">
        <v>645.75</v>
      </c>
      <c r="K88" s="174">
        <v>0</v>
      </c>
      <c r="L88" s="174">
        <v>684</v>
      </c>
      <c r="M88" s="174">
        <v>25</v>
      </c>
      <c r="N88" s="173">
        <f t="shared" si="2"/>
        <v>1354.75</v>
      </c>
      <c r="O88" s="173">
        <f t="shared" si="3"/>
        <v>21145.25</v>
      </c>
    </row>
    <row r="89" spans="1:17" ht="26.25" x14ac:dyDescent="0.4">
      <c r="A89" s="168" t="s">
        <v>32</v>
      </c>
      <c r="B89" s="169" t="s">
        <v>15</v>
      </c>
      <c r="C89" s="170" t="s">
        <v>391</v>
      </c>
      <c r="D89" s="151" t="s">
        <v>555</v>
      </c>
      <c r="E89" s="176" t="s">
        <v>25</v>
      </c>
      <c r="F89" s="177">
        <v>44531</v>
      </c>
      <c r="G89" s="174">
        <v>30000</v>
      </c>
      <c r="H89" s="174">
        <v>0</v>
      </c>
      <c r="I89" s="174">
        <v>30000</v>
      </c>
      <c r="J89" s="174">
        <v>861</v>
      </c>
      <c r="K89" s="174">
        <v>0</v>
      </c>
      <c r="L89" s="174">
        <v>912</v>
      </c>
      <c r="M89" s="178">
        <v>25</v>
      </c>
      <c r="N89" s="173">
        <f t="shared" si="2"/>
        <v>1798</v>
      </c>
      <c r="O89" s="173">
        <f t="shared" si="3"/>
        <v>28202</v>
      </c>
      <c r="Q89" s="21"/>
    </row>
    <row r="90" spans="1:17" s="135" customFormat="1" ht="30.75" customHeight="1" x14ac:dyDescent="0.4">
      <c r="A90" s="168" t="s">
        <v>88</v>
      </c>
      <c r="B90" s="184" t="s">
        <v>23</v>
      </c>
      <c r="C90" s="168" t="s">
        <v>76</v>
      </c>
      <c r="D90" s="168" t="s">
        <v>396</v>
      </c>
      <c r="E90" s="176" t="s">
        <v>25</v>
      </c>
      <c r="F90" s="177">
        <v>44652</v>
      </c>
      <c r="G90" s="174">
        <v>15000</v>
      </c>
      <c r="H90" s="174">
        <v>0</v>
      </c>
      <c r="I90" s="174">
        <v>15000</v>
      </c>
      <c r="J90" s="174">
        <v>430.5</v>
      </c>
      <c r="K90" s="174">
        <v>0</v>
      </c>
      <c r="L90" s="174">
        <v>456</v>
      </c>
      <c r="M90" s="178">
        <v>3739.63</v>
      </c>
      <c r="N90" s="173">
        <f t="shared" si="2"/>
        <v>4626.13</v>
      </c>
      <c r="O90" s="173">
        <f t="shared" si="3"/>
        <v>10373.869999999999</v>
      </c>
      <c r="Q90" s="136"/>
    </row>
    <row r="91" spans="1:17" ht="26.25" x14ac:dyDescent="0.4">
      <c r="A91" s="168" t="s">
        <v>89</v>
      </c>
      <c r="B91" s="169" t="s">
        <v>15</v>
      </c>
      <c r="C91" s="170" t="s">
        <v>395</v>
      </c>
      <c r="D91" s="168" t="s">
        <v>396</v>
      </c>
      <c r="E91" s="176" t="s">
        <v>34</v>
      </c>
      <c r="F91" s="177">
        <v>39448</v>
      </c>
      <c r="G91" s="174">
        <v>44000</v>
      </c>
      <c r="H91" s="174">
        <v>0</v>
      </c>
      <c r="I91" s="174">
        <v>44000</v>
      </c>
      <c r="J91" s="174">
        <v>1262.8</v>
      </c>
      <c r="K91" s="174">
        <v>143.29</v>
      </c>
      <c r="L91" s="174">
        <v>1337.6</v>
      </c>
      <c r="M91" s="196">
        <v>29532.97</v>
      </c>
      <c r="N91" s="173">
        <f t="shared" si="2"/>
        <v>32276.66</v>
      </c>
      <c r="O91" s="173">
        <f t="shared" si="3"/>
        <v>11723.34</v>
      </c>
      <c r="Q91" s="21"/>
    </row>
    <row r="92" spans="1:17" ht="26.25" x14ac:dyDescent="0.4">
      <c r="A92" s="168" t="s">
        <v>90</v>
      </c>
      <c r="B92" s="169" t="s">
        <v>15</v>
      </c>
      <c r="C92" s="170" t="s">
        <v>391</v>
      </c>
      <c r="D92" s="168" t="s">
        <v>396</v>
      </c>
      <c r="E92" s="176" t="s">
        <v>34</v>
      </c>
      <c r="F92" s="177">
        <v>39448</v>
      </c>
      <c r="G92" s="174">
        <v>26500</v>
      </c>
      <c r="H92" s="174">
        <v>0</v>
      </c>
      <c r="I92" s="174">
        <v>26500</v>
      </c>
      <c r="J92" s="174">
        <v>760.55</v>
      </c>
      <c r="K92" s="174">
        <v>0</v>
      </c>
      <c r="L92" s="174">
        <v>805.6</v>
      </c>
      <c r="M92" s="174">
        <v>125</v>
      </c>
      <c r="N92" s="173">
        <f t="shared" si="2"/>
        <v>1691.15</v>
      </c>
      <c r="O92" s="173">
        <f t="shared" si="3"/>
        <v>24808.85</v>
      </c>
      <c r="Q92" s="21"/>
    </row>
    <row r="93" spans="1:17" ht="26.25" x14ac:dyDescent="0.4">
      <c r="A93" s="168" t="s">
        <v>92</v>
      </c>
      <c r="B93" s="169" t="s">
        <v>15</v>
      </c>
      <c r="C93" s="170" t="s">
        <v>91</v>
      </c>
      <c r="D93" s="168" t="s">
        <v>396</v>
      </c>
      <c r="E93" s="176" t="s">
        <v>34</v>
      </c>
      <c r="F93" s="177">
        <v>39448</v>
      </c>
      <c r="G93" s="174">
        <v>16500</v>
      </c>
      <c r="H93" s="174">
        <v>0</v>
      </c>
      <c r="I93" s="174">
        <v>16500</v>
      </c>
      <c r="J93" s="174">
        <v>473.55</v>
      </c>
      <c r="K93" s="174">
        <v>0</v>
      </c>
      <c r="L93" s="174">
        <v>501.6</v>
      </c>
      <c r="M93" s="174">
        <v>125</v>
      </c>
      <c r="N93" s="173">
        <f t="shared" si="2"/>
        <v>1100.1500000000001</v>
      </c>
      <c r="O93" s="173">
        <f t="shared" si="3"/>
        <v>15399.85</v>
      </c>
      <c r="Q93" s="21"/>
    </row>
    <row r="94" spans="1:17" ht="26.25" x14ac:dyDescent="0.4">
      <c r="A94" s="168" t="s">
        <v>93</v>
      </c>
      <c r="B94" s="169" t="s">
        <v>15</v>
      </c>
      <c r="C94" s="170" t="s">
        <v>391</v>
      </c>
      <c r="D94" s="168" t="s">
        <v>396</v>
      </c>
      <c r="E94" s="176" t="s">
        <v>34</v>
      </c>
      <c r="F94" s="177">
        <v>39448</v>
      </c>
      <c r="G94" s="174">
        <v>26500</v>
      </c>
      <c r="H94" s="174">
        <v>0</v>
      </c>
      <c r="I94" s="174">
        <v>26500</v>
      </c>
      <c r="J94" s="174">
        <v>760.55</v>
      </c>
      <c r="K94" s="174">
        <v>0</v>
      </c>
      <c r="L94" s="174">
        <v>805.6</v>
      </c>
      <c r="M94" s="174">
        <v>125</v>
      </c>
      <c r="N94" s="173">
        <f t="shared" si="2"/>
        <v>1691.15</v>
      </c>
      <c r="O94" s="173">
        <f t="shared" si="3"/>
        <v>24808.85</v>
      </c>
      <c r="Q94" s="21"/>
    </row>
    <row r="95" spans="1:17" ht="26.25" x14ac:dyDescent="0.4">
      <c r="A95" s="168" t="s">
        <v>94</v>
      </c>
      <c r="B95" s="169" t="s">
        <v>15</v>
      </c>
      <c r="C95" s="170" t="s">
        <v>91</v>
      </c>
      <c r="D95" s="168" t="s">
        <v>396</v>
      </c>
      <c r="E95" s="176" t="s">
        <v>34</v>
      </c>
      <c r="F95" s="177">
        <v>39448</v>
      </c>
      <c r="G95" s="174">
        <v>16500</v>
      </c>
      <c r="H95" s="174">
        <v>0</v>
      </c>
      <c r="I95" s="174">
        <v>16500</v>
      </c>
      <c r="J95" s="174">
        <v>473.55</v>
      </c>
      <c r="K95" s="174">
        <v>0</v>
      </c>
      <c r="L95" s="174">
        <v>501.6</v>
      </c>
      <c r="M95" s="174">
        <v>125</v>
      </c>
      <c r="N95" s="173">
        <f t="shared" si="2"/>
        <v>1100.1500000000001</v>
      </c>
      <c r="O95" s="173">
        <f t="shared" si="3"/>
        <v>15399.85</v>
      </c>
      <c r="Q95" s="21"/>
    </row>
    <row r="96" spans="1:17" ht="26.25" x14ac:dyDescent="0.4">
      <c r="A96" s="168" t="s">
        <v>95</v>
      </c>
      <c r="B96" s="169" t="s">
        <v>15</v>
      </c>
      <c r="C96" s="170" t="s">
        <v>91</v>
      </c>
      <c r="D96" s="168" t="s">
        <v>396</v>
      </c>
      <c r="E96" s="176" t="s">
        <v>34</v>
      </c>
      <c r="F96" s="177">
        <v>39448</v>
      </c>
      <c r="G96" s="174">
        <v>16500</v>
      </c>
      <c r="H96" s="174">
        <v>0</v>
      </c>
      <c r="I96" s="174">
        <v>16500</v>
      </c>
      <c r="J96" s="174">
        <v>473.55</v>
      </c>
      <c r="K96" s="174">
        <v>0</v>
      </c>
      <c r="L96" s="174">
        <v>501.6</v>
      </c>
      <c r="M96" s="174">
        <v>125</v>
      </c>
      <c r="N96" s="173">
        <f t="shared" si="2"/>
        <v>1100.1500000000001</v>
      </c>
      <c r="O96" s="173">
        <f t="shared" si="3"/>
        <v>15399.85</v>
      </c>
      <c r="Q96" s="21"/>
    </row>
    <row r="97" spans="1:19" ht="26.25" x14ac:dyDescent="0.4">
      <c r="A97" s="168" t="s">
        <v>96</v>
      </c>
      <c r="B97" s="169" t="s">
        <v>15</v>
      </c>
      <c r="C97" s="170" t="s">
        <v>91</v>
      </c>
      <c r="D97" s="168" t="s">
        <v>396</v>
      </c>
      <c r="E97" s="176" t="s">
        <v>34</v>
      </c>
      <c r="F97" s="177">
        <v>39448</v>
      </c>
      <c r="G97" s="174">
        <v>16500</v>
      </c>
      <c r="H97" s="174">
        <v>0</v>
      </c>
      <c r="I97" s="174">
        <v>16500</v>
      </c>
      <c r="J97" s="174">
        <v>473.55</v>
      </c>
      <c r="K97" s="174">
        <v>0</v>
      </c>
      <c r="L97" s="174">
        <v>501.6</v>
      </c>
      <c r="M97" s="196">
        <v>2044.78</v>
      </c>
      <c r="N97" s="173">
        <f t="shared" si="2"/>
        <v>3019.9300000000003</v>
      </c>
      <c r="O97" s="173">
        <f t="shared" si="3"/>
        <v>13480.07</v>
      </c>
      <c r="Q97" s="21"/>
    </row>
    <row r="98" spans="1:19" ht="26.25" x14ac:dyDescent="0.4">
      <c r="A98" s="168" t="s">
        <v>97</v>
      </c>
      <c r="B98" s="169" t="s">
        <v>23</v>
      </c>
      <c r="C98" s="170" t="s">
        <v>91</v>
      </c>
      <c r="D98" s="168" t="s">
        <v>396</v>
      </c>
      <c r="E98" s="176" t="s">
        <v>34</v>
      </c>
      <c r="F98" s="177">
        <v>40360</v>
      </c>
      <c r="G98" s="174">
        <v>16500</v>
      </c>
      <c r="H98" s="174">
        <v>0</v>
      </c>
      <c r="I98" s="174">
        <v>16500</v>
      </c>
      <c r="J98" s="174">
        <v>473.55</v>
      </c>
      <c r="K98" s="174">
        <v>0</v>
      </c>
      <c r="L98" s="174">
        <v>501.6</v>
      </c>
      <c r="M98" s="174">
        <v>125</v>
      </c>
      <c r="N98" s="173">
        <f t="shared" si="2"/>
        <v>1100.1500000000001</v>
      </c>
      <c r="O98" s="173">
        <f t="shared" si="3"/>
        <v>15399.85</v>
      </c>
      <c r="Q98" s="21"/>
    </row>
    <row r="99" spans="1:19" ht="26.25" x14ac:dyDescent="0.4">
      <c r="A99" s="168" t="s">
        <v>98</v>
      </c>
      <c r="B99" s="169" t="s">
        <v>15</v>
      </c>
      <c r="C99" s="170" t="s">
        <v>391</v>
      </c>
      <c r="D99" s="168" t="s">
        <v>396</v>
      </c>
      <c r="E99" s="176" t="s">
        <v>34</v>
      </c>
      <c r="F99" s="177">
        <v>40878</v>
      </c>
      <c r="G99" s="174">
        <v>26500</v>
      </c>
      <c r="H99" s="174">
        <v>0</v>
      </c>
      <c r="I99" s="174">
        <v>26500</v>
      </c>
      <c r="J99" s="174">
        <v>760.55</v>
      </c>
      <c r="K99" s="174">
        <v>0</v>
      </c>
      <c r="L99" s="174">
        <v>805.6</v>
      </c>
      <c r="M99" s="174">
        <v>125</v>
      </c>
      <c r="N99" s="173">
        <f t="shared" si="2"/>
        <v>1691.15</v>
      </c>
      <c r="O99" s="173">
        <f t="shared" si="3"/>
        <v>24808.85</v>
      </c>
      <c r="Q99" s="21"/>
    </row>
    <row r="100" spans="1:19" ht="22.5" customHeight="1" x14ac:dyDescent="0.4">
      <c r="A100" s="168" t="s">
        <v>99</v>
      </c>
      <c r="B100" s="169" t="s">
        <v>15</v>
      </c>
      <c r="C100" s="170" t="s">
        <v>91</v>
      </c>
      <c r="D100" s="168" t="s">
        <v>396</v>
      </c>
      <c r="E100" s="176" t="s">
        <v>25</v>
      </c>
      <c r="F100" s="177">
        <v>39448</v>
      </c>
      <c r="G100" s="174">
        <v>16500</v>
      </c>
      <c r="H100" s="174">
        <v>0</v>
      </c>
      <c r="I100" s="174">
        <v>16500</v>
      </c>
      <c r="J100" s="174">
        <v>473.55</v>
      </c>
      <c r="K100" s="174">
        <v>0</v>
      </c>
      <c r="L100" s="174">
        <v>501.6</v>
      </c>
      <c r="M100" s="174">
        <v>25</v>
      </c>
      <c r="N100" s="173">
        <f t="shared" si="2"/>
        <v>1000.1500000000001</v>
      </c>
      <c r="O100" s="173">
        <f t="shared" si="3"/>
        <v>15499.85</v>
      </c>
      <c r="Q100" s="21"/>
    </row>
    <row r="101" spans="1:19" ht="26.25" x14ac:dyDescent="0.4">
      <c r="A101" s="168" t="s">
        <v>100</v>
      </c>
      <c r="B101" s="169" t="s">
        <v>15</v>
      </c>
      <c r="C101" s="170" t="s">
        <v>91</v>
      </c>
      <c r="D101" s="168" t="s">
        <v>396</v>
      </c>
      <c r="E101" s="176" t="s">
        <v>25</v>
      </c>
      <c r="F101" s="177">
        <v>39448</v>
      </c>
      <c r="G101" s="174">
        <v>16500</v>
      </c>
      <c r="H101" s="174">
        <v>0</v>
      </c>
      <c r="I101" s="174">
        <v>16500</v>
      </c>
      <c r="J101" s="174">
        <v>473.55</v>
      </c>
      <c r="K101" s="174">
        <v>0</v>
      </c>
      <c r="L101" s="174">
        <v>501.6</v>
      </c>
      <c r="M101" s="174">
        <v>125</v>
      </c>
      <c r="N101" s="173">
        <f t="shared" si="2"/>
        <v>1100.1500000000001</v>
      </c>
      <c r="O101" s="173">
        <f t="shared" si="3"/>
        <v>15399.85</v>
      </c>
      <c r="Q101" s="21"/>
      <c r="S101" t="s">
        <v>499</v>
      </c>
    </row>
    <row r="102" spans="1:19" ht="26.25" x14ac:dyDescent="0.4">
      <c r="A102" s="168" t="s">
        <v>101</v>
      </c>
      <c r="B102" s="169" t="s">
        <v>15</v>
      </c>
      <c r="C102" s="170" t="s">
        <v>391</v>
      </c>
      <c r="D102" s="168" t="s">
        <v>396</v>
      </c>
      <c r="E102" s="176" t="s">
        <v>34</v>
      </c>
      <c r="F102" s="177">
        <v>39448</v>
      </c>
      <c r="G102" s="174">
        <v>35000</v>
      </c>
      <c r="H102" s="174">
        <v>0</v>
      </c>
      <c r="I102" s="174">
        <v>35000</v>
      </c>
      <c r="J102" s="174">
        <v>1004.5</v>
      </c>
      <c r="K102" s="174">
        <v>0</v>
      </c>
      <c r="L102" s="174">
        <v>1064</v>
      </c>
      <c r="M102" s="174">
        <v>12086.08</v>
      </c>
      <c r="N102" s="173">
        <f t="shared" si="2"/>
        <v>14154.58</v>
      </c>
      <c r="O102" s="173">
        <f t="shared" si="3"/>
        <v>20845.419999999998</v>
      </c>
      <c r="Q102" s="21"/>
    </row>
    <row r="103" spans="1:19" ht="24.75" customHeight="1" x14ac:dyDescent="0.4">
      <c r="A103" s="168" t="s">
        <v>102</v>
      </c>
      <c r="B103" s="169" t="s">
        <v>15</v>
      </c>
      <c r="C103" s="170" t="s">
        <v>91</v>
      </c>
      <c r="D103" s="168" t="s">
        <v>396</v>
      </c>
      <c r="E103" s="176" t="s">
        <v>25</v>
      </c>
      <c r="F103" s="177">
        <v>44105</v>
      </c>
      <c r="G103" s="174">
        <v>16500</v>
      </c>
      <c r="H103" s="174">
        <v>0</v>
      </c>
      <c r="I103" s="174">
        <v>16500</v>
      </c>
      <c r="J103" s="174">
        <v>473.55</v>
      </c>
      <c r="K103" s="174">
        <v>0</v>
      </c>
      <c r="L103" s="174">
        <v>501.6</v>
      </c>
      <c r="M103" s="174">
        <v>25</v>
      </c>
      <c r="N103" s="173">
        <f t="shared" si="2"/>
        <v>1000.1500000000001</v>
      </c>
      <c r="O103" s="173">
        <f t="shared" si="3"/>
        <v>15499.85</v>
      </c>
      <c r="Q103" s="21"/>
    </row>
    <row r="104" spans="1:19" ht="22.5" customHeight="1" x14ac:dyDescent="0.4">
      <c r="A104" s="168" t="s">
        <v>103</v>
      </c>
      <c r="B104" s="169" t="s">
        <v>15</v>
      </c>
      <c r="C104" s="170" t="s">
        <v>91</v>
      </c>
      <c r="D104" s="168" t="s">
        <v>396</v>
      </c>
      <c r="E104" s="176" t="s">
        <v>25</v>
      </c>
      <c r="F104" s="177">
        <v>44409</v>
      </c>
      <c r="G104" s="174">
        <v>16500</v>
      </c>
      <c r="H104" s="174">
        <v>0</v>
      </c>
      <c r="I104" s="174">
        <v>16500</v>
      </c>
      <c r="J104" s="174">
        <v>473.55</v>
      </c>
      <c r="K104" s="174">
        <v>0</v>
      </c>
      <c r="L104" s="174">
        <v>501.6</v>
      </c>
      <c r="M104" s="174">
        <v>25</v>
      </c>
      <c r="N104" s="173">
        <f t="shared" si="2"/>
        <v>1000.1500000000001</v>
      </c>
      <c r="O104" s="173">
        <f t="shared" si="3"/>
        <v>15499.85</v>
      </c>
      <c r="Q104" s="21"/>
    </row>
    <row r="105" spans="1:19" ht="27.75" customHeight="1" x14ac:dyDescent="0.4">
      <c r="A105" s="168" t="s">
        <v>104</v>
      </c>
      <c r="B105" s="169" t="s">
        <v>15</v>
      </c>
      <c r="C105" s="170" t="s">
        <v>391</v>
      </c>
      <c r="D105" s="168" t="s">
        <v>396</v>
      </c>
      <c r="E105" s="176" t="s">
        <v>34</v>
      </c>
      <c r="F105" s="177">
        <v>39448</v>
      </c>
      <c r="G105" s="174">
        <v>26500</v>
      </c>
      <c r="H105" s="174">
        <v>0</v>
      </c>
      <c r="I105" s="174">
        <v>26500</v>
      </c>
      <c r="J105" s="174">
        <v>760.55</v>
      </c>
      <c r="K105" s="174">
        <v>0</v>
      </c>
      <c r="L105" s="174">
        <v>805.6</v>
      </c>
      <c r="M105" s="174">
        <v>7632.17</v>
      </c>
      <c r="N105" s="173">
        <f t="shared" si="2"/>
        <v>9198.32</v>
      </c>
      <c r="O105" s="173">
        <f t="shared" si="3"/>
        <v>17301.68</v>
      </c>
      <c r="Q105" s="21"/>
    </row>
    <row r="106" spans="1:19" ht="21.75" customHeight="1" x14ac:dyDescent="0.4">
      <c r="A106" s="168" t="s">
        <v>105</v>
      </c>
      <c r="B106" s="169" t="s">
        <v>23</v>
      </c>
      <c r="C106" s="170" t="s">
        <v>391</v>
      </c>
      <c r="D106" s="168" t="s">
        <v>396</v>
      </c>
      <c r="E106" s="176" t="s">
        <v>34</v>
      </c>
      <c r="F106" s="177">
        <v>39448</v>
      </c>
      <c r="G106" s="174">
        <v>35000</v>
      </c>
      <c r="H106" s="174">
        <v>0</v>
      </c>
      <c r="I106" s="174">
        <v>35000</v>
      </c>
      <c r="J106" s="174">
        <v>1004.5</v>
      </c>
      <c r="K106" s="174">
        <v>0</v>
      </c>
      <c r="L106" s="174">
        <v>1064</v>
      </c>
      <c r="M106" s="178">
        <v>525</v>
      </c>
      <c r="N106" s="173">
        <f t="shared" si="2"/>
        <v>2593.5</v>
      </c>
      <c r="O106" s="173">
        <f t="shared" si="3"/>
        <v>32406.5</v>
      </c>
      <c r="Q106" s="21"/>
    </row>
    <row r="107" spans="1:19" s="135" customFormat="1" ht="30.75" customHeight="1" x14ac:dyDescent="0.4">
      <c r="A107" s="168" t="s">
        <v>106</v>
      </c>
      <c r="B107" s="184" t="s">
        <v>15</v>
      </c>
      <c r="C107" s="168" t="s">
        <v>391</v>
      </c>
      <c r="D107" s="168" t="s">
        <v>396</v>
      </c>
      <c r="E107" s="176" t="s">
        <v>34</v>
      </c>
      <c r="F107" s="177">
        <v>39448</v>
      </c>
      <c r="G107" s="174">
        <v>35000</v>
      </c>
      <c r="H107" s="174">
        <v>0</v>
      </c>
      <c r="I107" s="174">
        <v>35000</v>
      </c>
      <c r="J107" s="174">
        <v>1004.5</v>
      </c>
      <c r="K107" s="174">
        <v>0</v>
      </c>
      <c r="L107" s="174">
        <v>1064</v>
      </c>
      <c r="M107" s="178">
        <v>7553.58</v>
      </c>
      <c r="N107" s="173">
        <f t="shared" si="2"/>
        <v>9622.08</v>
      </c>
      <c r="O107" s="173">
        <f t="shared" si="3"/>
        <v>25377.919999999998</v>
      </c>
      <c r="Q107" s="136"/>
    </row>
    <row r="108" spans="1:19" ht="27" customHeight="1" x14ac:dyDescent="0.4">
      <c r="A108" s="168" t="s">
        <v>107</v>
      </c>
      <c r="B108" s="169" t="s">
        <v>15</v>
      </c>
      <c r="C108" s="170" t="s">
        <v>391</v>
      </c>
      <c r="D108" s="168" t="s">
        <v>396</v>
      </c>
      <c r="E108" s="176" t="s">
        <v>34</v>
      </c>
      <c r="F108" s="177">
        <v>39448</v>
      </c>
      <c r="G108" s="174">
        <v>35000</v>
      </c>
      <c r="H108" s="174">
        <v>0</v>
      </c>
      <c r="I108" s="174">
        <v>35000</v>
      </c>
      <c r="J108" s="174">
        <v>1004.5</v>
      </c>
      <c r="K108" s="174">
        <v>0</v>
      </c>
      <c r="L108" s="174">
        <v>1064</v>
      </c>
      <c r="M108" s="174">
        <v>14716.61</v>
      </c>
      <c r="N108" s="173">
        <f t="shared" si="2"/>
        <v>16785.11</v>
      </c>
      <c r="O108" s="173">
        <f t="shared" si="3"/>
        <v>18214.89</v>
      </c>
      <c r="Q108" s="21"/>
    </row>
    <row r="109" spans="1:19" ht="26.25" customHeight="1" x14ac:dyDescent="0.4">
      <c r="A109" s="168" t="s">
        <v>108</v>
      </c>
      <c r="B109" s="169" t="s">
        <v>15</v>
      </c>
      <c r="C109" s="170" t="s">
        <v>392</v>
      </c>
      <c r="D109" s="168" t="s">
        <v>396</v>
      </c>
      <c r="E109" s="176" t="s">
        <v>34</v>
      </c>
      <c r="F109" s="177">
        <v>39448</v>
      </c>
      <c r="G109" s="174">
        <v>40000</v>
      </c>
      <c r="H109" s="174">
        <v>0</v>
      </c>
      <c r="I109" s="174">
        <v>40000</v>
      </c>
      <c r="J109" s="174">
        <v>1148</v>
      </c>
      <c r="K109" s="174">
        <v>442.65</v>
      </c>
      <c r="L109" s="174">
        <v>1216</v>
      </c>
      <c r="M109" s="178">
        <v>2175</v>
      </c>
      <c r="N109" s="173">
        <f t="shared" si="2"/>
        <v>4981.6499999999996</v>
      </c>
      <c r="O109" s="173">
        <f t="shared" si="3"/>
        <v>35018.35</v>
      </c>
      <c r="Q109" s="21"/>
    </row>
    <row r="110" spans="1:19" ht="26.25" customHeight="1" x14ac:dyDescent="0.4">
      <c r="A110" s="168" t="s">
        <v>299</v>
      </c>
      <c r="B110" s="169" t="s">
        <v>15</v>
      </c>
      <c r="C110" s="170" t="s">
        <v>91</v>
      </c>
      <c r="D110" s="168" t="s">
        <v>396</v>
      </c>
      <c r="E110" s="176" t="s">
        <v>25</v>
      </c>
      <c r="F110" s="177">
        <v>39448</v>
      </c>
      <c r="G110" s="174">
        <v>16500</v>
      </c>
      <c r="H110" s="174">
        <v>0</v>
      </c>
      <c r="I110" s="174">
        <v>16500</v>
      </c>
      <c r="J110" s="174">
        <v>473.55</v>
      </c>
      <c r="K110" s="174">
        <v>0</v>
      </c>
      <c r="L110" s="174">
        <v>501.6</v>
      </c>
      <c r="M110" s="174">
        <v>125</v>
      </c>
      <c r="N110" s="173">
        <f t="shared" si="2"/>
        <v>1100.1500000000001</v>
      </c>
      <c r="O110" s="173">
        <f t="shared" si="3"/>
        <v>15399.85</v>
      </c>
      <c r="Q110" s="21"/>
    </row>
    <row r="111" spans="1:19" ht="24.75" customHeight="1" x14ac:dyDescent="0.4">
      <c r="A111" s="168" t="s">
        <v>450</v>
      </c>
      <c r="B111" s="169" t="s">
        <v>15</v>
      </c>
      <c r="C111" s="170" t="s">
        <v>91</v>
      </c>
      <c r="D111" s="168" t="s">
        <v>396</v>
      </c>
      <c r="E111" s="176" t="s">
        <v>25</v>
      </c>
      <c r="F111" s="177">
        <v>45474</v>
      </c>
      <c r="G111" s="174">
        <v>16500</v>
      </c>
      <c r="H111" s="174">
        <v>0</v>
      </c>
      <c r="I111" s="174">
        <v>16500</v>
      </c>
      <c r="J111" s="174">
        <v>473.55</v>
      </c>
      <c r="K111" s="174">
        <v>0</v>
      </c>
      <c r="L111" s="174">
        <v>501.6</v>
      </c>
      <c r="M111" s="174">
        <v>125</v>
      </c>
      <c r="N111" s="173">
        <f t="shared" si="2"/>
        <v>1100.1500000000001</v>
      </c>
      <c r="O111" s="173">
        <f t="shared" si="3"/>
        <v>15399.85</v>
      </c>
      <c r="Q111" s="21"/>
    </row>
    <row r="112" spans="1:19" ht="26.25" customHeight="1" x14ac:dyDescent="0.4">
      <c r="A112" s="168" t="s">
        <v>558</v>
      </c>
      <c r="B112" s="169" t="s">
        <v>15</v>
      </c>
      <c r="C112" s="170" t="s">
        <v>391</v>
      </c>
      <c r="D112" s="168" t="s">
        <v>396</v>
      </c>
      <c r="E112" s="176" t="s">
        <v>34</v>
      </c>
      <c r="F112" s="177">
        <v>39448</v>
      </c>
      <c r="G112" s="174">
        <v>26500</v>
      </c>
      <c r="H112" s="174">
        <v>0</v>
      </c>
      <c r="I112" s="174">
        <v>26500</v>
      </c>
      <c r="J112" s="174">
        <v>760.55</v>
      </c>
      <c r="K112" s="174">
        <v>0</v>
      </c>
      <c r="L112" s="174">
        <v>805.6</v>
      </c>
      <c r="M112" s="196">
        <v>2044.78</v>
      </c>
      <c r="N112" s="173">
        <f t="shared" si="2"/>
        <v>3610.9300000000003</v>
      </c>
      <c r="O112" s="173">
        <f t="shared" si="3"/>
        <v>22889.07</v>
      </c>
    </row>
    <row r="113" spans="1:17" ht="26.25" x14ac:dyDescent="0.4">
      <c r="A113" s="168" t="s">
        <v>540</v>
      </c>
      <c r="B113" s="169" t="s">
        <v>23</v>
      </c>
      <c r="C113" s="170" t="s">
        <v>91</v>
      </c>
      <c r="D113" s="168" t="s">
        <v>396</v>
      </c>
      <c r="E113" s="176" t="s">
        <v>25</v>
      </c>
      <c r="F113" s="177">
        <v>45931</v>
      </c>
      <c r="G113" s="174">
        <v>16500</v>
      </c>
      <c r="H113" s="174">
        <v>0</v>
      </c>
      <c r="I113" s="174">
        <v>16500</v>
      </c>
      <c r="J113" s="174">
        <v>473.55</v>
      </c>
      <c r="K113" s="174">
        <v>0</v>
      </c>
      <c r="L113" s="174">
        <v>501.6</v>
      </c>
      <c r="M113" s="174">
        <v>25</v>
      </c>
      <c r="N113" s="173">
        <f t="shared" si="2"/>
        <v>1000.1500000000001</v>
      </c>
      <c r="O113" s="173">
        <f t="shared" si="3"/>
        <v>15499.85</v>
      </c>
    </row>
    <row r="114" spans="1:17" ht="26.25" x14ac:dyDescent="0.4">
      <c r="A114" s="168" t="s">
        <v>109</v>
      </c>
      <c r="B114" s="169" t="s">
        <v>23</v>
      </c>
      <c r="C114" s="170" t="s">
        <v>46</v>
      </c>
      <c r="D114" s="168" t="s">
        <v>408</v>
      </c>
      <c r="E114" s="176" t="s">
        <v>34</v>
      </c>
      <c r="F114" s="177">
        <v>40087</v>
      </c>
      <c r="G114" s="174">
        <v>44000</v>
      </c>
      <c r="H114" s="174">
        <v>0</v>
      </c>
      <c r="I114" s="174">
        <v>44000</v>
      </c>
      <c r="J114" s="174">
        <v>1262.8</v>
      </c>
      <c r="K114" s="174">
        <v>1007.19</v>
      </c>
      <c r="L114" s="174">
        <v>1337.6</v>
      </c>
      <c r="M114" s="174">
        <v>9531.7999999999993</v>
      </c>
      <c r="N114" s="173">
        <f t="shared" si="2"/>
        <v>13139.39</v>
      </c>
      <c r="O114" s="173">
        <f t="shared" si="3"/>
        <v>30860.61</v>
      </c>
      <c r="Q114" s="21"/>
    </row>
    <row r="115" spans="1:17" ht="25.5" customHeight="1" x14ac:dyDescent="0.4">
      <c r="A115" s="168" t="s">
        <v>110</v>
      </c>
      <c r="B115" s="169" t="s">
        <v>15</v>
      </c>
      <c r="C115" s="170" t="s">
        <v>391</v>
      </c>
      <c r="D115" s="168" t="s">
        <v>408</v>
      </c>
      <c r="E115" s="176" t="s">
        <v>34</v>
      </c>
      <c r="F115" s="177">
        <v>39448</v>
      </c>
      <c r="G115" s="174">
        <v>26500</v>
      </c>
      <c r="H115" s="174">
        <v>0</v>
      </c>
      <c r="I115" s="174">
        <v>26500</v>
      </c>
      <c r="J115" s="174">
        <v>760.55</v>
      </c>
      <c r="K115" s="174">
        <v>0</v>
      </c>
      <c r="L115" s="174">
        <v>805.6</v>
      </c>
      <c r="M115" s="174">
        <v>1850</v>
      </c>
      <c r="N115" s="173">
        <f t="shared" si="2"/>
        <v>3416.15</v>
      </c>
      <c r="O115" s="173">
        <f t="shared" si="3"/>
        <v>23083.85</v>
      </c>
      <c r="Q115" s="21"/>
    </row>
    <row r="116" spans="1:17" ht="26.25" x14ac:dyDescent="0.4">
      <c r="A116" s="168" t="s">
        <v>111</v>
      </c>
      <c r="B116" s="169" t="s">
        <v>15</v>
      </c>
      <c r="C116" s="170" t="s">
        <v>391</v>
      </c>
      <c r="D116" s="168" t="s">
        <v>408</v>
      </c>
      <c r="E116" s="176" t="s">
        <v>25</v>
      </c>
      <c r="F116" s="177">
        <v>44409</v>
      </c>
      <c r="G116" s="174">
        <v>26500</v>
      </c>
      <c r="H116" s="174">
        <v>0</v>
      </c>
      <c r="I116" s="174">
        <v>26500</v>
      </c>
      <c r="J116" s="174">
        <v>760.55</v>
      </c>
      <c r="K116" s="174">
        <v>0</v>
      </c>
      <c r="L116" s="174">
        <v>805.6</v>
      </c>
      <c r="M116" s="174">
        <v>25</v>
      </c>
      <c r="N116" s="173">
        <f t="shared" si="2"/>
        <v>1591.15</v>
      </c>
      <c r="O116" s="173">
        <f t="shared" si="3"/>
        <v>24908.85</v>
      </c>
      <c r="Q116" s="21"/>
    </row>
    <row r="117" spans="1:17" ht="30.75" customHeight="1" x14ac:dyDescent="0.4">
      <c r="A117" s="168" t="s">
        <v>112</v>
      </c>
      <c r="B117" s="169" t="s">
        <v>15</v>
      </c>
      <c r="C117" s="170" t="s">
        <v>391</v>
      </c>
      <c r="D117" s="168" t="s">
        <v>408</v>
      </c>
      <c r="E117" s="176" t="s">
        <v>25</v>
      </c>
      <c r="F117" s="177">
        <v>39448</v>
      </c>
      <c r="G117" s="174">
        <v>26500</v>
      </c>
      <c r="H117" s="174">
        <v>0</v>
      </c>
      <c r="I117" s="174">
        <v>26500</v>
      </c>
      <c r="J117" s="174">
        <v>760.55</v>
      </c>
      <c r="K117" s="174">
        <v>0</v>
      </c>
      <c r="L117" s="174">
        <v>805.6</v>
      </c>
      <c r="M117" s="174">
        <v>225</v>
      </c>
      <c r="N117" s="173">
        <f t="shared" si="2"/>
        <v>1791.15</v>
      </c>
      <c r="O117" s="173">
        <f t="shared" si="3"/>
        <v>24708.85</v>
      </c>
      <c r="Q117" s="21"/>
    </row>
    <row r="118" spans="1:17" ht="21.75" customHeight="1" x14ac:dyDescent="0.4">
      <c r="A118" s="168" t="s">
        <v>113</v>
      </c>
      <c r="B118" s="169" t="s">
        <v>23</v>
      </c>
      <c r="C118" s="170" t="s">
        <v>28</v>
      </c>
      <c r="D118" s="168" t="s">
        <v>408</v>
      </c>
      <c r="E118" s="176" t="s">
        <v>34</v>
      </c>
      <c r="F118" s="177">
        <v>39448</v>
      </c>
      <c r="G118" s="174">
        <v>25000</v>
      </c>
      <c r="H118" s="174">
        <v>0</v>
      </c>
      <c r="I118" s="174">
        <v>25000</v>
      </c>
      <c r="J118" s="174">
        <v>717.5</v>
      </c>
      <c r="K118" s="174">
        <v>0</v>
      </c>
      <c r="L118" s="174">
        <v>760</v>
      </c>
      <c r="M118" s="174">
        <v>11103.91</v>
      </c>
      <c r="N118" s="173">
        <f t="shared" si="2"/>
        <v>12581.41</v>
      </c>
      <c r="O118" s="173">
        <f t="shared" si="3"/>
        <v>12418.59</v>
      </c>
      <c r="Q118" s="21"/>
    </row>
    <row r="119" spans="1:17" s="135" customFormat="1" ht="30" customHeight="1" x14ac:dyDescent="0.4">
      <c r="A119" s="168" t="s">
        <v>114</v>
      </c>
      <c r="B119" s="184" t="s">
        <v>23</v>
      </c>
      <c r="C119" s="168" t="s">
        <v>28</v>
      </c>
      <c r="D119" s="168" t="s">
        <v>408</v>
      </c>
      <c r="E119" s="176" t="s">
        <v>34</v>
      </c>
      <c r="F119" s="177">
        <v>39448</v>
      </c>
      <c r="G119" s="174">
        <v>25000</v>
      </c>
      <c r="H119" s="174">
        <v>0</v>
      </c>
      <c r="I119" s="174">
        <v>25000</v>
      </c>
      <c r="J119" s="174">
        <v>717.5</v>
      </c>
      <c r="K119" s="174">
        <v>0</v>
      </c>
      <c r="L119" s="174">
        <v>760</v>
      </c>
      <c r="M119" s="174">
        <v>4302.95</v>
      </c>
      <c r="N119" s="173">
        <f t="shared" si="2"/>
        <v>5780.45</v>
      </c>
      <c r="O119" s="173">
        <f t="shared" si="3"/>
        <v>19219.55</v>
      </c>
      <c r="Q119" s="136"/>
    </row>
    <row r="120" spans="1:17" ht="24.75" customHeight="1" x14ac:dyDescent="0.4">
      <c r="A120" s="168" t="s">
        <v>115</v>
      </c>
      <c r="B120" s="169" t="s">
        <v>15</v>
      </c>
      <c r="C120" s="170" t="s">
        <v>91</v>
      </c>
      <c r="D120" s="168" t="s">
        <v>408</v>
      </c>
      <c r="E120" s="176" t="s">
        <v>25</v>
      </c>
      <c r="F120" s="177">
        <v>39569</v>
      </c>
      <c r="G120" s="174">
        <v>16500</v>
      </c>
      <c r="H120" s="174">
        <v>0</v>
      </c>
      <c r="I120" s="174">
        <v>16500</v>
      </c>
      <c r="J120" s="174">
        <v>473.55</v>
      </c>
      <c r="K120" s="174">
        <v>0</v>
      </c>
      <c r="L120" s="174">
        <v>501.6</v>
      </c>
      <c r="M120" s="174">
        <v>125</v>
      </c>
      <c r="N120" s="173">
        <f t="shared" si="2"/>
        <v>1100.1500000000001</v>
      </c>
      <c r="O120" s="173">
        <f t="shared" si="3"/>
        <v>15399.85</v>
      </c>
      <c r="Q120" s="21"/>
    </row>
    <row r="121" spans="1:17" ht="24.75" customHeight="1" x14ac:dyDescent="0.4">
      <c r="A121" s="168" t="s">
        <v>116</v>
      </c>
      <c r="B121" s="169" t="s">
        <v>15</v>
      </c>
      <c r="C121" s="170" t="s">
        <v>91</v>
      </c>
      <c r="D121" s="168" t="s">
        <v>408</v>
      </c>
      <c r="E121" s="176" t="s">
        <v>34</v>
      </c>
      <c r="F121" s="177">
        <v>39448</v>
      </c>
      <c r="G121" s="174">
        <v>16500</v>
      </c>
      <c r="H121" s="174">
        <v>0</v>
      </c>
      <c r="I121" s="174">
        <v>16500</v>
      </c>
      <c r="J121" s="174">
        <v>473.55</v>
      </c>
      <c r="K121" s="174">
        <v>0</v>
      </c>
      <c r="L121" s="174">
        <v>501.6</v>
      </c>
      <c r="M121" s="174">
        <v>125</v>
      </c>
      <c r="N121" s="173">
        <f t="shared" si="2"/>
        <v>1100.1500000000001</v>
      </c>
      <c r="O121" s="173">
        <f t="shared" si="3"/>
        <v>15399.85</v>
      </c>
      <c r="Q121" s="21"/>
    </row>
    <row r="122" spans="1:17" ht="24.75" customHeight="1" x14ac:dyDescent="0.4">
      <c r="A122" s="168" t="s">
        <v>117</v>
      </c>
      <c r="B122" s="169" t="s">
        <v>15</v>
      </c>
      <c r="C122" s="170" t="s">
        <v>391</v>
      </c>
      <c r="D122" s="168" t="s">
        <v>408</v>
      </c>
      <c r="E122" s="176" t="s">
        <v>34</v>
      </c>
      <c r="F122" s="177">
        <v>39448</v>
      </c>
      <c r="G122" s="174">
        <v>26500</v>
      </c>
      <c r="H122" s="174">
        <v>0</v>
      </c>
      <c r="I122" s="174">
        <v>26500</v>
      </c>
      <c r="J122" s="174">
        <v>760.55</v>
      </c>
      <c r="K122" s="174">
        <v>0</v>
      </c>
      <c r="L122" s="174">
        <v>805.6</v>
      </c>
      <c r="M122" s="174">
        <v>11640.83</v>
      </c>
      <c r="N122" s="173">
        <f t="shared" si="2"/>
        <v>13206.98</v>
      </c>
      <c r="O122" s="173">
        <f t="shared" si="3"/>
        <v>13293.02</v>
      </c>
      <c r="Q122" s="21"/>
    </row>
    <row r="123" spans="1:17" ht="21" customHeight="1" x14ac:dyDescent="0.4">
      <c r="A123" s="168" t="s">
        <v>118</v>
      </c>
      <c r="B123" s="169" t="s">
        <v>15</v>
      </c>
      <c r="C123" s="170" t="s">
        <v>91</v>
      </c>
      <c r="D123" s="168" t="s">
        <v>408</v>
      </c>
      <c r="E123" s="176" t="s">
        <v>34</v>
      </c>
      <c r="F123" s="177">
        <v>39448</v>
      </c>
      <c r="G123" s="174">
        <v>16500</v>
      </c>
      <c r="H123" s="174">
        <v>0</v>
      </c>
      <c r="I123" s="174">
        <v>16500</v>
      </c>
      <c r="J123" s="174">
        <v>473.55</v>
      </c>
      <c r="K123" s="174">
        <v>0</v>
      </c>
      <c r="L123" s="174">
        <v>501.6</v>
      </c>
      <c r="M123" s="174">
        <v>225</v>
      </c>
      <c r="N123" s="173">
        <f t="shared" si="2"/>
        <v>1200.1500000000001</v>
      </c>
      <c r="O123" s="173">
        <f t="shared" si="3"/>
        <v>15299.85</v>
      </c>
      <c r="Q123" s="21"/>
    </row>
    <row r="124" spans="1:17" ht="22.5" customHeight="1" x14ac:dyDescent="0.4">
      <c r="A124" s="168" t="s">
        <v>119</v>
      </c>
      <c r="B124" s="169" t="s">
        <v>15</v>
      </c>
      <c r="C124" s="170" t="s">
        <v>91</v>
      </c>
      <c r="D124" s="168" t="s">
        <v>408</v>
      </c>
      <c r="E124" s="176" t="s">
        <v>34</v>
      </c>
      <c r="F124" s="177">
        <v>40087</v>
      </c>
      <c r="G124" s="174">
        <v>16500</v>
      </c>
      <c r="H124" s="174">
        <v>0</v>
      </c>
      <c r="I124" s="174">
        <v>16500</v>
      </c>
      <c r="J124" s="174">
        <v>473.55</v>
      </c>
      <c r="K124" s="174">
        <v>0</v>
      </c>
      <c r="L124" s="174">
        <v>501.6</v>
      </c>
      <c r="M124" s="174">
        <v>345</v>
      </c>
      <c r="N124" s="173">
        <f t="shared" si="2"/>
        <v>1320.15</v>
      </c>
      <c r="O124" s="173">
        <f t="shared" si="3"/>
        <v>15179.85</v>
      </c>
      <c r="Q124" s="21"/>
    </row>
    <row r="125" spans="1:17" s="135" customFormat="1" ht="24.75" customHeight="1" x14ac:dyDescent="0.4">
      <c r="A125" s="168" t="s">
        <v>120</v>
      </c>
      <c r="B125" s="184" t="s">
        <v>15</v>
      </c>
      <c r="C125" s="168" t="s">
        <v>91</v>
      </c>
      <c r="D125" s="168" t="s">
        <v>408</v>
      </c>
      <c r="E125" s="176" t="s">
        <v>34</v>
      </c>
      <c r="F125" s="177">
        <v>40087</v>
      </c>
      <c r="G125" s="174">
        <v>16500</v>
      </c>
      <c r="H125" s="174">
        <v>0</v>
      </c>
      <c r="I125" s="174">
        <v>16500</v>
      </c>
      <c r="J125" s="174">
        <v>473.55</v>
      </c>
      <c r="K125" s="174">
        <v>0</v>
      </c>
      <c r="L125" s="174">
        <v>501.6</v>
      </c>
      <c r="M125" s="196">
        <v>2144.7800000000002</v>
      </c>
      <c r="N125" s="173">
        <f t="shared" si="2"/>
        <v>3119.9300000000003</v>
      </c>
      <c r="O125" s="173">
        <f t="shared" si="3"/>
        <v>13380.07</v>
      </c>
      <c r="Q125" s="136"/>
    </row>
    <row r="126" spans="1:17" s="135" customFormat="1" ht="26.25" x14ac:dyDescent="0.4">
      <c r="A126" s="168" t="s">
        <v>121</v>
      </c>
      <c r="B126" s="184" t="s">
        <v>15</v>
      </c>
      <c r="C126" s="168" t="s">
        <v>91</v>
      </c>
      <c r="D126" s="168" t="s">
        <v>408</v>
      </c>
      <c r="E126" s="176" t="s">
        <v>25</v>
      </c>
      <c r="F126" s="177">
        <v>39448</v>
      </c>
      <c r="G126" s="174">
        <v>16500</v>
      </c>
      <c r="H126" s="174">
        <v>0</v>
      </c>
      <c r="I126" s="174">
        <v>16500</v>
      </c>
      <c r="J126" s="174">
        <v>473.55</v>
      </c>
      <c r="K126" s="174">
        <v>0</v>
      </c>
      <c r="L126" s="174">
        <v>501.6</v>
      </c>
      <c r="M126" s="196">
        <v>2144.7800000000002</v>
      </c>
      <c r="N126" s="173">
        <f t="shared" si="2"/>
        <v>3119.9300000000003</v>
      </c>
      <c r="O126" s="173">
        <f t="shared" si="3"/>
        <v>13380.07</v>
      </c>
      <c r="Q126" s="136"/>
    </row>
    <row r="127" spans="1:17" ht="26.25" x14ac:dyDescent="0.4">
      <c r="A127" s="168" t="s">
        <v>122</v>
      </c>
      <c r="B127" s="169" t="s">
        <v>15</v>
      </c>
      <c r="C127" s="170" t="s">
        <v>91</v>
      </c>
      <c r="D127" s="168" t="s">
        <v>408</v>
      </c>
      <c r="E127" s="176" t="s">
        <v>25</v>
      </c>
      <c r="F127" s="177">
        <v>44621</v>
      </c>
      <c r="G127" s="174">
        <v>16500</v>
      </c>
      <c r="H127" s="174">
        <v>0</v>
      </c>
      <c r="I127" s="174">
        <v>16500</v>
      </c>
      <c r="J127" s="174">
        <v>473.55</v>
      </c>
      <c r="K127" s="174">
        <v>0</v>
      </c>
      <c r="L127" s="174">
        <v>501.6</v>
      </c>
      <c r="M127" s="174">
        <v>25</v>
      </c>
      <c r="N127" s="173">
        <f t="shared" si="2"/>
        <v>1000.1500000000001</v>
      </c>
      <c r="O127" s="173">
        <f t="shared" si="3"/>
        <v>15499.85</v>
      </c>
      <c r="Q127" s="21"/>
    </row>
    <row r="128" spans="1:17" ht="26.25" customHeight="1" x14ac:dyDescent="0.4">
      <c r="A128" s="168" t="s">
        <v>123</v>
      </c>
      <c r="B128" s="169" t="s">
        <v>15</v>
      </c>
      <c r="C128" s="170" t="s">
        <v>91</v>
      </c>
      <c r="D128" s="168" t="s">
        <v>408</v>
      </c>
      <c r="E128" s="176" t="s">
        <v>34</v>
      </c>
      <c r="F128" s="177">
        <v>39448</v>
      </c>
      <c r="G128" s="174">
        <v>16500</v>
      </c>
      <c r="H128" s="174">
        <v>0</v>
      </c>
      <c r="I128" s="174">
        <v>16500</v>
      </c>
      <c r="J128" s="174">
        <v>473.55</v>
      </c>
      <c r="K128" s="174">
        <v>0</v>
      </c>
      <c r="L128" s="174">
        <v>501.6</v>
      </c>
      <c r="M128" s="174">
        <v>125</v>
      </c>
      <c r="N128" s="173">
        <f t="shared" si="2"/>
        <v>1100.1500000000001</v>
      </c>
      <c r="O128" s="173">
        <f t="shared" si="3"/>
        <v>15399.85</v>
      </c>
      <c r="Q128" s="21"/>
    </row>
    <row r="129" spans="1:17" ht="26.25" x14ac:dyDescent="0.4">
      <c r="A129" s="168" t="s">
        <v>174</v>
      </c>
      <c r="B129" s="169" t="s">
        <v>15</v>
      </c>
      <c r="C129" s="170" t="s">
        <v>87</v>
      </c>
      <c r="D129" s="168" t="s">
        <v>408</v>
      </c>
      <c r="E129" s="176" t="s">
        <v>25</v>
      </c>
      <c r="F129" s="177">
        <v>44866</v>
      </c>
      <c r="G129" s="174">
        <v>15000</v>
      </c>
      <c r="H129" s="174">
        <v>0</v>
      </c>
      <c r="I129" s="174">
        <v>15000</v>
      </c>
      <c r="J129" s="174">
        <v>430.5</v>
      </c>
      <c r="K129" s="174">
        <v>0</v>
      </c>
      <c r="L129" s="174">
        <v>456</v>
      </c>
      <c r="M129" s="178">
        <v>25</v>
      </c>
      <c r="N129" s="173">
        <f t="shared" si="2"/>
        <v>911.5</v>
      </c>
      <c r="O129" s="173">
        <f t="shared" si="3"/>
        <v>14088.5</v>
      </c>
      <c r="Q129" s="21"/>
    </row>
    <row r="130" spans="1:17" ht="26.25" x14ac:dyDescent="0.4">
      <c r="A130" s="168" t="s">
        <v>124</v>
      </c>
      <c r="B130" s="169" t="s">
        <v>15</v>
      </c>
      <c r="C130" s="170" t="s">
        <v>87</v>
      </c>
      <c r="D130" s="168" t="s">
        <v>408</v>
      </c>
      <c r="E130" s="176" t="s">
        <v>25</v>
      </c>
      <c r="F130" s="177">
        <v>39448</v>
      </c>
      <c r="G130" s="174">
        <v>15000</v>
      </c>
      <c r="H130" s="174">
        <v>0</v>
      </c>
      <c r="I130" s="174">
        <v>15000</v>
      </c>
      <c r="J130" s="174">
        <v>430.5</v>
      </c>
      <c r="K130" s="174">
        <v>0</v>
      </c>
      <c r="L130" s="174">
        <v>456</v>
      </c>
      <c r="M130" s="178">
        <v>13064.34</v>
      </c>
      <c r="N130" s="173">
        <f t="shared" si="2"/>
        <v>13950.84</v>
      </c>
      <c r="O130" s="173">
        <f t="shared" si="3"/>
        <v>1049.1599999999999</v>
      </c>
      <c r="Q130" s="21"/>
    </row>
    <row r="131" spans="1:17" ht="26.25" x14ac:dyDescent="0.4">
      <c r="A131" s="168" t="s">
        <v>358</v>
      </c>
      <c r="B131" s="179" t="s">
        <v>15</v>
      </c>
      <c r="C131" s="180" t="s">
        <v>359</v>
      </c>
      <c r="D131" s="168" t="s">
        <v>408</v>
      </c>
      <c r="E131" s="176" t="s">
        <v>25</v>
      </c>
      <c r="F131" s="177">
        <v>45383</v>
      </c>
      <c r="G131" s="174">
        <v>16500</v>
      </c>
      <c r="H131" s="174">
        <v>0</v>
      </c>
      <c r="I131" s="174">
        <v>16500</v>
      </c>
      <c r="J131" s="174">
        <v>473.55</v>
      </c>
      <c r="K131" s="174">
        <v>0</v>
      </c>
      <c r="L131" s="174">
        <v>501.6</v>
      </c>
      <c r="M131" s="174">
        <v>25</v>
      </c>
      <c r="N131" s="173">
        <f t="shared" si="2"/>
        <v>1000.1500000000001</v>
      </c>
      <c r="O131" s="173">
        <f t="shared" si="3"/>
        <v>15499.85</v>
      </c>
    </row>
    <row r="132" spans="1:17" ht="26.25" x14ac:dyDescent="0.4">
      <c r="A132" s="168" t="s">
        <v>378</v>
      </c>
      <c r="B132" s="179" t="s">
        <v>15</v>
      </c>
      <c r="C132" s="180" t="s">
        <v>91</v>
      </c>
      <c r="D132" s="168" t="s">
        <v>408</v>
      </c>
      <c r="E132" s="176" t="s">
        <v>25</v>
      </c>
      <c r="F132" s="177">
        <v>45444</v>
      </c>
      <c r="G132" s="174">
        <v>16500</v>
      </c>
      <c r="H132" s="174">
        <v>0</v>
      </c>
      <c r="I132" s="174">
        <v>16500</v>
      </c>
      <c r="J132" s="174">
        <v>473.55</v>
      </c>
      <c r="K132" s="174">
        <v>0</v>
      </c>
      <c r="L132" s="174">
        <v>501.6</v>
      </c>
      <c r="M132" s="174">
        <v>25</v>
      </c>
      <c r="N132" s="173">
        <f t="shared" si="2"/>
        <v>1000.1500000000001</v>
      </c>
      <c r="O132" s="173">
        <f t="shared" si="3"/>
        <v>15499.85</v>
      </c>
    </row>
    <row r="133" spans="1:17" ht="26.25" x14ac:dyDescent="0.4">
      <c r="A133" s="168" t="s">
        <v>464</v>
      </c>
      <c r="B133" s="179" t="s">
        <v>15</v>
      </c>
      <c r="C133" s="170" t="s">
        <v>91</v>
      </c>
      <c r="D133" s="168" t="s">
        <v>465</v>
      </c>
      <c r="E133" s="176" t="s">
        <v>25</v>
      </c>
      <c r="F133" s="177">
        <v>45597</v>
      </c>
      <c r="G133" s="174">
        <v>16500</v>
      </c>
      <c r="H133" s="174">
        <v>0</v>
      </c>
      <c r="I133" s="174">
        <v>16500</v>
      </c>
      <c r="J133" s="174">
        <v>473.55</v>
      </c>
      <c r="K133" s="174">
        <v>0</v>
      </c>
      <c r="L133" s="174">
        <v>501.6</v>
      </c>
      <c r="M133" s="178">
        <v>25</v>
      </c>
      <c r="N133" s="173">
        <f t="shared" si="2"/>
        <v>1000.1500000000001</v>
      </c>
      <c r="O133" s="173">
        <f t="shared" si="3"/>
        <v>15499.85</v>
      </c>
    </row>
    <row r="134" spans="1:17" ht="26.25" x14ac:dyDescent="0.4">
      <c r="A134" s="168" t="s">
        <v>486</v>
      </c>
      <c r="B134" s="179" t="s">
        <v>15</v>
      </c>
      <c r="C134" s="180" t="s">
        <v>353</v>
      </c>
      <c r="D134" s="168" t="s">
        <v>465</v>
      </c>
      <c r="E134" s="176" t="s">
        <v>25</v>
      </c>
      <c r="F134" s="177">
        <v>45627</v>
      </c>
      <c r="G134" s="174">
        <v>26500</v>
      </c>
      <c r="H134" s="174">
        <v>0</v>
      </c>
      <c r="I134" s="174">
        <v>26500</v>
      </c>
      <c r="J134" s="174">
        <v>760.55</v>
      </c>
      <c r="K134" s="174">
        <v>0</v>
      </c>
      <c r="L134" s="174">
        <v>805.6</v>
      </c>
      <c r="M134" s="174">
        <v>25</v>
      </c>
      <c r="N134" s="173">
        <f t="shared" si="2"/>
        <v>1591.15</v>
      </c>
      <c r="O134" s="173">
        <f t="shared" si="3"/>
        <v>24908.85</v>
      </c>
    </row>
    <row r="135" spans="1:17" ht="27.75" customHeight="1" x14ac:dyDescent="0.4">
      <c r="A135" s="168" t="s">
        <v>125</v>
      </c>
      <c r="B135" s="169" t="s">
        <v>15</v>
      </c>
      <c r="C135" s="170" t="s">
        <v>391</v>
      </c>
      <c r="D135" s="168" t="s">
        <v>409</v>
      </c>
      <c r="E135" s="176" t="s">
        <v>25</v>
      </c>
      <c r="F135" s="177">
        <v>44409</v>
      </c>
      <c r="G135" s="174">
        <v>26500</v>
      </c>
      <c r="H135" s="174">
        <v>0</v>
      </c>
      <c r="I135" s="174">
        <v>26500</v>
      </c>
      <c r="J135" s="174">
        <v>760.55</v>
      </c>
      <c r="K135" s="174">
        <v>0</v>
      </c>
      <c r="L135" s="174">
        <v>805.6</v>
      </c>
      <c r="M135" s="174">
        <v>25</v>
      </c>
      <c r="N135" s="173">
        <f t="shared" si="2"/>
        <v>1591.15</v>
      </c>
      <c r="O135" s="173">
        <f t="shared" si="3"/>
        <v>24908.85</v>
      </c>
      <c r="Q135" s="21"/>
    </row>
    <row r="136" spans="1:17" ht="25.5" customHeight="1" x14ac:dyDescent="0.4">
      <c r="A136" s="168" t="s">
        <v>126</v>
      </c>
      <c r="B136" s="169" t="s">
        <v>15</v>
      </c>
      <c r="C136" s="170" t="s">
        <v>91</v>
      </c>
      <c r="D136" s="168" t="s">
        <v>409</v>
      </c>
      <c r="E136" s="176" t="s">
        <v>34</v>
      </c>
      <c r="F136" s="177">
        <v>44166</v>
      </c>
      <c r="G136" s="174">
        <v>16500</v>
      </c>
      <c r="H136" s="174">
        <v>0</v>
      </c>
      <c r="I136" s="174">
        <v>16500</v>
      </c>
      <c r="J136" s="174">
        <v>473.55</v>
      </c>
      <c r="K136" s="174">
        <v>0</v>
      </c>
      <c r="L136" s="174">
        <v>501.6</v>
      </c>
      <c r="M136" s="174">
        <v>2044.78</v>
      </c>
      <c r="N136" s="173">
        <f t="shared" si="2"/>
        <v>3019.9300000000003</v>
      </c>
      <c r="O136" s="173">
        <f t="shared" si="3"/>
        <v>13480.07</v>
      </c>
      <c r="Q136" s="21"/>
    </row>
    <row r="137" spans="1:17" ht="27.75" customHeight="1" x14ac:dyDescent="0.4">
      <c r="A137" s="168" t="s">
        <v>127</v>
      </c>
      <c r="B137" s="169" t="s">
        <v>23</v>
      </c>
      <c r="C137" s="170" t="s">
        <v>91</v>
      </c>
      <c r="D137" s="168" t="s">
        <v>409</v>
      </c>
      <c r="E137" s="176" t="s">
        <v>25</v>
      </c>
      <c r="F137" s="177">
        <v>44501</v>
      </c>
      <c r="G137" s="174">
        <v>16500</v>
      </c>
      <c r="H137" s="174">
        <v>0</v>
      </c>
      <c r="I137" s="174">
        <v>16500</v>
      </c>
      <c r="J137" s="174">
        <v>473.55</v>
      </c>
      <c r="K137" s="174">
        <v>0</v>
      </c>
      <c r="L137" s="174">
        <v>501.6</v>
      </c>
      <c r="M137" s="174">
        <v>25</v>
      </c>
      <c r="N137" s="173">
        <f t="shared" si="2"/>
        <v>1000.1500000000001</v>
      </c>
      <c r="O137" s="173">
        <f t="shared" si="3"/>
        <v>15499.85</v>
      </c>
      <c r="Q137" s="21"/>
    </row>
    <row r="138" spans="1:17" ht="26.25" x14ac:dyDescent="0.4">
      <c r="A138" s="168" t="s">
        <v>128</v>
      </c>
      <c r="B138" s="169" t="s">
        <v>15</v>
      </c>
      <c r="C138" s="170" t="s">
        <v>91</v>
      </c>
      <c r="D138" s="168" t="s">
        <v>409</v>
      </c>
      <c r="E138" s="176" t="s">
        <v>25</v>
      </c>
      <c r="F138" s="177">
        <v>44501</v>
      </c>
      <c r="G138" s="174">
        <v>16500</v>
      </c>
      <c r="H138" s="174">
        <v>0</v>
      </c>
      <c r="I138" s="174">
        <v>16500</v>
      </c>
      <c r="J138" s="174">
        <v>473.55</v>
      </c>
      <c r="K138" s="174">
        <v>0</v>
      </c>
      <c r="L138" s="174">
        <v>501.6</v>
      </c>
      <c r="M138" s="174">
        <v>25</v>
      </c>
      <c r="N138" s="173">
        <f t="shared" si="2"/>
        <v>1000.1500000000001</v>
      </c>
      <c r="O138" s="173">
        <f t="shared" si="3"/>
        <v>15499.85</v>
      </c>
      <c r="Q138" s="21"/>
    </row>
    <row r="139" spans="1:17" ht="25.5" customHeight="1" x14ac:dyDescent="0.4">
      <c r="A139" s="168" t="s">
        <v>129</v>
      </c>
      <c r="B139" s="169" t="s">
        <v>15</v>
      </c>
      <c r="C139" s="170" t="s">
        <v>91</v>
      </c>
      <c r="D139" s="168" t="s">
        <v>409</v>
      </c>
      <c r="E139" s="176" t="s">
        <v>25</v>
      </c>
      <c r="F139" s="177">
        <v>44531</v>
      </c>
      <c r="G139" s="174">
        <v>16500</v>
      </c>
      <c r="H139" s="174">
        <v>0</v>
      </c>
      <c r="I139" s="174">
        <v>16500</v>
      </c>
      <c r="J139" s="174">
        <v>473.55</v>
      </c>
      <c r="K139" s="174">
        <v>0</v>
      </c>
      <c r="L139" s="174">
        <v>501.6</v>
      </c>
      <c r="M139" s="174">
        <v>25</v>
      </c>
      <c r="N139" s="173">
        <f t="shared" si="2"/>
        <v>1000.1500000000001</v>
      </c>
      <c r="O139" s="173">
        <f t="shared" si="3"/>
        <v>15499.85</v>
      </c>
      <c r="Q139" s="21"/>
    </row>
    <row r="140" spans="1:17" ht="26.25" x14ac:dyDescent="0.4">
      <c r="A140" s="168" t="s">
        <v>370</v>
      </c>
      <c r="B140" s="179" t="s">
        <v>15</v>
      </c>
      <c r="C140" s="180" t="s">
        <v>359</v>
      </c>
      <c r="D140" s="168" t="s">
        <v>419</v>
      </c>
      <c r="E140" s="176" t="s">
        <v>25</v>
      </c>
      <c r="F140" s="177">
        <v>45413</v>
      </c>
      <c r="G140" s="174">
        <v>16500</v>
      </c>
      <c r="H140" s="174">
        <v>0</v>
      </c>
      <c r="I140" s="174">
        <v>16500</v>
      </c>
      <c r="J140" s="174">
        <v>473.55</v>
      </c>
      <c r="K140" s="174">
        <v>0</v>
      </c>
      <c r="L140" s="174">
        <v>501.6</v>
      </c>
      <c r="M140" s="174">
        <v>125</v>
      </c>
      <c r="N140" s="173">
        <f t="shared" si="2"/>
        <v>1100.1500000000001</v>
      </c>
      <c r="O140" s="173">
        <f t="shared" si="3"/>
        <v>15399.85</v>
      </c>
    </row>
    <row r="141" spans="1:17" ht="25.5" customHeight="1" x14ac:dyDescent="0.4">
      <c r="A141" s="168" t="s">
        <v>130</v>
      </c>
      <c r="B141" s="169" t="s">
        <v>15</v>
      </c>
      <c r="C141" s="170" t="s">
        <v>392</v>
      </c>
      <c r="D141" s="168" t="s">
        <v>410</v>
      </c>
      <c r="E141" s="176" t="s">
        <v>25</v>
      </c>
      <c r="F141" s="177">
        <v>39448</v>
      </c>
      <c r="G141" s="174">
        <v>35000</v>
      </c>
      <c r="H141" s="174">
        <v>0</v>
      </c>
      <c r="I141" s="174">
        <v>35000</v>
      </c>
      <c r="J141" s="174">
        <v>1004.5</v>
      </c>
      <c r="K141" s="174">
        <v>0</v>
      </c>
      <c r="L141" s="174">
        <v>1064</v>
      </c>
      <c r="M141" s="174">
        <v>11777.56</v>
      </c>
      <c r="N141" s="173">
        <f t="shared" ref="N141:N204" si="4">J141+K141+L141+M141</f>
        <v>13846.06</v>
      </c>
      <c r="O141" s="173">
        <f t="shared" ref="O141:O204" si="5">G141-N141</f>
        <v>21153.940000000002</v>
      </c>
      <c r="Q141" s="21"/>
    </row>
    <row r="142" spans="1:17" ht="22.5" customHeight="1" x14ac:dyDescent="0.4">
      <c r="A142" s="168" t="s">
        <v>131</v>
      </c>
      <c r="B142" s="169" t="s">
        <v>15</v>
      </c>
      <c r="C142" s="170" t="s">
        <v>91</v>
      </c>
      <c r="D142" s="168" t="s">
        <v>410</v>
      </c>
      <c r="E142" s="176" t="s">
        <v>34</v>
      </c>
      <c r="F142" s="177">
        <v>39448</v>
      </c>
      <c r="G142" s="174">
        <v>16500</v>
      </c>
      <c r="H142" s="174">
        <v>0</v>
      </c>
      <c r="I142" s="174">
        <v>16500</v>
      </c>
      <c r="J142" s="174">
        <v>473.55</v>
      </c>
      <c r="K142" s="174">
        <v>0</v>
      </c>
      <c r="L142" s="174">
        <v>501.6</v>
      </c>
      <c r="M142" s="196">
        <v>1944.78</v>
      </c>
      <c r="N142" s="173">
        <f t="shared" si="4"/>
        <v>2919.9300000000003</v>
      </c>
      <c r="O142" s="173">
        <f t="shared" si="5"/>
        <v>13580.07</v>
      </c>
      <c r="Q142" s="21"/>
    </row>
    <row r="143" spans="1:17" ht="27" customHeight="1" x14ac:dyDescent="0.4">
      <c r="A143" s="168" t="s">
        <v>375</v>
      </c>
      <c r="B143" s="179" t="s">
        <v>15</v>
      </c>
      <c r="C143" s="180" t="s">
        <v>359</v>
      </c>
      <c r="D143" s="168" t="s">
        <v>410</v>
      </c>
      <c r="E143" s="176" t="s">
        <v>25</v>
      </c>
      <c r="F143" s="177">
        <v>45444</v>
      </c>
      <c r="G143" s="174">
        <v>16500</v>
      </c>
      <c r="H143" s="174">
        <v>0</v>
      </c>
      <c r="I143" s="174">
        <v>16500</v>
      </c>
      <c r="J143" s="174">
        <v>473.55</v>
      </c>
      <c r="K143" s="174">
        <v>0</v>
      </c>
      <c r="L143" s="174">
        <v>501.6</v>
      </c>
      <c r="M143" s="174">
        <v>25</v>
      </c>
      <c r="N143" s="173">
        <f t="shared" si="4"/>
        <v>1000.1500000000001</v>
      </c>
      <c r="O143" s="173">
        <f t="shared" si="5"/>
        <v>15499.85</v>
      </c>
    </row>
    <row r="144" spans="1:17" ht="28.5" customHeight="1" x14ac:dyDescent="0.4">
      <c r="A144" s="168" t="s">
        <v>376</v>
      </c>
      <c r="B144" s="179" t="s">
        <v>15</v>
      </c>
      <c r="C144" s="180" t="s">
        <v>91</v>
      </c>
      <c r="D144" s="168" t="s">
        <v>410</v>
      </c>
      <c r="E144" s="176" t="s">
        <v>25</v>
      </c>
      <c r="F144" s="177">
        <v>45444</v>
      </c>
      <c r="G144" s="174">
        <v>16500</v>
      </c>
      <c r="H144" s="174">
        <v>0</v>
      </c>
      <c r="I144" s="174">
        <v>16500</v>
      </c>
      <c r="J144" s="174">
        <v>473.55</v>
      </c>
      <c r="K144" s="174">
        <v>0</v>
      </c>
      <c r="L144" s="174">
        <v>501.6</v>
      </c>
      <c r="M144" s="174">
        <v>25</v>
      </c>
      <c r="N144" s="173">
        <f t="shared" si="4"/>
        <v>1000.1500000000001</v>
      </c>
      <c r="O144" s="173">
        <f t="shared" si="5"/>
        <v>15499.85</v>
      </c>
    </row>
    <row r="145" spans="1:17" ht="21.75" customHeight="1" x14ac:dyDescent="0.4">
      <c r="A145" s="168" t="s">
        <v>377</v>
      </c>
      <c r="B145" s="179" t="s">
        <v>15</v>
      </c>
      <c r="C145" s="180" t="s">
        <v>359</v>
      </c>
      <c r="D145" s="168" t="s">
        <v>410</v>
      </c>
      <c r="E145" s="176" t="s">
        <v>25</v>
      </c>
      <c r="F145" s="177">
        <v>45444</v>
      </c>
      <c r="G145" s="174">
        <v>16500</v>
      </c>
      <c r="H145" s="174">
        <v>0</v>
      </c>
      <c r="I145" s="174">
        <v>16500</v>
      </c>
      <c r="J145" s="174">
        <v>473.55</v>
      </c>
      <c r="K145" s="174">
        <v>0</v>
      </c>
      <c r="L145" s="174">
        <v>501.6</v>
      </c>
      <c r="M145" s="174">
        <v>25</v>
      </c>
      <c r="N145" s="173">
        <f t="shared" si="4"/>
        <v>1000.1500000000001</v>
      </c>
      <c r="O145" s="173">
        <f t="shared" si="5"/>
        <v>15499.85</v>
      </c>
    </row>
    <row r="146" spans="1:17" ht="21" customHeight="1" x14ac:dyDescent="0.4">
      <c r="A146" s="168" t="s">
        <v>381</v>
      </c>
      <c r="B146" s="179" t="s">
        <v>15</v>
      </c>
      <c r="C146" s="180" t="s">
        <v>359</v>
      </c>
      <c r="D146" s="168" t="s">
        <v>410</v>
      </c>
      <c r="E146" s="176" t="s">
        <v>25</v>
      </c>
      <c r="F146" s="177">
        <v>45444</v>
      </c>
      <c r="G146" s="174">
        <v>16500</v>
      </c>
      <c r="H146" s="174">
        <v>0</v>
      </c>
      <c r="I146" s="174">
        <v>16500</v>
      </c>
      <c r="J146" s="174">
        <v>473.55</v>
      </c>
      <c r="K146" s="174">
        <v>0</v>
      </c>
      <c r="L146" s="174">
        <v>501.6</v>
      </c>
      <c r="M146" s="174">
        <v>25</v>
      </c>
      <c r="N146" s="173">
        <f t="shared" si="4"/>
        <v>1000.1500000000001</v>
      </c>
      <c r="O146" s="173">
        <f t="shared" si="5"/>
        <v>15499.85</v>
      </c>
      <c r="Q146" s="21"/>
    </row>
    <row r="147" spans="1:17" ht="27" customHeight="1" x14ac:dyDescent="0.4">
      <c r="A147" s="168" t="s">
        <v>383</v>
      </c>
      <c r="B147" s="179" t="s">
        <v>15</v>
      </c>
      <c r="C147" s="180" t="s">
        <v>91</v>
      </c>
      <c r="D147" s="168" t="s">
        <v>410</v>
      </c>
      <c r="E147" s="176" t="s">
        <v>25</v>
      </c>
      <c r="F147" s="177">
        <v>45444</v>
      </c>
      <c r="G147" s="174">
        <v>16500</v>
      </c>
      <c r="H147" s="174">
        <v>0</v>
      </c>
      <c r="I147" s="174">
        <v>16500</v>
      </c>
      <c r="J147" s="174">
        <v>473.55</v>
      </c>
      <c r="K147" s="174">
        <v>0</v>
      </c>
      <c r="L147" s="174">
        <v>501.6</v>
      </c>
      <c r="M147" s="174">
        <v>25</v>
      </c>
      <c r="N147" s="173">
        <f t="shared" si="4"/>
        <v>1000.1500000000001</v>
      </c>
      <c r="O147" s="173">
        <f t="shared" si="5"/>
        <v>15499.85</v>
      </c>
      <c r="Q147" s="21"/>
    </row>
    <row r="148" spans="1:17" ht="22.5" customHeight="1" x14ac:dyDescent="0.4">
      <c r="A148" s="168" t="s">
        <v>132</v>
      </c>
      <c r="B148" s="169" t="s">
        <v>15</v>
      </c>
      <c r="C148" s="170" t="s">
        <v>391</v>
      </c>
      <c r="D148" s="168" t="s">
        <v>411</v>
      </c>
      <c r="E148" s="176" t="s">
        <v>25</v>
      </c>
      <c r="F148" s="177">
        <v>44531</v>
      </c>
      <c r="G148" s="174">
        <v>26500</v>
      </c>
      <c r="H148" s="174">
        <v>0</v>
      </c>
      <c r="I148" s="174">
        <v>26500</v>
      </c>
      <c r="J148" s="174">
        <v>760.55</v>
      </c>
      <c r="K148" s="174">
        <v>0</v>
      </c>
      <c r="L148" s="174">
        <v>805.6</v>
      </c>
      <c r="M148" s="174">
        <v>25</v>
      </c>
      <c r="N148" s="173">
        <f t="shared" si="4"/>
        <v>1591.15</v>
      </c>
      <c r="O148" s="173">
        <f t="shared" si="5"/>
        <v>24908.85</v>
      </c>
      <c r="Q148" s="21"/>
    </row>
    <row r="149" spans="1:17" ht="26.25" x14ac:dyDescent="0.4">
      <c r="A149" s="168" t="s">
        <v>133</v>
      </c>
      <c r="B149" s="169" t="s">
        <v>15</v>
      </c>
      <c r="C149" s="170" t="s">
        <v>91</v>
      </c>
      <c r="D149" s="168" t="s">
        <v>411</v>
      </c>
      <c r="E149" s="176" t="s">
        <v>34</v>
      </c>
      <c r="F149" s="177">
        <v>39448</v>
      </c>
      <c r="G149" s="174">
        <v>16500</v>
      </c>
      <c r="H149" s="174">
        <v>0</v>
      </c>
      <c r="I149" s="174">
        <v>16500</v>
      </c>
      <c r="J149" s="174">
        <v>473.55</v>
      </c>
      <c r="K149" s="174">
        <v>0</v>
      </c>
      <c r="L149" s="174">
        <v>501.6</v>
      </c>
      <c r="M149" s="174">
        <v>25</v>
      </c>
      <c r="N149" s="173">
        <f t="shared" si="4"/>
        <v>1000.1500000000001</v>
      </c>
      <c r="O149" s="173">
        <f t="shared" si="5"/>
        <v>15499.85</v>
      </c>
      <c r="Q149" s="21"/>
    </row>
    <row r="150" spans="1:17" ht="26.25" customHeight="1" x14ac:dyDescent="0.4">
      <c r="A150" s="168" t="s">
        <v>134</v>
      </c>
      <c r="B150" s="169" t="s">
        <v>15</v>
      </c>
      <c r="C150" s="170" t="s">
        <v>91</v>
      </c>
      <c r="D150" s="168" t="s">
        <v>411</v>
      </c>
      <c r="E150" s="176" t="s">
        <v>25</v>
      </c>
      <c r="F150" s="177">
        <v>39448</v>
      </c>
      <c r="G150" s="174">
        <v>16500</v>
      </c>
      <c r="H150" s="174">
        <v>0</v>
      </c>
      <c r="I150" s="174">
        <v>16500</v>
      </c>
      <c r="J150" s="174">
        <v>473.55</v>
      </c>
      <c r="K150" s="174">
        <v>0</v>
      </c>
      <c r="L150" s="174">
        <v>501.6</v>
      </c>
      <c r="M150" s="174">
        <v>25</v>
      </c>
      <c r="N150" s="173">
        <f t="shared" si="4"/>
        <v>1000.1500000000001</v>
      </c>
      <c r="O150" s="173">
        <f t="shared" si="5"/>
        <v>15499.85</v>
      </c>
      <c r="Q150" s="21"/>
    </row>
    <row r="151" spans="1:17" ht="26.25" x14ac:dyDescent="0.4">
      <c r="A151" s="168" t="s">
        <v>135</v>
      </c>
      <c r="B151" s="169" t="s">
        <v>15</v>
      </c>
      <c r="C151" s="170" t="s">
        <v>91</v>
      </c>
      <c r="D151" s="168" t="s">
        <v>411</v>
      </c>
      <c r="E151" s="176" t="s">
        <v>25</v>
      </c>
      <c r="F151" s="177">
        <v>44682</v>
      </c>
      <c r="G151" s="174">
        <v>16500</v>
      </c>
      <c r="H151" s="174">
        <v>0</v>
      </c>
      <c r="I151" s="174">
        <v>16500</v>
      </c>
      <c r="J151" s="174">
        <v>473.55</v>
      </c>
      <c r="K151" s="174">
        <v>0</v>
      </c>
      <c r="L151" s="174">
        <v>501.6</v>
      </c>
      <c r="M151" s="174">
        <v>25</v>
      </c>
      <c r="N151" s="173">
        <f t="shared" si="4"/>
        <v>1000.1500000000001</v>
      </c>
      <c r="O151" s="173">
        <f t="shared" si="5"/>
        <v>15499.85</v>
      </c>
      <c r="Q151" s="21"/>
    </row>
    <row r="152" spans="1:17" ht="26.25" x14ac:dyDescent="0.4">
      <c r="A152" s="168" t="s">
        <v>380</v>
      </c>
      <c r="B152" s="179" t="s">
        <v>23</v>
      </c>
      <c r="C152" s="180" t="s">
        <v>349</v>
      </c>
      <c r="D152" s="168" t="s">
        <v>411</v>
      </c>
      <c r="E152" s="176" t="s">
        <v>25</v>
      </c>
      <c r="F152" s="177">
        <v>45444</v>
      </c>
      <c r="G152" s="187">
        <v>25000</v>
      </c>
      <c r="H152" s="174">
        <v>0</v>
      </c>
      <c r="I152" s="187">
        <v>25000</v>
      </c>
      <c r="J152" s="174">
        <v>717.5</v>
      </c>
      <c r="K152" s="174">
        <v>0</v>
      </c>
      <c r="L152" s="174">
        <v>760</v>
      </c>
      <c r="M152" s="178">
        <v>25</v>
      </c>
      <c r="N152" s="173">
        <f t="shared" si="4"/>
        <v>1502.5</v>
      </c>
      <c r="O152" s="173">
        <f t="shared" si="5"/>
        <v>23497.5</v>
      </c>
    </row>
    <row r="153" spans="1:17" ht="26.25" x14ac:dyDescent="0.4">
      <c r="A153" s="168" t="s">
        <v>136</v>
      </c>
      <c r="B153" s="169" t="s">
        <v>23</v>
      </c>
      <c r="C153" s="170" t="s">
        <v>391</v>
      </c>
      <c r="D153" s="168" t="s">
        <v>412</v>
      </c>
      <c r="E153" s="176" t="s">
        <v>34</v>
      </c>
      <c r="F153" s="177">
        <v>39448</v>
      </c>
      <c r="G153" s="174">
        <v>31106.25</v>
      </c>
      <c r="H153" s="174">
        <v>0</v>
      </c>
      <c r="I153" s="174">
        <v>31106.25</v>
      </c>
      <c r="J153" s="174">
        <v>892.75</v>
      </c>
      <c r="K153" s="174">
        <v>0</v>
      </c>
      <c r="L153" s="174">
        <v>945.63</v>
      </c>
      <c r="M153" s="196">
        <v>1944.78</v>
      </c>
      <c r="N153" s="173">
        <f t="shared" si="4"/>
        <v>3783.16</v>
      </c>
      <c r="O153" s="173">
        <f t="shared" si="5"/>
        <v>27323.09</v>
      </c>
      <c r="Q153" s="21"/>
    </row>
    <row r="154" spans="1:17" ht="26.25" x14ac:dyDescent="0.4">
      <c r="A154" s="168" t="s">
        <v>137</v>
      </c>
      <c r="B154" s="169" t="s">
        <v>15</v>
      </c>
      <c r="C154" s="170" t="s">
        <v>391</v>
      </c>
      <c r="D154" s="168" t="s">
        <v>412</v>
      </c>
      <c r="E154" s="176" t="s">
        <v>34</v>
      </c>
      <c r="F154" s="177">
        <v>39448</v>
      </c>
      <c r="G154" s="174">
        <v>35000</v>
      </c>
      <c r="H154" s="174">
        <v>0</v>
      </c>
      <c r="I154" s="174">
        <v>35000</v>
      </c>
      <c r="J154" s="174">
        <v>1004.5</v>
      </c>
      <c r="K154" s="174">
        <v>0</v>
      </c>
      <c r="L154" s="174">
        <v>1064</v>
      </c>
      <c r="M154" s="196">
        <v>22677.29</v>
      </c>
      <c r="N154" s="173">
        <f t="shared" si="4"/>
        <v>24745.79</v>
      </c>
      <c r="O154" s="173">
        <f t="shared" si="5"/>
        <v>10254.209999999999</v>
      </c>
    </row>
    <row r="155" spans="1:17" ht="26.25" x14ac:dyDescent="0.4">
      <c r="A155" s="168" t="s">
        <v>138</v>
      </c>
      <c r="B155" s="169" t="s">
        <v>15</v>
      </c>
      <c r="C155" s="170" t="s">
        <v>391</v>
      </c>
      <c r="D155" s="168" t="s">
        <v>412</v>
      </c>
      <c r="E155" s="176" t="s">
        <v>25</v>
      </c>
      <c r="F155" s="177">
        <v>44105</v>
      </c>
      <c r="G155" s="174">
        <v>26500</v>
      </c>
      <c r="H155" s="174">
        <v>0</v>
      </c>
      <c r="I155" s="174">
        <v>26500</v>
      </c>
      <c r="J155" s="174">
        <v>760.55</v>
      </c>
      <c r="K155" s="174">
        <v>0</v>
      </c>
      <c r="L155" s="174">
        <v>805.6</v>
      </c>
      <c r="M155" s="174">
        <v>25</v>
      </c>
      <c r="N155" s="173">
        <f t="shared" si="4"/>
        <v>1591.15</v>
      </c>
      <c r="O155" s="173">
        <f t="shared" si="5"/>
        <v>24908.85</v>
      </c>
    </row>
    <row r="156" spans="1:17" ht="26.25" x14ac:dyDescent="0.4">
      <c r="A156" s="168" t="s">
        <v>139</v>
      </c>
      <c r="B156" s="169" t="s">
        <v>15</v>
      </c>
      <c r="C156" s="170" t="s">
        <v>391</v>
      </c>
      <c r="D156" s="168" t="s">
        <v>412</v>
      </c>
      <c r="E156" s="176" t="s">
        <v>25</v>
      </c>
      <c r="F156" s="177">
        <v>44409</v>
      </c>
      <c r="G156" s="174">
        <v>26500</v>
      </c>
      <c r="H156" s="174">
        <v>0</v>
      </c>
      <c r="I156" s="174">
        <v>26500</v>
      </c>
      <c r="J156" s="174">
        <v>760.55</v>
      </c>
      <c r="K156" s="174">
        <v>0</v>
      </c>
      <c r="L156" s="174">
        <v>805.6</v>
      </c>
      <c r="M156" s="174">
        <v>25</v>
      </c>
      <c r="N156" s="173">
        <f t="shared" si="4"/>
        <v>1591.15</v>
      </c>
      <c r="O156" s="173">
        <f t="shared" si="5"/>
        <v>24908.85</v>
      </c>
    </row>
    <row r="157" spans="1:17" ht="26.25" x14ac:dyDescent="0.4">
      <c r="A157" s="168" t="s">
        <v>140</v>
      </c>
      <c r="B157" s="169" t="s">
        <v>15</v>
      </c>
      <c r="C157" s="170" t="s">
        <v>91</v>
      </c>
      <c r="D157" s="168" t="s">
        <v>412</v>
      </c>
      <c r="E157" s="176" t="s">
        <v>34</v>
      </c>
      <c r="F157" s="177">
        <v>39448</v>
      </c>
      <c r="G157" s="174">
        <v>16500</v>
      </c>
      <c r="H157" s="174">
        <v>0</v>
      </c>
      <c r="I157" s="174">
        <v>16500</v>
      </c>
      <c r="J157" s="174">
        <v>473.55</v>
      </c>
      <c r="K157" s="174">
        <v>0</v>
      </c>
      <c r="L157" s="174">
        <v>501.6</v>
      </c>
      <c r="M157" s="174">
        <v>25</v>
      </c>
      <c r="N157" s="173">
        <f t="shared" si="4"/>
        <v>1000.1500000000001</v>
      </c>
      <c r="O157" s="173">
        <f t="shared" si="5"/>
        <v>15499.85</v>
      </c>
    </row>
    <row r="158" spans="1:17" ht="26.25" x14ac:dyDescent="0.4">
      <c r="A158" s="168" t="s">
        <v>141</v>
      </c>
      <c r="B158" s="169" t="s">
        <v>23</v>
      </c>
      <c r="C158" s="170" t="s">
        <v>91</v>
      </c>
      <c r="D158" s="168" t="s">
        <v>412</v>
      </c>
      <c r="E158" s="176" t="s">
        <v>34</v>
      </c>
      <c r="F158" s="177">
        <v>39448</v>
      </c>
      <c r="G158" s="174">
        <v>16500</v>
      </c>
      <c r="H158" s="174">
        <v>0</v>
      </c>
      <c r="I158" s="174">
        <v>16500</v>
      </c>
      <c r="J158" s="174">
        <v>473.55</v>
      </c>
      <c r="K158" s="174">
        <v>0</v>
      </c>
      <c r="L158" s="174">
        <v>501.6</v>
      </c>
      <c r="M158" s="174">
        <v>25</v>
      </c>
      <c r="N158" s="173">
        <f t="shared" si="4"/>
        <v>1000.1500000000001</v>
      </c>
      <c r="O158" s="173">
        <f t="shared" si="5"/>
        <v>15499.85</v>
      </c>
    </row>
    <row r="159" spans="1:17" ht="26.25" x14ac:dyDescent="0.4">
      <c r="A159" s="168" t="s">
        <v>142</v>
      </c>
      <c r="B159" s="169" t="s">
        <v>15</v>
      </c>
      <c r="C159" s="170" t="s">
        <v>91</v>
      </c>
      <c r="D159" s="168" t="s">
        <v>412</v>
      </c>
      <c r="E159" s="176" t="s">
        <v>34</v>
      </c>
      <c r="F159" s="177">
        <v>39448</v>
      </c>
      <c r="G159" s="174">
        <v>16500</v>
      </c>
      <c r="H159" s="174">
        <v>0</v>
      </c>
      <c r="I159" s="174">
        <v>16500</v>
      </c>
      <c r="J159" s="174">
        <v>473.55</v>
      </c>
      <c r="K159" s="174">
        <v>0</v>
      </c>
      <c r="L159" s="174">
        <v>501.6</v>
      </c>
      <c r="M159" s="174">
        <v>25</v>
      </c>
      <c r="N159" s="173">
        <f t="shared" si="4"/>
        <v>1000.1500000000001</v>
      </c>
      <c r="O159" s="173">
        <f t="shared" si="5"/>
        <v>15499.85</v>
      </c>
    </row>
    <row r="160" spans="1:17" ht="28.5" customHeight="1" x14ac:dyDescent="0.4">
      <c r="A160" s="168" t="s">
        <v>143</v>
      </c>
      <c r="B160" s="169" t="s">
        <v>15</v>
      </c>
      <c r="C160" s="170" t="s">
        <v>91</v>
      </c>
      <c r="D160" s="168" t="s">
        <v>412</v>
      </c>
      <c r="E160" s="176" t="s">
        <v>34</v>
      </c>
      <c r="F160" s="177">
        <v>39448</v>
      </c>
      <c r="G160" s="174">
        <v>16500</v>
      </c>
      <c r="H160" s="174">
        <v>0</v>
      </c>
      <c r="I160" s="174">
        <v>16500</v>
      </c>
      <c r="J160" s="174">
        <v>473.55</v>
      </c>
      <c r="K160" s="174">
        <v>0</v>
      </c>
      <c r="L160" s="174">
        <v>501.6</v>
      </c>
      <c r="M160" s="174">
        <v>25</v>
      </c>
      <c r="N160" s="173">
        <f t="shared" si="4"/>
        <v>1000.1500000000001</v>
      </c>
      <c r="O160" s="173">
        <f t="shared" si="5"/>
        <v>15499.85</v>
      </c>
    </row>
    <row r="161" spans="1:15" ht="27.75" customHeight="1" x14ac:dyDescent="0.4">
      <c r="A161" s="168" t="s">
        <v>144</v>
      </c>
      <c r="B161" s="169" t="s">
        <v>15</v>
      </c>
      <c r="C161" s="170" t="s">
        <v>391</v>
      </c>
      <c r="D161" s="168" t="s">
        <v>412</v>
      </c>
      <c r="E161" s="176" t="s">
        <v>34</v>
      </c>
      <c r="F161" s="177">
        <v>39448</v>
      </c>
      <c r="G161" s="174">
        <v>35000</v>
      </c>
      <c r="H161" s="174">
        <v>0</v>
      </c>
      <c r="I161" s="174">
        <v>35000</v>
      </c>
      <c r="J161" s="174">
        <v>1004.5</v>
      </c>
      <c r="K161" s="174">
        <v>0</v>
      </c>
      <c r="L161" s="174">
        <v>1064</v>
      </c>
      <c r="M161" s="196">
        <v>1944.78</v>
      </c>
      <c r="N161" s="173">
        <f t="shared" si="4"/>
        <v>4013.2799999999997</v>
      </c>
      <c r="O161" s="173">
        <f t="shared" si="5"/>
        <v>30986.720000000001</v>
      </c>
    </row>
    <row r="162" spans="1:15" ht="27.75" customHeight="1" x14ac:dyDescent="0.4">
      <c r="A162" s="168" t="s">
        <v>145</v>
      </c>
      <c r="B162" s="169" t="s">
        <v>15</v>
      </c>
      <c r="C162" s="170" t="s">
        <v>91</v>
      </c>
      <c r="D162" s="168" t="s">
        <v>412</v>
      </c>
      <c r="E162" s="176" t="s">
        <v>34</v>
      </c>
      <c r="F162" s="177">
        <v>39600</v>
      </c>
      <c r="G162" s="174">
        <v>35000</v>
      </c>
      <c r="H162" s="174">
        <v>0</v>
      </c>
      <c r="I162" s="174">
        <v>35000</v>
      </c>
      <c r="J162" s="174">
        <v>1004.5</v>
      </c>
      <c r="K162" s="174">
        <v>0</v>
      </c>
      <c r="L162" s="174">
        <v>1064</v>
      </c>
      <c r="M162" s="178">
        <v>25</v>
      </c>
      <c r="N162" s="173">
        <f t="shared" si="4"/>
        <v>2093.5</v>
      </c>
      <c r="O162" s="173">
        <f t="shared" si="5"/>
        <v>32906.5</v>
      </c>
    </row>
    <row r="163" spans="1:15" s="135" customFormat="1" ht="26.25" x14ac:dyDescent="0.4">
      <c r="A163" s="168" t="s">
        <v>146</v>
      </c>
      <c r="B163" s="184" t="s">
        <v>15</v>
      </c>
      <c r="C163" s="168" t="s">
        <v>91</v>
      </c>
      <c r="D163" s="168" t="s">
        <v>412</v>
      </c>
      <c r="E163" s="176" t="s">
        <v>25</v>
      </c>
      <c r="F163" s="177">
        <v>44105</v>
      </c>
      <c r="G163" s="174">
        <v>16500</v>
      </c>
      <c r="H163" s="174">
        <v>0</v>
      </c>
      <c r="I163" s="174">
        <v>16500</v>
      </c>
      <c r="J163" s="174">
        <v>473.55</v>
      </c>
      <c r="K163" s="174">
        <v>0</v>
      </c>
      <c r="L163" s="174">
        <v>501.6</v>
      </c>
      <c r="M163" s="196">
        <v>3864.56</v>
      </c>
      <c r="N163" s="173">
        <f t="shared" si="4"/>
        <v>4839.71</v>
      </c>
      <c r="O163" s="173">
        <f t="shared" si="5"/>
        <v>11660.29</v>
      </c>
    </row>
    <row r="164" spans="1:15" ht="22.5" customHeight="1" x14ac:dyDescent="0.4">
      <c r="A164" s="168" t="s">
        <v>147</v>
      </c>
      <c r="B164" s="169" t="s">
        <v>15</v>
      </c>
      <c r="C164" s="170" t="s">
        <v>91</v>
      </c>
      <c r="D164" s="168" t="s">
        <v>412</v>
      </c>
      <c r="E164" s="176" t="s">
        <v>25</v>
      </c>
      <c r="F164" s="177">
        <v>43497</v>
      </c>
      <c r="G164" s="174">
        <v>16500</v>
      </c>
      <c r="H164" s="174">
        <v>0</v>
      </c>
      <c r="I164" s="174">
        <v>16500</v>
      </c>
      <c r="J164" s="174">
        <v>473.55</v>
      </c>
      <c r="K164" s="174">
        <v>0</v>
      </c>
      <c r="L164" s="174">
        <v>501.6</v>
      </c>
      <c r="M164" s="174">
        <v>25</v>
      </c>
      <c r="N164" s="173">
        <f t="shared" si="4"/>
        <v>1000.1500000000001</v>
      </c>
      <c r="O164" s="173">
        <f t="shared" si="5"/>
        <v>15499.85</v>
      </c>
    </row>
    <row r="165" spans="1:15" ht="26.25" x14ac:dyDescent="0.4">
      <c r="A165" s="168" t="s">
        <v>148</v>
      </c>
      <c r="B165" s="169" t="s">
        <v>15</v>
      </c>
      <c r="C165" s="170" t="s">
        <v>91</v>
      </c>
      <c r="D165" s="168" t="s">
        <v>412</v>
      </c>
      <c r="E165" s="176" t="s">
        <v>25</v>
      </c>
      <c r="F165" s="177">
        <v>44105</v>
      </c>
      <c r="G165" s="174">
        <v>16500</v>
      </c>
      <c r="H165" s="174">
        <v>0</v>
      </c>
      <c r="I165" s="174">
        <v>16500</v>
      </c>
      <c r="J165" s="174">
        <v>473.55</v>
      </c>
      <c r="K165" s="174">
        <v>0</v>
      </c>
      <c r="L165" s="174">
        <v>501.6</v>
      </c>
      <c r="M165" s="174">
        <v>25</v>
      </c>
      <c r="N165" s="173">
        <f t="shared" si="4"/>
        <v>1000.1500000000001</v>
      </c>
      <c r="O165" s="173">
        <f t="shared" si="5"/>
        <v>15499.85</v>
      </c>
    </row>
    <row r="166" spans="1:15" ht="26.25" x14ac:dyDescent="0.4">
      <c r="A166" s="168" t="s">
        <v>149</v>
      </c>
      <c r="B166" s="169" t="s">
        <v>15</v>
      </c>
      <c r="C166" s="170" t="s">
        <v>91</v>
      </c>
      <c r="D166" s="168" t="s">
        <v>412</v>
      </c>
      <c r="E166" s="176" t="s">
        <v>25</v>
      </c>
      <c r="F166" s="177">
        <v>44409</v>
      </c>
      <c r="G166" s="174">
        <v>16500</v>
      </c>
      <c r="H166" s="174">
        <v>0</v>
      </c>
      <c r="I166" s="174">
        <v>16500</v>
      </c>
      <c r="J166" s="174">
        <v>473.55</v>
      </c>
      <c r="K166" s="174">
        <v>0</v>
      </c>
      <c r="L166" s="174">
        <v>501.6</v>
      </c>
      <c r="M166" s="174">
        <v>25</v>
      </c>
      <c r="N166" s="173">
        <f t="shared" si="4"/>
        <v>1000.1500000000001</v>
      </c>
      <c r="O166" s="173">
        <f t="shared" si="5"/>
        <v>15499.85</v>
      </c>
    </row>
    <row r="167" spans="1:15" ht="26.25" x14ac:dyDescent="0.4">
      <c r="A167" s="168" t="s">
        <v>150</v>
      </c>
      <c r="B167" s="169" t="s">
        <v>15</v>
      </c>
      <c r="C167" s="170" t="s">
        <v>91</v>
      </c>
      <c r="D167" s="168" t="s">
        <v>412</v>
      </c>
      <c r="E167" s="176" t="s">
        <v>25</v>
      </c>
      <c r="F167" s="177">
        <v>44197</v>
      </c>
      <c r="G167" s="174">
        <v>16500</v>
      </c>
      <c r="H167" s="174">
        <v>0</v>
      </c>
      <c r="I167" s="174">
        <v>16500</v>
      </c>
      <c r="J167" s="174">
        <v>473.55</v>
      </c>
      <c r="K167" s="174">
        <v>0</v>
      </c>
      <c r="L167" s="174">
        <v>501.6</v>
      </c>
      <c r="M167" s="174">
        <v>25</v>
      </c>
      <c r="N167" s="173">
        <f t="shared" si="4"/>
        <v>1000.1500000000001</v>
      </c>
      <c r="O167" s="173">
        <f t="shared" si="5"/>
        <v>15499.85</v>
      </c>
    </row>
    <row r="168" spans="1:15" ht="21.75" customHeight="1" x14ac:dyDescent="0.4">
      <c r="A168" s="168" t="s">
        <v>462</v>
      </c>
      <c r="B168" s="179" t="s">
        <v>15</v>
      </c>
      <c r="C168" s="180" t="s">
        <v>91</v>
      </c>
      <c r="D168" s="168" t="s">
        <v>463</v>
      </c>
      <c r="E168" s="176" t="s">
        <v>25</v>
      </c>
      <c r="F168" s="177">
        <v>45597</v>
      </c>
      <c r="G168" s="174">
        <v>16500</v>
      </c>
      <c r="H168" s="174">
        <v>0</v>
      </c>
      <c r="I168" s="174">
        <v>16500</v>
      </c>
      <c r="J168" s="174">
        <v>473.55</v>
      </c>
      <c r="K168" s="174">
        <v>0</v>
      </c>
      <c r="L168" s="174">
        <v>501.6</v>
      </c>
      <c r="M168" s="178">
        <v>25</v>
      </c>
      <c r="N168" s="173">
        <f t="shared" si="4"/>
        <v>1000.1500000000001</v>
      </c>
      <c r="O168" s="173">
        <f t="shared" si="5"/>
        <v>15499.85</v>
      </c>
    </row>
    <row r="169" spans="1:15" ht="26.25" x14ac:dyDescent="0.4">
      <c r="A169" s="168" t="s">
        <v>151</v>
      </c>
      <c r="B169" s="169" t="s">
        <v>15</v>
      </c>
      <c r="C169" s="170" t="s">
        <v>391</v>
      </c>
      <c r="D169" s="168" t="s">
        <v>413</v>
      </c>
      <c r="E169" s="176" t="s">
        <v>25</v>
      </c>
      <c r="F169" s="177">
        <v>44075</v>
      </c>
      <c r="G169" s="174">
        <v>26500</v>
      </c>
      <c r="H169" s="174">
        <v>0</v>
      </c>
      <c r="I169" s="174">
        <v>26500</v>
      </c>
      <c r="J169" s="174">
        <v>760.55</v>
      </c>
      <c r="K169" s="174">
        <v>0</v>
      </c>
      <c r="L169" s="174">
        <v>805.6</v>
      </c>
      <c r="M169" s="174">
        <v>25</v>
      </c>
      <c r="N169" s="173">
        <f t="shared" si="4"/>
        <v>1591.15</v>
      </c>
      <c r="O169" s="173">
        <f t="shared" si="5"/>
        <v>24908.85</v>
      </c>
    </row>
    <row r="170" spans="1:15" ht="26.25" x14ac:dyDescent="0.4">
      <c r="A170" s="168" t="s">
        <v>152</v>
      </c>
      <c r="B170" s="169" t="s">
        <v>15</v>
      </c>
      <c r="C170" s="170" t="s">
        <v>391</v>
      </c>
      <c r="D170" s="168" t="s">
        <v>413</v>
      </c>
      <c r="E170" s="176" t="s">
        <v>25</v>
      </c>
      <c r="F170" s="177">
        <v>44105</v>
      </c>
      <c r="G170" s="174">
        <v>26500</v>
      </c>
      <c r="H170" s="174">
        <v>0</v>
      </c>
      <c r="I170" s="174">
        <v>26500</v>
      </c>
      <c r="J170" s="174">
        <v>760.55</v>
      </c>
      <c r="K170" s="174">
        <v>0</v>
      </c>
      <c r="L170" s="174">
        <v>805.6</v>
      </c>
      <c r="M170" s="174">
        <v>25</v>
      </c>
      <c r="N170" s="173">
        <f t="shared" si="4"/>
        <v>1591.15</v>
      </c>
      <c r="O170" s="173">
        <f t="shared" si="5"/>
        <v>24908.85</v>
      </c>
    </row>
    <row r="171" spans="1:15" ht="26.25" x14ac:dyDescent="0.4">
      <c r="A171" s="168" t="s">
        <v>153</v>
      </c>
      <c r="B171" s="169" t="s">
        <v>15</v>
      </c>
      <c r="C171" s="170" t="s">
        <v>91</v>
      </c>
      <c r="D171" s="168" t="s">
        <v>413</v>
      </c>
      <c r="E171" s="176" t="s">
        <v>25</v>
      </c>
      <c r="F171" s="177">
        <v>39479</v>
      </c>
      <c r="G171" s="174">
        <v>16500</v>
      </c>
      <c r="H171" s="174">
        <v>0</v>
      </c>
      <c r="I171" s="174">
        <v>16500</v>
      </c>
      <c r="J171" s="174">
        <v>473.55</v>
      </c>
      <c r="K171" s="174">
        <v>0</v>
      </c>
      <c r="L171" s="174">
        <v>501.6</v>
      </c>
      <c r="M171" s="174">
        <v>25</v>
      </c>
      <c r="N171" s="173">
        <f t="shared" si="4"/>
        <v>1000.1500000000001</v>
      </c>
      <c r="O171" s="173">
        <f t="shared" si="5"/>
        <v>15499.85</v>
      </c>
    </row>
    <row r="172" spans="1:15" ht="26.25" x14ac:dyDescent="0.4">
      <c r="A172" s="168" t="s">
        <v>154</v>
      </c>
      <c r="B172" s="169" t="s">
        <v>15</v>
      </c>
      <c r="C172" s="170" t="s">
        <v>91</v>
      </c>
      <c r="D172" s="168" t="s">
        <v>413</v>
      </c>
      <c r="E172" s="176" t="s">
        <v>34</v>
      </c>
      <c r="F172" s="177">
        <v>44197</v>
      </c>
      <c r="G172" s="174">
        <v>16500</v>
      </c>
      <c r="H172" s="174">
        <v>0</v>
      </c>
      <c r="I172" s="174">
        <v>16500</v>
      </c>
      <c r="J172" s="174">
        <v>473.55</v>
      </c>
      <c r="K172" s="174">
        <v>0</v>
      </c>
      <c r="L172" s="174">
        <v>501.6</v>
      </c>
      <c r="M172" s="174">
        <v>25</v>
      </c>
      <c r="N172" s="173">
        <f t="shared" si="4"/>
        <v>1000.1500000000001</v>
      </c>
      <c r="O172" s="173">
        <f t="shared" si="5"/>
        <v>15499.85</v>
      </c>
    </row>
    <row r="173" spans="1:15" ht="26.25" x14ac:dyDescent="0.4">
      <c r="A173" s="168" t="s">
        <v>473</v>
      </c>
      <c r="B173" s="179" t="s">
        <v>23</v>
      </c>
      <c r="C173" s="180" t="s">
        <v>76</v>
      </c>
      <c r="D173" s="168" t="s">
        <v>467</v>
      </c>
      <c r="E173" s="176" t="s">
        <v>25</v>
      </c>
      <c r="F173" s="177">
        <v>45597</v>
      </c>
      <c r="G173" s="174">
        <v>15000</v>
      </c>
      <c r="H173" s="174">
        <v>0</v>
      </c>
      <c r="I173" s="174">
        <v>15000</v>
      </c>
      <c r="J173" s="174">
        <v>430.5</v>
      </c>
      <c r="K173" s="174">
        <v>0</v>
      </c>
      <c r="L173" s="174">
        <v>456</v>
      </c>
      <c r="M173" s="178">
        <v>25</v>
      </c>
      <c r="N173" s="173">
        <f t="shared" si="4"/>
        <v>911.5</v>
      </c>
      <c r="O173" s="173">
        <f t="shared" si="5"/>
        <v>14088.5</v>
      </c>
    </row>
    <row r="174" spans="1:15" ht="26.25" x14ac:dyDescent="0.4">
      <c r="A174" s="168" t="s">
        <v>466</v>
      </c>
      <c r="B174" s="179" t="s">
        <v>15</v>
      </c>
      <c r="C174" s="170" t="s">
        <v>91</v>
      </c>
      <c r="D174" s="168" t="s">
        <v>467</v>
      </c>
      <c r="E174" s="176" t="s">
        <v>25</v>
      </c>
      <c r="F174" s="177">
        <v>45597</v>
      </c>
      <c r="G174" s="174">
        <v>16500</v>
      </c>
      <c r="H174" s="174">
        <v>0</v>
      </c>
      <c r="I174" s="174">
        <v>16500</v>
      </c>
      <c r="J174" s="174">
        <v>473.55</v>
      </c>
      <c r="K174" s="174">
        <v>0</v>
      </c>
      <c r="L174" s="174">
        <v>501.6</v>
      </c>
      <c r="M174" s="178">
        <v>25</v>
      </c>
      <c r="N174" s="173">
        <f t="shared" si="4"/>
        <v>1000.1500000000001</v>
      </c>
      <c r="O174" s="173">
        <f t="shared" si="5"/>
        <v>15499.85</v>
      </c>
    </row>
    <row r="175" spans="1:15" ht="26.25" x14ac:dyDescent="0.4">
      <c r="A175" s="168" t="s">
        <v>556</v>
      </c>
      <c r="B175" s="179" t="s">
        <v>15</v>
      </c>
      <c r="C175" s="170" t="s">
        <v>557</v>
      </c>
      <c r="D175" s="168" t="s">
        <v>467</v>
      </c>
      <c r="E175" s="176" t="s">
        <v>25</v>
      </c>
      <c r="F175" s="177">
        <v>45962</v>
      </c>
      <c r="G175" s="174">
        <v>25000</v>
      </c>
      <c r="H175" s="174">
        <v>0</v>
      </c>
      <c r="I175" s="174">
        <v>25000</v>
      </c>
      <c r="J175" s="174">
        <v>717.5</v>
      </c>
      <c r="K175" s="174">
        <v>0</v>
      </c>
      <c r="L175" s="174">
        <v>760</v>
      </c>
      <c r="M175" s="178">
        <v>25</v>
      </c>
      <c r="N175" s="173">
        <f t="shared" si="4"/>
        <v>1502.5</v>
      </c>
      <c r="O175" s="173">
        <f t="shared" si="5"/>
        <v>23497.5</v>
      </c>
    </row>
    <row r="176" spans="1:15" ht="26.25" x14ac:dyDescent="0.4">
      <c r="A176" s="168" t="s">
        <v>155</v>
      </c>
      <c r="B176" s="169" t="s">
        <v>15</v>
      </c>
      <c r="C176" s="170" t="s">
        <v>391</v>
      </c>
      <c r="D176" s="168" t="s">
        <v>414</v>
      </c>
      <c r="E176" s="176" t="s">
        <v>25</v>
      </c>
      <c r="F176" s="177">
        <v>39448</v>
      </c>
      <c r="G176" s="174">
        <v>26500</v>
      </c>
      <c r="H176" s="174">
        <v>0</v>
      </c>
      <c r="I176" s="174">
        <v>26500</v>
      </c>
      <c r="J176" s="174">
        <v>760.55</v>
      </c>
      <c r="K176" s="174">
        <v>0</v>
      </c>
      <c r="L176" s="174">
        <v>805.6</v>
      </c>
      <c r="M176" s="174">
        <v>25</v>
      </c>
      <c r="N176" s="173">
        <f t="shared" si="4"/>
        <v>1591.15</v>
      </c>
      <c r="O176" s="173">
        <f t="shared" si="5"/>
        <v>24908.85</v>
      </c>
    </row>
    <row r="177" spans="1:24" ht="26.25" x14ac:dyDescent="0.4">
      <c r="A177" s="168" t="s">
        <v>156</v>
      </c>
      <c r="B177" s="169" t="s">
        <v>15</v>
      </c>
      <c r="C177" s="170" t="s">
        <v>91</v>
      </c>
      <c r="D177" s="168" t="s">
        <v>414</v>
      </c>
      <c r="E177" s="176" t="s">
        <v>25</v>
      </c>
      <c r="F177" s="177">
        <v>41640</v>
      </c>
      <c r="G177" s="174">
        <v>16500</v>
      </c>
      <c r="H177" s="174">
        <v>0</v>
      </c>
      <c r="I177" s="174">
        <v>16500</v>
      </c>
      <c r="J177" s="174">
        <v>473.55</v>
      </c>
      <c r="K177" s="174">
        <v>0</v>
      </c>
      <c r="L177" s="174">
        <v>501.6</v>
      </c>
      <c r="M177" s="174">
        <v>25</v>
      </c>
      <c r="N177" s="173">
        <f t="shared" si="4"/>
        <v>1000.1500000000001</v>
      </c>
      <c r="O177" s="173">
        <f t="shared" si="5"/>
        <v>15499.85</v>
      </c>
    </row>
    <row r="178" spans="1:24" ht="26.25" x14ac:dyDescent="0.4">
      <c r="A178" s="168" t="s">
        <v>157</v>
      </c>
      <c r="B178" s="169" t="s">
        <v>15</v>
      </c>
      <c r="C178" s="170" t="s">
        <v>91</v>
      </c>
      <c r="D178" s="168" t="s">
        <v>414</v>
      </c>
      <c r="E178" s="176" t="s">
        <v>25</v>
      </c>
      <c r="F178" s="177">
        <v>44531</v>
      </c>
      <c r="G178" s="174">
        <v>16500</v>
      </c>
      <c r="H178" s="174">
        <v>0</v>
      </c>
      <c r="I178" s="174">
        <v>16500</v>
      </c>
      <c r="J178" s="174">
        <v>473.55</v>
      </c>
      <c r="K178" s="174">
        <v>0</v>
      </c>
      <c r="L178" s="174">
        <v>501.6</v>
      </c>
      <c r="M178" s="174">
        <v>25</v>
      </c>
      <c r="N178" s="173">
        <f t="shared" si="4"/>
        <v>1000.1500000000001</v>
      </c>
      <c r="O178" s="173">
        <f t="shared" si="5"/>
        <v>15499.85</v>
      </c>
    </row>
    <row r="179" spans="1:24" ht="26.25" x14ac:dyDescent="0.4">
      <c r="A179" s="168" t="s">
        <v>338</v>
      </c>
      <c r="B179" s="169" t="s">
        <v>23</v>
      </c>
      <c r="C179" s="170" t="s">
        <v>28</v>
      </c>
      <c r="D179" s="168" t="s">
        <v>414</v>
      </c>
      <c r="E179" s="176" t="s">
        <v>25</v>
      </c>
      <c r="F179" s="177">
        <v>45170</v>
      </c>
      <c r="G179" s="174">
        <v>25000</v>
      </c>
      <c r="H179" s="174">
        <v>0</v>
      </c>
      <c r="I179" s="174">
        <v>25000</v>
      </c>
      <c r="J179" s="174">
        <v>717.5</v>
      </c>
      <c r="K179" s="174">
        <v>0</v>
      </c>
      <c r="L179" s="174">
        <v>760</v>
      </c>
      <c r="M179" s="174">
        <v>25</v>
      </c>
      <c r="N179" s="173">
        <f t="shared" si="4"/>
        <v>1502.5</v>
      </c>
      <c r="O179" s="173">
        <f t="shared" si="5"/>
        <v>23497.5</v>
      </c>
    </row>
    <row r="180" spans="1:24" ht="26.25" x14ac:dyDescent="0.4">
      <c r="A180" s="168" t="s">
        <v>447</v>
      </c>
      <c r="B180" s="169" t="s">
        <v>15</v>
      </c>
      <c r="C180" s="170" t="s">
        <v>391</v>
      </c>
      <c r="D180" s="168" t="s">
        <v>414</v>
      </c>
      <c r="E180" s="176" t="s">
        <v>25</v>
      </c>
      <c r="F180" s="177">
        <v>45474</v>
      </c>
      <c r="G180" s="174">
        <v>26500</v>
      </c>
      <c r="H180" s="174">
        <v>0</v>
      </c>
      <c r="I180" s="174">
        <v>26500</v>
      </c>
      <c r="J180" s="174">
        <v>760.55</v>
      </c>
      <c r="K180" s="174">
        <v>0</v>
      </c>
      <c r="L180" s="174">
        <v>805.6</v>
      </c>
      <c r="M180" s="174">
        <v>25</v>
      </c>
      <c r="N180" s="173">
        <f t="shared" si="4"/>
        <v>1591.15</v>
      </c>
      <c r="O180" s="173">
        <f t="shared" si="5"/>
        <v>24908.85</v>
      </c>
    </row>
    <row r="181" spans="1:24" ht="26.25" x14ac:dyDescent="0.4">
      <c r="A181" s="168" t="s">
        <v>448</v>
      </c>
      <c r="B181" s="169" t="s">
        <v>15</v>
      </c>
      <c r="C181" s="170" t="s">
        <v>91</v>
      </c>
      <c r="D181" s="168" t="s">
        <v>414</v>
      </c>
      <c r="E181" s="176" t="s">
        <v>25</v>
      </c>
      <c r="F181" s="177">
        <v>45474</v>
      </c>
      <c r="G181" s="174">
        <v>16500</v>
      </c>
      <c r="H181" s="174">
        <v>0</v>
      </c>
      <c r="I181" s="174">
        <v>16500</v>
      </c>
      <c r="J181" s="174">
        <v>473.55</v>
      </c>
      <c r="K181" s="174">
        <v>0</v>
      </c>
      <c r="L181" s="174">
        <v>501.6</v>
      </c>
      <c r="M181" s="174">
        <v>25</v>
      </c>
      <c r="N181" s="173">
        <f t="shared" si="4"/>
        <v>1000.1500000000001</v>
      </c>
      <c r="O181" s="173">
        <f t="shared" si="5"/>
        <v>15499.85</v>
      </c>
    </row>
    <row r="182" spans="1:24" ht="26.25" x14ac:dyDescent="0.4">
      <c r="A182" s="168" t="s">
        <v>449</v>
      </c>
      <c r="B182" s="169" t="s">
        <v>15</v>
      </c>
      <c r="C182" s="170" t="s">
        <v>91</v>
      </c>
      <c r="D182" s="168" t="s">
        <v>414</v>
      </c>
      <c r="E182" s="176" t="s">
        <v>25</v>
      </c>
      <c r="F182" s="177">
        <v>45474</v>
      </c>
      <c r="G182" s="174">
        <v>16500</v>
      </c>
      <c r="H182" s="174">
        <v>0</v>
      </c>
      <c r="I182" s="174">
        <v>16500</v>
      </c>
      <c r="J182" s="174">
        <v>473.55</v>
      </c>
      <c r="K182" s="174">
        <v>0</v>
      </c>
      <c r="L182" s="174">
        <v>501.6</v>
      </c>
      <c r="M182" s="174">
        <v>25</v>
      </c>
      <c r="N182" s="173">
        <f t="shared" si="4"/>
        <v>1000.1500000000001</v>
      </c>
      <c r="O182" s="173">
        <f t="shared" si="5"/>
        <v>15499.85</v>
      </c>
    </row>
    <row r="183" spans="1:24" ht="26.25" x14ac:dyDescent="0.4">
      <c r="A183" s="168" t="s">
        <v>363</v>
      </c>
      <c r="B183" s="179" t="s">
        <v>15</v>
      </c>
      <c r="C183" s="180" t="s">
        <v>359</v>
      </c>
      <c r="D183" s="168" t="s">
        <v>414</v>
      </c>
      <c r="E183" s="176" t="s">
        <v>25</v>
      </c>
      <c r="F183" s="177">
        <v>45413</v>
      </c>
      <c r="G183" s="174">
        <v>16500</v>
      </c>
      <c r="H183" s="174">
        <v>0</v>
      </c>
      <c r="I183" s="174">
        <v>16500</v>
      </c>
      <c r="J183" s="174">
        <v>473.55</v>
      </c>
      <c r="K183" s="174">
        <v>0</v>
      </c>
      <c r="L183" s="174">
        <v>501.6</v>
      </c>
      <c r="M183" s="174">
        <v>25</v>
      </c>
      <c r="N183" s="173">
        <f t="shared" si="4"/>
        <v>1000.1500000000001</v>
      </c>
      <c r="O183" s="173">
        <f t="shared" si="5"/>
        <v>15499.85</v>
      </c>
    </row>
    <row r="184" spans="1:24" ht="26.25" x14ac:dyDescent="0.4">
      <c r="A184" s="168" t="s">
        <v>367</v>
      </c>
      <c r="B184" s="179" t="s">
        <v>15</v>
      </c>
      <c r="C184" s="180" t="s">
        <v>359</v>
      </c>
      <c r="D184" s="168" t="s">
        <v>414</v>
      </c>
      <c r="E184" s="176" t="s">
        <v>25</v>
      </c>
      <c r="F184" s="177">
        <v>45413</v>
      </c>
      <c r="G184" s="174">
        <v>16500</v>
      </c>
      <c r="H184" s="174">
        <v>0</v>
      </c>
      <c r="I184" s="174">
        <v>16500</v>
      </c>
      <c r="J184" s="174">
        <v>473.55</v>
      </c>
      <c r="K184" s="174">
        <v>0</v>
      </c>
      <c r="L184" s="174">
        <v>501.6</v>
      </c>
      <c r="M184" s="174">
        <v>25</v>
      </c>
      <c r="N184" s="173">
        <f t="shared" si="4"/>
        <v>1000.1500000000001</v>
      </c>
      <c r="O184" s="173">
        <f t="shared" si="5"/>
        <v>15499.85</v>
      </c>
    </row>
    <row r="185" spans="1:24" ht="26.25" x14ac:dyDescent="0.4">
      <c r="A185" s="168" t="s">
        <v>379</v>
      </c>
      <c r="B185" s="179" t="s">
        <v>15</v>
      </c>
      <c r="C185" s="180" t="s">
        <v>359</v>
      </c>
      <c r="D185" s="168" t="s">
        <v>414</v>
      </c>
      <c r="E185" s="176" t="s">
        <v>25</v>
      </c>
      <c r="F185" s="177">
        <v>45413</v>
      </c>
      <c r="G185" s="174">
        <v>16500</v>
      </c>
      <c r="H185" s="174">
        <v>0</v>
      </c>
      <c r="I185" s="174">
        <v>16500</v>
      </c>
      <c r="J185" s="174">
        <v>473.55</v>
      </c>
      <c r="K185" s="174">
        <v>0</v>
      </c>
      <c r="L185" s="174">
        <v>501.6</v>
      </c>
      <c r="M185" s="174">
        <v>25</v>
      </c>
      <c r="N185" s="173">
        <f t="shared" si="4"/>
        <v>1000.1500000000001</v>
      </c>
      <c r="O185" s="173">
        <f t="shared" si="5"/>
        <v>15499.85</v>
      </c>
    </row>
    <row r="186" spans="1:24" ht="26.25" x14ac:dyDescent="0.4">
      <c r="A186" s="168" t="s">
        <v>454</v>
      </c>
      <c r="B186" s="179" t="s">
        <v>23</v>
      </c>
      <c r="C186" s="180" t="s">
        <v>91</v>
      </c>
      <c r="D186" s="168" t="s">
        <v>456</v>
      </c>
      <c r="E186" s="176" t="s">
        <v>25</v>
      </c>
      <c r="F186" s="177">
        <v>45536</v>
      </c>
      <c r="G186" s="174">
        <v>16500</v>
      </c>
      <c r="H186" s="174">
        <v>0</v>
      </c>
      <c r="I186" s="174">
        <v>16500</v>
      </c>
      <c r="J186" s="174">
        <v>473.55</v>
      </c>
      <c r="K186" s="174">
        <v>0</v>
      </c>
      <c r="L186" s="174">
        <v>501.6</v>
      </c>
      <c r="M186" s="174">
        <v>25</v>
      </c>
      <c r="N186" s="173">
        <f t="shared" si="4"/>
        <v>1000.1500000000001</v>
      </c>
      <c r="O186" s="173">
        <f t="shared" si="5"/>
        <v>15499.85</v>
      </c>
    </row>
    <row r="187" spans="1:24" s="20" customFormat="1" ht="26.25" x14ac:dyDescent="0.4">
      <c r="A187" s="168" t="s">
        <v>517</v>
      </c>
      <c r="B187" s="188" t="s">
        <v>15</v>
      </c>
      <c r="C187" s="189" t="s">
        <v>91</v>
      </c>
      <c r="D187" s="168" t="s">
        <v>456</v>
      </c>
      <c r="E187" s="176" t="s">
        <v>25</v>
      </c>
      <c r="F187" s="177">
        <v>45839</v>
      </c>
      <c r="G187" s="174">
        <v>16500</v>
      </c>
      <c r="H187" s="174">
        <v>0</v>
      </c>
      <c r="I187" s="174">
        <v>16500</v>
      </c>
      <c r="J187" s="174">
        <v>473.55</v>
      </c>
      <c r="K187" s="174">
        <v>0</v>
      </c>
      <c r="L187" s="174">
        <v>501.6</v>
      </c>
      <c r="M187" s="174">
        <v>25</v>
      </c>
      <c r="N187" s="173">
        <f t="shared" si="4"/>
        <v>1000.1500000000001</v>
      </c>
      <c r="O187" s="173">
        <f t="shared" si="5"/>
        <v>15499.85</v>
      </c>
    </row>
    <row r="188" spans="1:24" ht="27" customHeight="1" x14ac:dyDescent="0.4">
      <c r="A188" s="168" t="s">
        <v>158</v>
      </c>
      <c r="B188" s="169" t="s">
        <v>23</v>
      </c>
      <c r="C188" s="170" t="s">
        <v>28</v>
      </c>
      <c r="D188" s="168" t="s">
        <v>415</v>
      </c>
      <c r="E188" s="176" t="s">
        <v>34</v>
      </c>
      <c r="F188" s="177">
        <v>39448</v>
      </c>
      <c r="G188" s="174">
        <v>25000</v>
      </c>
      <c r="H188" s="174">
        <v>0</v>
      </c>
      <c r="I188" s="174">
        <v>25000</v>
      </c>
      <c r="J188" s="174">
        <v>717.5</v>
      </c>
      <c r="K188" s="174">
        <v>0</v>
      </c>
      <c r="L188" s="174">
        <v>760</v>
      </c>
      <c r="M188" s="174">
        <v>125</v>
      </c>
      <c r="N188" s="173">
        <f t="shared" si="4"/>
        <v>1602.5</v>
      </c>
      <c r="O188" s="173">
        <f t="shared" si="5"/>
        <v>23397.5</v>
      </c>
    </row>
    <row r="189" spans="1:24" ht="29.25" customHeight="1" x14ac:dyDescent="0.4">
      <c r="A189" s="168" t="s">
        <v>159</v>
      </c>
      <c r="B189" s="169" t="s">
        <v>15</v>
      </c>
      <c r="C189" s="170" t="s">
        <v>91</v>
      </c>
      <c r="D189" s="168" t="s">
        <v>415</v>
      </c>
      <c r="E189" s="176" t="s">
        <v>34</v>
      </c>
      <c r="F189" s="177">
        <v>39448</v>
      </c>
      <c r="G189" s="174">
        <v>16500</v>
      </c>
      <c r="H189" s="174">
        <v>0</v>
      </c>
      <c r="I189" s="174">
        <v>16500</v>
      </c>
      <c r="J189" s="174">
        <v>473.55</v>
      </c>
      <c r="K189" s="174">
        <v>0</v>
      </c>
      <c r="L189" s="174">
        <v>501.6</v>
      </c>
      <c r="M189" s="196">
        <v>2044.78</v>
      </c>
      <c r="N189" s="173">
        <f t="shared" si="4"/>
        <v>3019.9300000000003</v>
      </c>
      <c r="O189" s="173">
        <f t="shared" si="5"/>
        <v>13480.07</v>
      </c>
    </row>
    <row r="190" spans="1:24" ht="32.25" customHeight="1" x14ac:dyDescent="0.4">
      <c r="A190" s="168" t="s">
        <v>160</v>
      </c>
      <c r="B190" s="169" t="s">
        <v>23</v>
      </c>
      <c r="C190" s="170" t="s">
        <v>91</v>
      </c>
      <c r="D190" s="168" t="s">
        <v>415</v>
      </c>
      <c r="E190" s="176" t="s">
        <v>34</v>
      </c>
      <c r="F190" s="177">
        <v>39448</v>
      </c>
      <c r="G190" s="174">
        <v>16500</v>
      </c>
      <c r="H190" s="174">
        <v>0</v>
      </c>
      <c r="I190" s="174">
        <v>16500</v>
      </c>
      <c r="J190" s="174">
        <v>473.55</v>
      </c>
      <c r="K190" s="174">
        <v>0</v>
      </c>
      <c r="L190" s="174">
        <v>501.6</v>
      </c>
      <c r="M190" s="174">
        <v>125</v>
      </c>
      <c r="N190" s="173">
        <f t="shared" si="4"/>
        <v>1100.1500000000001</v>
      </c>
      <c r="O190" s="173">
        <f t="shared" si="5"/>
        <v>15399.85</v>
      </c>
    </row>
    <row r="191" spans="1:24" ht="26.25" customHeight="1" x14ac:dyDescent="0.4">
      <c r="A191" s="168" t="s">
        <v>161</v>
      </c>
      <c r="B191" s="169" t="s">
        <v>15</v>
      </c>
      <c r="C191" s="170" t="s">
        <v>91</v>
      </c>
      <c r="D191" s="168" t="s">
        <v>415</v>
      </c>
      <c r="E191" s="176" t="s">
        <v>34</v>
      </c>
      <c r="F191" s="177">
        <v>39448</v>
      </c>
      <c r="G191" s="174">
        <v>16500</v>
      </c>
      <c r="H191" s="174">
        <v>0</v>
      </c>
      <c r="I191" s="174">
        <v>16500</v>
      </c>
      <c r="J191" s="174">
        <v>473.55</v>
      </c>
      <c r="K191" s="174">
        <v>0</v>
      </c>
      <c r="L191" s="174">
        <v>501.6</v>
      </c>
      <c r="M191" s="174">
        <v>125</v>
      </c>
      <c r="N191" s="173">
        <f t="shared" si="4"/>
        <v>1100.1500000000001</v>
      </c>
      <c r="O191" s="173">
        <f t="shared" si="5"/>
        <v>15399.85</v>
      </c>
    </row>
    <row r="192" spans="1:24" ht="28.5" customHeight="1" x14ac:dyDescent="0.4">
      <c r="A192" s="168" t="s">
        <v>162</v>
      </c>
      <c r="B192" s="169" t="s">
        <v>15</v>
      </c>
      <c r="C192" s="170" t="s">
        <v>391</v>
      </c>
      <c r="D192" s="168" t="s">
        <v>415</v>
      </c>
      <c r="E192" s="176" t="s">
        <v>25</v>
      </c>
      <c r="F192" s="177">
        <v>41640</v>
      </c>
      <c r="G192" s="174">
        <v>26500</v>
      </c>
      <c r="H192" s="174">
        <v>0</v>
      </c>
      <c r="I192" s="174">
        <v>26500</v>
      </c>
      <c r="J192" s="174">
        <v>760.55</v>
      </c>
      <c r="K192" s="174">
        <v>0</v>
      </c>
      <c r="L192" s="174">
        <v>805.6</v>
      </c>
      <c r="M192" s="196">
        <v>1944.78</v>
      </c>
      <c r="N192" s="173">
        <f t="shared" si="4"/>
        <v>3510.9300000000003</v>
      </c>
      <c r="O192" s="173">
        <f t="shared" si="5"/>
        <v>22989.07</v>
      </c>
      <c r="P192" s="10"/>
      <c r="R192" s="10"/>
      <c r="V192" s="10"/>
      <c r="W192" s="10"/>
      <c r="X192" s="10"/>
    </row>
    <row r="193" spans="1:15" ht="26.25" customHeight="1" x14ac:dyDescent="0.4">
      <c r="A193" s="168" t="s">
        <v>163</v>
      </c>
      <c r="B193" s="169" t="s">
        <v>15</v>
      </c>
      <c r="C193" s="170" t="s">
        <v>91</v>
      </c>
      <c r="D193" s="168" t="s">
        <v>415</v>
      </c>
      <c r="E193" s="176" t="s">
        <v>25</v>
      </c>
      <c r="F193" s="177">
        <v>44197</v>
      </c>
      <c r="G193" s="174">
        <v>16500</v>
      </c>
      <c r="H193" s="174">
        <v>0</v>
      </c>
      <c r="I193" s="174">
        <v>16500</v>
      </c>
      <c r="J193" s="174">
        <v>473.55</v>
      </c>
      <c r="K193" s="174">
        <v>0</v>
      </c>
      <c r="L193" s="174">
        <v>501.6</v>
      </c>
      <c r="M193" s="174">
        <v>25</v>
      </c>
      <c r="N193" s="173">
        <f t="shared" si="4"/>
        <v>1000.1500000000001</v>
      </c>
      <c r="O193" s="173">
        <f t="shared" si="5"/>
        <v>15499.85</v>
      </c>
    </row>
    <row r="194" spans="1:15" ht="26.25" customHeight="1" x14ac:dyDescent="0.4">
      <c r="A194" s="168" t="s">
        <v>360</v>
      </c>
      <c r="B194" s="179" t="s">
        <v>15</v>
      </c>
      <c r="C194" s="170" t="s">
        <v>391</v>
      </c>
      <c r="D194" s="168" t="s">
        <v>415</v>
      </c>
      <c r="E194" s="176" t="s">
        <v>25</v>
      </c>
      <c r="F194" s="177">
        <v>45383</v>
      </c>
      <c r="G194" s="174">
        <v>26500</v>
      </c>
      <c r="H194" s="174">
        <v>0</v>
      </c>
      <c r="I194" s="174">
        <v>26500</v>
      </c>
      <c r="J194" s="174">
        <v>760.55</v>
      </c>
      <c r="K194" s="174">
        <v>0</v>
      </c>
      <c r="L194" s="174">
        <v>805.6</v>
      </c>
      <c r="M194" s="174">
        <v>25</v>
      </c>
      <c r="N194" s="173">
        <f t="shared" si="4"/>
        <v>1591.15</v>
      </c>
      <c r="O194" s="173">
        <f t="shared" si="5"/>
        <v>24908.85</v>
      </c>
    </row>
    <row r="195" spans="1:15" ht="21.75" customHeight="1" x14ac:dyDescent="0.4">
      <c r="A195" s="168" t="s">
        <v>471</v>
      </c>
      <c r="B195" s="179" t="s">
        <v>15</v>
      </c>
      <c r="C195" s="170" t="s">
        <v>91</v>
      </c>
      <c r="D195" s="168" t="s">
        <v>472</v>
      </c>
      <c r="E195" s="176" t="s">
        <v>25</v>
      </c>
      <c r="F195" s="177">
        <v>45597</v>
      </c>
      <c r="G195" s="174">
        <v>16500</v>
      </c>
      <c r="H195" s="174">
        <v>0</v>
      </c>
      <c r="I195" s="174">
        <v>16500</v>
      </c>
      <c r="J195" s="174">
        <v>473.55</v>
      </c>
      <c r="K195" s="174">
        <v>0</v>
      </c>
      <c r="L195" s="174">
        <v>501.6</v>
      </c>
      <c r="M195" s="178">
        <v>25</v>
      </c>
      <c r="N195" s="173">
        <f t="shared" si="4"/>
        <v>1000.1500000000001</v>
      </c>
      <c r="O195" s="173">
        <f t="shared" si="5"/>
        <v>15499.85</v>
      </c>
    </row>
    <row r="196" spans="1:15" ht="26.25" x14ac:dyDescent="0.4">
      <c r="A196" s="168" t="s">
        <v>164</v>
      </c>
      <c r="B196" s="169" t="s">
        <v>15</v>
      </c>
      <c r="C196" s="170" t="s">
        <v>392</v>
      </c>
      <c r="D196" s="168" t="s">
        <v>416</v>
      </c>
      <c r="E196" s="176" t="s">
        <v>34</v>
      </c>
      <c r="F196" s="177">
        <v>39448</v>
      </c>
      <c r="G196" s="174">
        <v>40000</v>
      </c>
      <c r="H196" s="174">
        <v>0</v>
      </c>
      <c r="I196" s="174">
        <v>40000</v>
      </c>
      <c r="J196" s="174">
        <v>1148</v>
      </c>
      <c r="K196" s="174">
        <v>442.65</v>
      </c>
      <c r="L196" s="174">
        <v>1216</v>
      </c>
      <c r="M196" s="174">
        <v>36074.629999999997</v>
      </c>
      <c r="N196" s="173">
        <f t="shared" si="4"/>
        <v>38881.279999999999</v>
      </c>
      <c r="O196" s="173">
        <f t="shared" si="5"/>
        <v>1118.7200000000012</v>
      </c>
    </row>
    <row r="197" spans="1:15" s="135" customFormat="1" ht="23.25" customHeight="1" x14ac:dyDescent="0.4">
      <c r="A197" s="168" t="s">
        <v>165</v>
      </c>
      <c r="B197" s="184" t="s">
        <v>23</v>
      </c>
      <c r="C197" s="168" t="s">
        <v>397</v>
      </c>
      <c r="D197" s="168" t="s">
        <v>416</v>
      </c>
      <c r="E197" s="176" t="s">
        <v>34</v>
      </c>
      <c r="F197" s="177">
        <v>40940</v>
      </c>
      <c r="G197" s="174">
        <v>40000</v>
      </c>
      <c r="H197" s="174">
        <v>0</v>
      </c>
      <c r="I197" s="174">
        <v>40000</v>
      </c>
      <c r="J197" s="174">
        <v>1148</v>
      </c>
      <c r="K197" s="174">
        <v>0</v>
      </c>
      <c r="L197" s="174">
        <v>1216</v>
      </c>
      <c r="M197" s="196">
        <v>3864.56</v>
      </c>
      <c r="N197" s="173">
        <f t="shared" si="4"/>
        <v>6228.5599999999995</v>
      </c>
      <c r="O197" s="173">
        <f t="shared" si="5"/>
        <v>33771.440000000002</v>
      </c>
    </row>
    <row r="198" spans="1:15" ht="26.25" x14ac:dyDescent="0.4">
      <c r="A198" s="168" t="s">
        <v>166</v>
      </c>
      <c r="B198" s="169" t="s">
        <v>15</v>
      </c>
      <c r="C198" s="170" t="s">
        <v>391</v>
      </c>
      <c r="D198" s="168" t="s">
        <v>416</v>
      </c>
      <c r="E198" s="176" t="s">
        <v>34</v>
      </c>
      <c r="F198" s="177">
        <v>39448</v>
      </c>
      <c r="G198" s="174">
        <v>26500</v>
      </c>
      <c r="H198" s="174">
        <v>0</v>
      </c>
      <c r="I198" s="174">
        <v>26500</v>
      </c>
      <c r="J198" s="174">
        <v>760.55</v>
      </c>
      <c r="K198" s="174">
        <v>0</v>
      </c>
      <c r="L198" s="174">
        <v>805.6</v>
      </c>
      <c r="M198" s="174">
        <v>1944.78</v>
      </c>
      <c r="N198" s="173">
        <f t="shared" si="4"/>
        <v>3510.9300000000003</v>
      </c>
      <c r="O198" s="173">
        <f t="shared" si="5"/>
        <v>22989.07</v>
      </c>
    </row>
    <row r="199" spans="1:15" ht="26.25" x14ac:dyDescent="0.4">
      <c r="A199" s="168" t="s">
        <v>167</v>
      </c>
      <c r="B199" s="169" t="s">
        <v>23</v>
      </c>
      <c r="C199" s="170" t="s">
        <v>91</v>
      </c>
      <c r="D199" s="168" t="s">
        <v>416</v>
      </c>
      <c r="E199" s="176" t="s">
        <v>25</v>
      </c>
      <c r="F199" s="177">
        <v>39448</v>
      </c>
      <c r="G199" s="174">
        <v>16500</v>
      </c>
      <c r="H199" s="174">
        <v>0</v>
      </c>
      <c r="I199" s="174">
        <v>16500</v>
      </c>
      <c r="J199" s="174">
        <v>473.55</v>
      </c>
      <c r="K199" s="174">
        <v>0</v>
      </c>
      <c r="L199" s="174">
        <v>501.6</v>
      </c>
      <c r="M199" s="174">
        <v>25</v>
      </c>
      <c r="N199" s="173">
        <f t="shared" si="4"/>
        <v>1000.1500000000001</v>
      </c>
      <c r="O199" s="173">
        <f t="shared" si="5"/>
        <v>15499.85</v>
      </c>
    </row>
    <row r="200" spans="1:15" ht="26.25" x14ac:dyDescent="0.4">
      <c r="A200" s="168" t="s">
        <v>168</v>
      </c>
      <c r="B200" s="169" t="s">
        <v>15</v>
      </c>
      <c r="C200" s="170" t="s">
        <v>91</v>
      </c>
      <c r="D200" s="168" t="s">
        <v>416</v>
      </c>
      <c r="E200" s="176" t="s">
        <v>25</v>
      </c>
      <c r="F200" s="177">
        <v>44409</v>
      </c>
      <c r="G200" s="174">
        <v>16500</v>
      </c>
      <c r="H200" s="174">
        <v>0</v>
      </c>
      <c r="I200" s="174">
        <v>16500</v>
      </c>
      <c r="J200" s="174">
        <v>473.55</v>
      </c>
      <c r="K200" s="174">
        <v>0</v>
      </c>
      <c r="L200" s="174">
        <v>501.6</v>
      </c>
      <c r="M200" s="174">
        <v>25</v>
      </c>
      <c r="N200" s="173">
        <f t="shared" si="4"/>
        <v>1000.1500000000001</v>
      </c>
      <c r="O200" s="173">
        <f t="shared" si="5"/>
        <v>15499.85</v>
      </c>
    </row>
    <row r="201" spans="1:15" s="135" customFormat="1" ht="26.25" x14ac:dyDescent="0.4">
      <c r="A201" s="190" t="s">
        <v>323</v>
      </c>
      <c r="B201" s="184" t="s">
        <v>15</v>
      </c>
      <c r="C201" s="168" t="s">
        <v>91</v>
      </c>
      <c r="D201" s="168" t="s">
        <v>416</v>
      </c>
      <c r="E201" s="176" t="s">
        <v>25</v>
      </c>
      <c r="F201" s="177">
        <v>39630</v>
      </c>
      <c r="G201" s="174">
        <v>16500</v>
      </c>
      <c r="H201" s="174">
        <v>0</v>
      </c>
      <c r="I201" s="174">
        <v>16500</v>
      </c>
      <c r="J201" s="174">
        <v>473.55</v>
      </c>
      <c r="K201" s="174">
        <v>0</v>
      </c>
      <c r="L201" s="174">
        <v>501.6</v>
      </c>
      <c r="M201" s="196">
        <v>5970.6</v>
      </c>
      <c r="N201" s="173">
        <f t="shared" si="4"/>
        <v>6945.75</v>
      </c>
      <c r="O201" s="173">
        <f t="shared" si="5"/>
        <v>9554.25</v>
      </c>
    </row>
    <row r="202" spans="1:15" ht="26.25" x14ac:dyDescent="0.4">
      <c r="A202" s="168" t="s">
        <v>169</v>
      </c>
      <c r="B202" s="169" t="s">
        <v>23</v>
      </c>
      <c r="C202" s="170" t="s">
        <v>76</v>
      </c>
      <c r="D202" s="168" t="s">
        <v>416</v>
      </c>
      <c r="E202" s="176" t="s">
        <v>25</v>
      </c>
      <c r="F202" s="177">
        <v>44743</v>
      </c>
      <c r="G202" s="174">
        <v>15000</v>
      </c>
      <c r="H202" s="174">
        <v>0</v>
      </c>
      <c r="I202" s="174">
        <v>15000</v>
      </c>
      <c r="J202" s="174">
        <v>430.5</v>
      </c>
      <c r="K202" s="174">
        <v>0</v>
      </c>
      <c r="L202" s="174">
        <v>456</v>
      </c>
      <c r="M202" s="178">
        <v>25</v>
      </c>
      <c r="N202" s="173">
        <f t="shared" si="4"/>
        <v>911.5</v>
      </c>
      <c r="O202" s="173">
        <f t="shared" si="5"/>
        <v>14088.5</v>
      </c>
    </row>
    <row r="203" spans="1:15" ht="26.25" x14ac:dyDescent="0.4">
      <c r="A203" s="168" t="s">
        <v>371</v>
      </c>
      <c r="B203" s="169" t="s">
        <v>23</v>
      </c>
      <c r="C203" s="170" t="s">
        <v>28</v>
      </c>
      <c r="D203" s="168" t="s">
        <v>416</v>
      </c>
      <c r="E203" s="176" t="s">
        <v>25</v>
      </c>
      <c r="F203" s="177">
        <v>45078</v>
      </c>
      <c r="G203" s="174">
        <v>25000</v>
      </c>
      <c r="H203" s="174">
        <v>0</v>
      </c>
      <c r="I203" s="174">
        <v>25000</v>
      </c>
      <c r="J203" s="174">
        <v>717.5</v>
      </c>
      <c r="K203" s="174">
        <v>0</v>
      </c>
      <c r="L203" s="174">
        <v>760</v>
      </c>
      <c r="M203" s="174">
        <v>1275</v>
      </c>
      <c r="N203" s="173">
        <f t="shared" si="4"/>
        <v>2752.5</v>
      </c>
      <c r="O203" s="173">
        <f t="shared" si="5"/>
        <v>22247.5</v>
      </c>
    </row>
    <row r="204" spans="1:15" ht="26.25" x14ac:dyDescent="0.4">
      <c r="A204" s="168" t="s">
        <v>368</v>
      </c>
      <c r="B204" s="179" t="s">
        <v>15</v>
      </c>
      <c r="C204" s="180" t="s">
        <v>359</v>
      </c>
      <c r="D204" s="168" t="s">
        <v>416</v>
      </c>
      <c r="E204" s="176" t="s">
        <v>25</v>
      </c>
      <c r="F204" s="177">
        <v>45413</v>
      </c>
      <c r="G204" s="174">
        <v>16500</v>
      </c>
      <c r="H204" s="174">
        <v>0</v>
      </c>
      <c r="I204" s="174">
        <v>16500</v>
      </c>
      <c r="J204" s="174">
        <v>473.55</v>
      </c>
      <c r="K204" s="174">
        <v>0</v>
      </c>
      <c r="L204" s="174">
        <v>501.6</v>
      </c>
      <c r="M204" s="174">
        <v>25</v>
      </c>
      <c r="N204" s="173">
        <f t="shared" si="4"/>
        <v>1000.1500000000001</v>
      </c>
      <c r="O204" s="173">
        <f t="shared" si="5"/>
        <v>15499.85</v>
      </c>
    </row>
    <row r="205" spans="1:15" ht="26.25" x14ac:dyDescent="0.4">
      <c r="A205" s="168" t="s">
        <v>369</v>
      </c>
      <c r="B205" s="179" t="s">
        <v>15</v>
      </c>
      <c r="C205" s="170" t="s">
        <v>391</v>
      </c>
      <c r="D205" s="168" t="s">
        <v>416</v>
      </c>
      <c r="E205" s="176" t="s">
        <v>25</v>
      </c>
      <c r="F205" s="177">
        <v>45413</v>
      </c>
      <c r="G205" s="174">
        <v>26500</v>
      </c>
      <c r="H205" s="174">
        <v>0</v>
      </c>
      <c r="I205" s="174">
        <v>26500</v>
      </c>
      <c r="J205" s="174">
        <v>760.55</v>
      </c>
      <c r="K205" s="174">
        <v>0</v>
      </c>
      <c r="L205" s="174">
        <v>805.6</v>
      </c>
      <c r="M205" s="174">
        <v>25</v>
      </c>
      <c r="N205" s="173">
        <f t="shared" ref="N205:N231" si="6">J205+K205+L205+M205</f>
        <v>1591.15</v>
      </c>
      <c r="O205" s="173">
        <f t="shared" ref="O205:O230" si="7">G205-N205</f>
        <v>24908.85</v>
      </c>
    </row>
    <row r="206" spans="1:15" ht="26.25" x14ac:dyDescent="0.4">
      <c r="A206" s="168" t="s">
        <v>455</v>
      </c>
      <c r="B206" s="179" t="s">
        <v>15</v>
      </c>
      <c r="C206" s="180" t="s">
        <v>353</v>
      </c>
      <c r="D206" s="168" t="s">
        <v>416</v>
      </c>
      <c r="E206" s="176" t="s">
        <v>25</v>
      </c>
      <c r="F206" s="177">
        <v>45536</v>
      </c>
      <c r="G206" s="174">
        <v>26500</v>
      </c>
      <c r="H206" s="174">
        <v>0</v>
      </c>
      <c r="I206" s="174">
        <v>26500</v>
      </c>
      <c r="J206" s="174">
        <v>760.55</v>
      </c>
      <c r="K206" s="174">
        <v>0</v>
      </c>
      <c r="L206" s="174">
        <v>805.6</v>
      </c>
      <c r="M206" s="174">
        <v>25</v>
      </c>
      <c r="N206" s="173">
        <f t="shared" si="6"/>
        <v>1591.15</v>
      </c>
      <c r="O206" s="173">
        <f t="shared" si="7"/>
        <v>24908.85</v>
      </c>
    </row>
    <row r="207" spans="1:15" ht="23.25" customHeight="1" x14ac:dyDescent="0.4">
      <c r="A207" s="168" t="s">
        <v>170</v>
      </c>
      <c r="B207" s="169" t="s">
        <v>15</v>
      </c>
      <c r="C207" s="190" t="s">
        <v>353</v>
      </c>
      <c r="D207" s="168" t="s">
        <v>417</v>
      </c>
      <c r="E207" s="176" t="s">
        <v>34</v>
      </c>
      <c r="F207" s="177">
        <v>39448</v>
      </c>
      <c r="G207" s="174">
        <v>26500</v>
      </c>
      <c r="H207" s="174">
        <v>0</v>
      </c>
      <c r="I207" s="174">
        <v>26500</v>
      </c>
      <c r="J207" s="174">
        <v>760.55</v>
      </c>
      <c r="K207" s="174">
        <v>0</v>
      </c>
      <c r="L207" s="174">
        <v>805.6</v>
      </c>
      <c r="M207" s="174">
        <v>125</v>
      </c>
      <c r="N207" s="173">
        <f t="shared" si="6"/>
        <v>1691.15</v>
      </c>
      <c r="O207" s="173">
        <f t="shared" si="7"/>
        <v>24808.85</v>
      </c>
    </row>
    <row r="208" spans="1:15" ht="23.25" customHeight="1" x14ac:dyDescent="0.4">
      <c r="A208" s="168" t="s">
        <v>171</v>
      </c>
      <c r="B208" s="169" t="s">
        <v>23</v>
      </c>
      <c r="C208" s="170" t="s">
        <v>91</v>
      </c>
      <c r="D208" s="168" t="s">
        <v>417</v>
      </c>
      <c r="E208" s="176" t="s">
        <v>34</v>
      </c>
      <c r="F208" s="177">
        <v>39448</v>
      </c>
      <c r="G208" s="174">
        <v>16500</v>
      </c>
      <c r="H208" s="174">
        <v>0</v>
      </c>
      <c r="I208" s="174">
        <v>16500</v>
      </c>
      <c r="J208" s="174">
        <v>473.55</v>
      </c>
      <c r="K208" s="174">
        <v>0</v>
      </c>
      <c r="L208" s="174">
        <v>501.6</v>
      </c>
      <c r="M208" s="174">
        <v>1525</v>
      </c>
      <c r="N208" s="173">
        <f t="shared" si="6"/>
        <v>2500.15</v>
      </c>
      <c r="O208" s="173">
        <f t="shared" si="7"/>
        <v>13999.85</v>
      </c>
    </row>
    <row r="209" spans="1:15" ht="26.25" x14ac:dyDescent="0.4">
      <c r="A209" s="168" t="s">
        <v>172</v>
      </c>
      <c r="B209" s="169" t="s">
        <v>15</v>
      </c>
      <c r="C209" s="170" t="s">
        <v>91</v>
      </c>
      <c r="D209" s="168" t="s">
        <v>417</v>
      </c>
      <c r="E209" s="176" t="s">
        <v>25</v>
      </c>
      <c r="F209" s="177">
        <v>44470</v>
      </c>
      <c r="G209" s="174">
        <v>16500</v>
      </c>
      <c r="H209" s="174">
        <v>0</v>
      </c>
      <c r="I209" s="174">
        <v>16500</v>
      </c>
      <c r="J209" s="174">
        <v>473.55</v>
      </c>
      <c r="K209" s="174">
        <v>0</v>
      </c>
      <c r="L209" s="174">
        <v>501.6</v>
      </c>
      <c r="M209" s="174">
        <v>25</v>
      </c>
      <c r="N209" s="173">
        <f t="shared" si="6"/>
        <v>1000.1500000000001</v>
      </c>
      <c r="O209" s="173">
        <f t="shared" si="7"/>
        <v>15499.85</v>
      </c>
    </row>
    <row r="210" spans="1:15" ht="26.25" x14ac:dyDescent="0.4">
      <c r="A210" s="168" t="s">
        <v>173</v>
      </c>
      <c r="B210" s="169" t="s">
        <v>15</v>
      </c>
      <c r="C210" s="170" t="s">
        <v>91</v>
      </c>
      <c r="D210" s="168" t="s">
        <v>417</v>
      </c>
      <c r="E210" s="176" t="s">
        <v>25</v>
      </c>
      <c r="F210" s="177">
        <v>44774</v>
      </c>
      <c r="G210" s="174">
        <v>16500</v>
      </c>
      <c r="H210" s="174">
        <v>0</v>
      </c>
      <c r="I210" s="174">
        <v>16500</v>
      </c>
      <c r="J210" s="174">
        <v>473.55</v>
      </c>
      <c r="K210" s="174">
        <v>0</v>
      </c>
      <c r="L210" s="174">
        <v>501.6</v>
      </c>
      <c r="M210" s="174">
        <v>25</v>
      </c>
      <c r="N210" s="173">
        <f t="shared" si="6"/>
        <v>1000.1500000000001</v>
      </c>
      <c r="O210" s="173">
        <f t="shared" si="7"/>
        <v>15499.85</v>
      </c>
    </row>
    <row r="211" spans="1:15" ht="26.25" x14ac:dyDescent="0.4">
      <c r="A211" s="168" t="s">
        <v>337</v>
      </c>
      <c r="B211" s="169" t="s">
        <v>15</v>
      </c>
      <c r="C211" s="170" t="s">
        <v>439</v>
      </c>
      <c r="D211" s="168" t="s">
        <v>417</v>
      </c>
      <c r="E211" s="176" t="s">
        <v>25</v>
      </c>
      <c r="F211" s="177">
        <v>45170</v>
      </c>
      <c r="G211" s="174">
        <v>30000</v>
      </c>
      <c r="H211" s="174">
        <v>0</v>
      </c>
      <c r="I211" s="174">
        <v>30000</v>
      </c>
      <c r="J211" s="174">
        <v>861</v>
      </c>
      <c r="K211" s="174">
        <v>0</v>
      </c>
      <c r="L211" s="174">
        <v>912</v>
      </c>
      <c r="M211" s="174">
        <v>165</v>
      </c>
      <c r="N211" s="173">
        <f t="shared" si="6"/>
        <v>1938</v>
      </c>
      <c r="O211" s="173">
        <f t="shared" si="7"/>
        <v>28062</v>
      </c>
    </row>
    <row r="212" spans="1:15" ht="26.25" x14ac:dyDescent="0.4">
      <c r="A212" s="168" t="s">
        <v>356</v>
      </c>
      <c r="B212" s="169" t="s">
        <v>15</v>
      </c>
      <c r="C212" s="170" t="s">
        <v>391</v>
      </c>
      <c r="D212" s="168" t="s">
        <v>417</v>
      </c>
      <c r="E212" s="176" t="s">
        <v>25</v>
      </c>
      <c r="F212" s="177">
        <v>45352</v>
      </c>
      <c r="G212" s="174">
        <v>26500</v>
      </c>
      <c r="H212" s="174">
        <v>0</v>
      </c>
      <c r="I212" s="174">
        <v>26500</v>
      </c>
      <c r="J212" s="174">
        <v>760.55</v>
      </c>
      <c r="K212" s="174">
        <v>0</v>
      </c>
      <c r="L212" s="174">
        <v>805.6</v>
      </c>
      <c r="M212" s="174">
        <v>25</v>
      </c>
      <c r="N212" s="173">
        <f t="shared" si="6"/>
        <v>1591.15</v>
      </c>
      <c r="O212" s="173">
        <f t="shared" si="7"/>
        <v>24908.85</v>
      </c>
    </row>
    <row r="213" spans="1:15" ht="26.25" x14ac:dyDescent="0.4">
      <c r="A213" s="168" t="s">
        <v>366</v>
      </c>
      <c r="B213" s="179" t="s">
        <v>15</v>
      </c>
      <c r="C213" s="180" t="s">
        <v>359</v>
      </c>
      <c r="D213" s="168" t="s">
        <v>417</v>
      </c>
      <c r="E213" s="176" t="s">
        <v>25</v>
      </c>
      <c r="F213" s="177">
        <v>45413</v>
      </c>
      <c r="G213" s="174">
        <v>16500</v>
      </c>
      <c r="H213" s="174">
        <v>0</v>
      </c>
      <c r="I213" s="174">
        <v>16500</v>
      </c>
      <c r="J213" s="174">
        <v>473.55</v>
      </c>
      <c r="K213" s="174">
        <v>0</v>
      </c>
      <c r="L213" s="174">
        <v>501.6</v>
      </c>
      <c r="M213" s="174">
        <v>25</v>
      </c>
      <c r="N213" s="173">
        <f t="shared" si="6"/>
        <v>1000.1500000000001</v>
      </c>
      <c r="O213" s="173">
        <f t="shared" si="7"/>
        <v>15499.85</v>
      </c>
    </row>
    <row r="214" spans="1:15" s="20" customFormat="1" ht="26.25" x14ac:dyDescent="0.4">
      <c r="A214" s="170" t="s">
        <v>490</v>
      </c>
      <c r="B214" s="179" t="s">
        <v>15</v>
      </c>
      <c r="C214" s="180" t="s">
        <v>359</v>
      </c>
      <c r="D214" s="168" t="s">
        <v>417</v>
      </c>
      <c r="E214" s="176" t="s">
        <v>25</v>
      </c>
      <c r="F214" s="177">
        <v>45689</v>
      </c>
      <c r="G214" s="174">
        <v>16500</v>
      </c>
      <c r="H214" s="174">
        <v>0</v>
      </c>
      <c r="I214" s="174">
        <v>16500</v>
      </c>
      <c r="J214" s="174">
        <v>473.55</v>
      </c>
      <c r="K214" s="174">
        <v>0</v>
      </c>
      <c r="L214" s="174">
        <v>501.6</v>
      </c>
      <c r="M214" s="174">
        <v>25</v>
      </c>
      <c r="N214" s="173">
        <f t="shared" si="6"/>
        <v>1000.1500000000001</v>
      </c>
      <c r="O214" s="173">
        <f t="shared" si="7"/>
        <v>15499.85</v>
      </c>
    </row>
    <row r="215" spans="1:15" s="20" customFormat="1" ht="26.25" x14ac:dyDescent="0.4">
      <c r="A215" s="170" t="s">
        <v>496</v>
      </c>
      <c r="B215" s="179" t="s">
        <v>15</v>
      </c>
      <c r="C215" s="180" t="s">
        <v>359</v>
      </c>
      <c r="D215" s="168" t="s">
        <v>417</v>
      </c>
      <c r="E215" s="176" t="s">
        <v>25</v>
      </c>
      <c r="F215" s="177">
        <v>45717</v>
      </c>
      <c r="G215" s="174">
        <v>16500</v>
      </c>
      <c r="H215" s="174">
        <v>0</v>
      </c>
      <c r="I215" s="174">
        <v>16500</v>
      </c>
      <c r="J215" s="174">
        <v>473.55</v>
      </c>
      <c r="K215" s="174">
        <v>0</v>
      </c>
      <c r="L215" s="174">
        <v>501.6</v>
      </c>
      <c r="M215" s="174">
        <v>25</v>
      </c>
      <c r="N215" s="173">
        <f t="shared" si="6"/>
        <v>1000.1500000000001</v>
      </c>
      <c r="O215" s="173">
        <f t="shared" si="7"/>
        <v>15499.85</v>
      </c>
    </row>
    <row r="216" spans="1:15" s="20" customFormat="1" ht="26.25" x14ac:dyDescent="0.4">
      <c r="A216" s="170" t="s">
        <v>518</v>
      </c>
      <c r="B216" s="179" t="s">
        <v>15</v>
      </c>
      <c r="C216" s="180" t="s">
        <v>359</v>
      </c>
      <c r="D216" s="168" t="s">
        <v>417</v>
      </c>
      <c r="E216" s="176" t="s">
        <v>25</v>
      </c>
      <c r="F216" s="177">
        <v>45839</v>
      </c>
      <c r="G216" s="174">
        <v>16500</v>
      </c>
      <c r="H216" s="174">
        <v>0</v>
      </c>
      <c r="I216" s="174">
        <v>16500</v>
      </c>
      <c r="J216" s="174">
        <v>473.55</v>
      </c>
      <c r="K216" s="174">
        <v>0</v>
      </c>
      <c r="L216" s="174">
        <v>501.6</v>
      </c>
      <c r="M216" s="174">
        <v>25</v>
      </c>
      <c r="N216" s="173">
        <f t="shared" si="6"/>
        <v>1000.1500000000001</v>
      </c>
      <c r="O216" s="173">
        <f t="shared" si="7"/>
        <v>15499.85</v>
      </c>
    </row>
    <row r="217" spans="1:15" s="20" customFormat="1" ht="26.25" x14ac:dyDescent="0.4">
      <c r="A217" s="170" t="s">
        <v>519</v>
      </c>
      <c r="B217" s="179" t="s">
        <v>15</v>
      </c>
      <c r="C217" s="180" t="s">
        <v>359</v>
      </c>
      <c r="D217" s="168" t="s">
        <v>417</v>
      </c>
      <c r="E217" s="176" t="s">
        <v>25</v>
      </c>
      <c r="F217" s="177">
        <v>45839</v>
      </c>
      <c r="G217" s="174">
        <v>16500</v>
      </c>
      <c r="H217" s="174">
        <v>0</v>
      </c>
      <c r="I217" s="174">
        <v>16500</v>
      </c>
      <c r="J217" s="174">
        <v>473.55</v>
      </c>
      <c r="K217" s="174">
        <v>0</v>
      </c>
      <c r="L217" s="174">
        <v>501.6</v>
      </c>
      <c r="M217" s="174">
        <v>25</v>
      </c>
      <c r="N217" s="173">
        <f t="shared" si="6"/>
        <v>1000.1500000000001</v>
      </c>
      <c r="O217" s="173">
        <f t="shared" si="7"/>
        <v>15499.85</v>
      </c>
    </row>
    <row r="218" spans="1:15" ht="26.25" x14ac:dyDescent="0.4">
      <c r="A218" s="168" t="s">
        <v>342</v>
      </c>
      <c r="B218" s="169" t="s">
        <v>15</v>
      </c>
      <c r="C218" s="170" t="s">
        <v>91</v>
      </c>
      <c r="D218" s="168" t="s">
        <v>418</v>
      </c>
      <c r="E218" s="176" t="s">
        <v>25</v>
      </c>
      <c r="F218" s="177">
        <v>45200</v>
      </c>
      <c r="G218" s="174">
        <v>16500</v>
      </c>
      <c r="H218" s="174">
        <v>0</v>
      </c>
      <c r="I218" s="174">
        <v>16500</v>
      </c>
      <c r="J218" s="174">
        <v>473.55</v>
      </c>
      <c r="K218" s="174">
        <v>0</v>
      </c>
      <c r="L218" s="174">
        <v>501.6</v>
      </c>
      <c r="M218" s="174">
        <v>25</v>
      </c>
      <c r="N218" s="173">
        <f t="shared" si="6"/>
        <v>1000.1500000000001</v>
      </c>
      <c r="O218" s="173">
        <f t="shared" si="7"/>
        <v>15499.85</v>
      </c>
    </row>
    <row r="219" spans="1:15" ht="26.25" x14ac:dyDescent="0.4">
      <c r="A219" s="168" t="s">
        <v>384</v>
      </c>
      <c r="B219" s="179" t="s">
        <v>15</v>
      </c>
      <c r="C219" s="180" t="s">
        <v>91</v>
      </c>
      <c r="D219" s="168" t="s">
        <v>418</v>
      </c>
      <c r="E219" s="176" t="s">
        <v>25</v>
      </c>
      <c r="F219" s="177">
        <v>45444</v>
      </c>
      <c r="G219" s="174">
        <v>16500</v>
      </c>
      <c r="H219" s="174">
        <v>0</v>
      </c>
      <c r="I219" s="174">
        <v>16500</v>
      </c>
      <c r="J219" s="174">
        <v>473.55</v>
      </c>
      <c r="K219" s="174">
        <v>0</v>
      </c>
      <c r="L219" s="174">
        <v>501.6</v>
      </c>
      <c r="M219" s="174">
        <v>125</v>
      </c>
      <c r="N219" s="173">
        <f t="shared" si="6"/>
        <v>1100.1500000000001</v>
      </c>
      <c r="O219" s="173">
        <f t="shared" si="7"/>
        <v>15399.85</v>
      </c>
    </row>
    <row r="220" spans="1:15" ht="26.25" x14ac:dyDescent="0.4">
      <c r="A220" s="168" t="s">
        <v>372</v>
      </c>
      <c r="B220" s="179" t="s">
        <v>15</v>
      </c>
      <c r="C220" s="180" t="s">
        <v>359</v>
      </c>
      <c r="D220" s="168" t="s">
        <v>420</v>
      </c>
      <c r="E220" s="176" t="s">
        <v>25</v>
      </c>
      <c r="F220" s="177">
        <v>45444</v>
      </c>
      <c r="G220" s="174">
        <v>16500</v>
      </c>
      <c r="H220" s="174">
        <v>0</v>
      </c>
      <c r="I220" s="174">
        <v>16500</v>
      </c>
      <c r="J220" s="174">
        <v>473.55</v>
      </c>
      <c r="K220" s="174">
        <v>0</v>
      </c>
      <c r="L220" s="174">
        <v>501.6</v>
      </c>
      <c r="M220" s="174">
        <v>25</v>
      </c>
      <c r="N220" s="173">
        <f t="shared" si="6"/>
        <v>1000.1500000000001</v>
      </c>
      <c r="O220" s="173">
        <f t="shared" si="7"/>
        <v>15499.85</v>
      </c>
    </row>
    <row r="221" spans="1:15" s="20" customFormat="1" ht="26.25" x14ac:dyDescent="0.4">
      <c r="A221" s="170" t="s">
        <v>491</v>
      </c>
      <c r="B221" s="179" t="s">
        <v>15</v>
      </c>
      <c r="C221" s="170" t="s">
        <v>492</v>
      </c>
      <c r="D221" s="168" t="s">
        <v>420</v>
      </c>
      <c r="E221" s="176" t="s">
        <v>25</v>
      </c>
      <c r="F221" s="177">
        <v>45689</v>
      </c>
      <c r="G221" s="174">
        <v>26500</v>
      </c>
      <c r="H221" s="174">
        <v>0</v>
      </c>
      <c r="I221" s="174">
        <v>26500</v>
      </c>
      <c r="J221" s="174">
        <v>760.55</v>
      </c>
      <c r="K221" s="174">
        <v>0</v>
      </c>
      <c r="L221" s="174">
        <v>805.6</v>
      </c>
      <c r="M221" s="174">
        <v>25</v>
      </c>
      <c r="N221" s="173">
        <f t="shared" si="6"/>
        <v>1591.15</v>
      </c>
      <c r="O221" s="173">
        <f t="shared" si="7"/>
        <v>24908.85</v>
      </c>
    </row>
    <row r="222" spans="1:15" s="20" customFormat="1" ht="26.25" x14ac:dyDescent="0.4">
      <c r="A222" s="168" t="s">
        <v>240</v>
      </c>
      <c r="B222" s="188" t="s">
        <v>23</v>
      </c>
      <c r="C222" s="189" t="s">
        <v>63</v>
      </c>
      <c r="D222" s="168" t="s">
        <v>421</v>
      </c>
      <c r="E222" s="176" t="s">
        <v>25</v>
      </c>
      <c r="F222" s="177">
        <v>44317</v>
      </c>
      <c r="G222" s="174">
        <v>25000</v>
      </c>
      <c r="H222" s="174">
        <v>0</v>
      </c>
      <c r="I222" s="174">
        <f>G222+H222</f>
        <v>25000</v>
      </c>
      <c r="J222" s="174">
        <v>717.5</v>
      </c>
      <c r="K222" s="174">
        <v>0</v>
      </c>
      <c r="L222" s="174">
        <v>760</v>
      </c>
      <c r="M222" s="174">
        <v>125</v>
      </c>
      <c r="N222" s="173">
        <f t="shared" si="6"/>
        <v>1602.5</v>
      </c>
      <c r="O222" s="173">
        <f t="shared" si="7"/>
        <v>23397.5</v>
      </c>
    </row>
    <row r="223" spans="1:15" s="20" customFormat="1" ht="26.25" x14ac:dyDescent="0.4">
      <c r="A223" s="168" t="s">
        <v>193</v>
      </c>
      <c r="B223" s="188" t="s">
        <v>23</v>
      </c>
      <c r="C223" s="189" t="s">
        <v>24</v>
      </c>
      <c r="D223" s="168" t="s">
        <v>421</v>
      </c>
      <c r="E223" s="176" t="s">
        <v>25</v>
      </c>
      <c r="F223" s="177">
        <v>42979</v>
      </c>
      <c r="G223" s="174">
        <v>15000</v>
      </c>
      <c r="H223" s="174">
        <v>0</v>
      </c>
      <c r="I223" s="174">
        <f>G223+H223</f>
        <v>15000</v>
      </c>
      <c r="J223" s="174">
        <v>430.5</v>
      </c>
      <c r="K223" s="174">
        <v>0</v>
      </c>
      <c r="L223" s="174">
        <v>456</v>
      </c>
      <c r="M223" s="174">
        <v>25</v>
      </c>
      <c r="N223" s="173">
        <f t="shared" si="6"/>
        <v>911.5</v>
      </c>
      <c r="O223" s="173">
        <f t="shared" si="7"/>
        <v>14088.5</v>
      </c>
    </row>
    <row r="224" spans="1:15" s="20" customFormat="1" ht="25.5" customHeight="1" x14ac:dyDescent="0.4">
      <c r="A224" s="168" t="s">
        <v>500</v>
      </c>
      <c r="B224" s="188" t="s">
        <v>23</v>
      </c>
      <c r="C224" s="189" t="s">
        <v>63</v>
      </c>
      <c r="D224" s="168" t="s">
        <v>501</v>
      </c>
      <c r="E224" s="176" t="s">
        <v>25</v>
      </c>
      <c r="F224" s="177">
        <v>45717</v>
      </c>
      <c r="G224" s="174">
        <v>25000</v>
      </c>
      <c r="H224" s="174">
        <v>0</v>
      </c>
      <c r="I224" s="174">
        <v>25000</v>
      </c>
      <c r="J224" s="174">
        <v>717.5</v>
      </c>
      <c r="K224" s="174">
        <v>0</v>
      </c>
      <c r="L224" s="174">
        <v>760</v>
      </c>
      <c r="M224" s="174">
        <v>25</v>
      </c>
      <c r="N224" s="173">
        <f t="shared" si="6"/>
        <v>1502.5</v>
      </c>
      <c r="O224" s="173">
        <f t="shared" si="7"/>
        <v>23497.5</v>
      </c>
    </row>
    <row r="225" spans="1:15" s="20" customFormat="1" ht="27" customHeight="1" x14ac:dyDescent="0.4">
      <c r="A225" s="168" t="s">
        <v>513</v>
      </c>
      <c r="B225" s="188" t="s">
        <v>23</v>
      </c>
      <c r="C225" s="189" t="s">
        <v>91</v>
      </c>
      <c r="D225" s="168" t="s">
        <v>411</v>
      </c>
      <c r="E225" s="176" t="s">
        <v>25</v>
      </c>
      <c r="F225" s="177">
        <v>45802</v>
      </c>
      <c r="G225" s="174">
        <v>16500</v>
      </c>
      <c r="H225" s="174">
        <v>0</v>
      </c>
      <c r="I225" s="174">
        <v>16500</v>
      </c>
      <c r="J225" s="174">
        <v>473.55</v>
      </c>
      <c r="K225" s="174">
        <v>0</v>
      </c>
      <c r="L225" s="174">
        <v>501.6</v>
      </c>
      <c r="M225" s="174">
        <v>25</v>
      </c>
      <c r="N225" s="173">
        <f t="shared" si="6"/>
        <v>1000.1500000000001</v>
      </c>
      <c r="O225" s="173">
        <f t="shared" si="7"/>
        <v>15499.85</v>
      </c>
    </row>
    <row r="226" spans="1:15" s="20" customFormat="1" ht="29.25" customHeight="1" x14ac:dyDescent="0.4">
      <c r="A226" s="168" t="s">
        <v>526</v>
      </c>
      <c r="B226" s="188" t="s">
        <v>23</v>
      </c>
      <c r="C226" s="189" t="s">
        <v>28</v>
      </c>
      <c r="D226" s="168" t="s">
        <v>410</v>
      </c>
      <c r="E226" s="168" t="s">
        <v>25</v>
      </c>
      <c r="F226" s="185">
        <v>45870</v>
      </c>
      <c r="G226" s="186">
        <v>25000</v>
      </c>
      <c r="H226" s="186">
        <v>0</v>
      </c>
      <c r="I226" s="186">
        <v>25000</v>
      </c>
      <c r="J226" s="186">
        <v>717.5</v>
      </c>
      <c r="K226" s="186">
        <v>0</v>
      </c>
      <c r="L226" s="186">
        <v>760</v>
      </c>
      <c r="M226" s="186">
        <v>25</v>
      </c>
      <c r="N226" s="173">
        <f t="shared" si="6"/>
        <v>1502.5</v>
      </c>
      <c r="O226" s="173">
        <f t="shared" si="7"/>
        <v>23497.5</v>
      </c>
    </row>
    <row r="227" spans="1:15" s="20" customFormat="1" ht="24" customHeight="1" x14ac:dyDescent="0.4">
      <c r="A227" s="168" t="s">
        <v>528</v>
      </c>
      <c r="B227" s="188" t="s">
        <v>23</v>
      </c>
      <c r="C227" s="189" t="s">
        <v>28</v>
      </c>
      <c r="D227" s="168" t="s">
        <v>419</v>
      </c>
      <c r="E227" s="168" t="s">
        <v>25</v>
      </c>
      <c r="F227" s="185">
        <v>45870</v>
      </c>
      <c r="G227" s="186">
        <v>25000</v>
      </c>
      <c r="H227" s="186">
        <v>0</v>
      </c>
      <c r="I227" s="186">
        <v>25000</v>
      </c>
      <c r="J227" s="186">
        <v>717.5</v>
      </c>
      <c r="K227" s="186">
        <v>0</v>
      </c>
      <c r="L227" s="186">
        <v>760</v>
      </c>
      <c r="M227" s="186">
        <v>25</v>
      </c>
      <c r="N227" s="173">
        <f t="shared" si="6"/>
        <v>1502.5</v>
      </c>
      <c r="O227" s="173">
        <f t="shared" si="7"/>
        <v>23497.5</v>
      </c>
    </row>
    <row r="228" spans="1:15" s="20" customFormat="1" ht="27.75" customHeight="1" x14ac:dyDescent="0.4">
      <c r="A228" s="168" t="s">
        <v>530</v>
      </c>
      <c r="B228" s="188" t="s">
        <v>15</v>
      </c>
      <c r="C228" s="189" t="s">
        <v>91</v>
      </c>
      <c r="D228" s="168" t="s">
        <v>467</v>
      </c>
      <c r="E228" s="168" t="s">
        <v>25</v>
      </c>
      <c r="F228" s="185">
        <v>45870</v>
      </c>
      <c r="G228" s="186">
        <v>16500</v>
      </c>
      <c r="H228" s="186">
        <v>0</v>
      </c>
      <c r="I228" s="186">
        <v>16500</v>
      </c>
      <c r="J228" s="174">
        <v>473.55</v>
      </c>
      <c r="K228" s="186">
        <v>0</v>
      </c>
      <c r="L228" s="186">
        <v>501.6</v>
      </c>
      <c r="M228" s="186">
        <v>25</v>
      </c>
      <c r="N228" s="173">
        <f t="shared" si="6"/>
        <v>1000.1500000000001</v>
      </c>
      <c r="O228" s="173">
        <f t="shared" si="7"/>
        <v>15499.85</v>
      </c>
    </row>
    <row r="229" spans="1:15" s="20" customFormat="1" ht="20.25" customHeight="1" x14ac:dyDescent="0.4">
      <c r="A229" s="168" t="s">
        <v>533</v>
      </c>
      <c r="B229" s="188" t="s">
        <v>15</v>
      </c>
      <c r="C229" s="189" t="s">
        <v>91</v>
      </c>
      <c r="D229" s="170" t="s">
        <v>535</v>
      </c>
      <c r="E229" s="170" t="s">
        <v>25</v>
      </c>
      <c r="F229" s="191">
        <v>45870</v>
      </c>
      <c r="G229" s="192">
        <v>16500</v>
      </c>
      <c r="H229" s="192">
        <v>0</v>
      </c>
      <c r="I229" s="192">
        <v>16500</v>
      </c>
      <c r="J229" s="192">
        <v>473.55</v>
      </c>
      <c r="K229" s="192">
        <v>0</v>
      </c>
      <c r="L229" s="192">
        <v>501.6</v>
      </c>
      <c r="M229" s="192">
        <v>25</v>
      </c>
      <c r="N229" s="173">
        <f t="shared" si="6"/>
        <v>1000.1500000000001</v>
      </c>
      <c r="O229" s="173">
        <f t="shared" si="7"/>
        <v>15499.85</v>
      </c>
    </row>
    <row r="230" spans="1:15" s="20" customFormat="1" ht="20.25" customHeight="1" x14ac:dyDescent="0.4">
      <c r="A230" s="168" t="s">
        <v>534</v>
      </c>
      <c r="B230" s="188" t="s">
        <v>23</v>
      </c>
      <c r="C230" s="189" t="s">
        <v>28</v>
      </c>
      <c r="D230" s="170" t="s">
        <v>418</v>
      </c>
      <c r="E230" s="170" t="s">
        <v>25</v>
      </c>
      <c r="F230" s="191">
        <v>45870</v>
      </c>
      <c r="G230" s="192">
        <v>25000</v>
      </c>
      <c r="H230" s="192">
        <v>0</v>
      </c>
      <c r="I230" s="192">
        <v>25000</v>
      </c>
      <c r="J230" s="192">
        <v>717.5</v>
      </c>
      <c r="K230" s="192">
        <v>0</v>
      </c>
      <c r="L230" s="192">
        <v>760</v>
      </c>
      <c r="M230" s="192">
        <v>25</v>
      </c>
      <c r="N230" s="173">
        <f t="shared" si="6"/>
        <v>1502.5</v>
      </c>
      <c r="O230" s="173">
        <f t="shared" si="7"/>
        <v>23497.5</v>
      </c>
    </row>
    <row r="231" spans="1:15" ht="29.25" customHeight="1" x14ac:dyDescent="0.4">
      <c r="A231" s="158" t="s">
        <v>175</v>
      </c>
      <c r="B231" s="159">
        <v>219</v>
      </c>
      <c r="C231" s="133"/>
      <c r="D231" s="124"/>
      <c r="E231" s="125"/>
      <c r="F231" s="124"/>
      <c r="G231" s="156">
        <f>SUM(G12:G230)</f>
        <v>6252606.25</v>
      </c>
      <c r="H231" s="157">
        <v>0</v>
      </c>
      <c r="I231" s="156">
        <f t="shared" ref="I231:O231" si="8">SUM(I12:I230)</f>
        <v>6252606.25</v>
      </c>
      <c r="J231" s="156">
        <f>SUM(J12:J230)</f>
        <v>179449.79999999946</v>
      </c>
      <c r="K231" s="156">
        <f>SUM(K12:K230)</f>
        <v>197785.80999999994</v>
      </c>
      <c r="L231" s="156">
        <f>SUM(L12:L230)</f>
        <v>189372.37000000064</v>
      </c>
      <c r="M231" s="156">
        <f>SUM(M12:M230)</f>
        <v>298028.20999999996</v>
      </c>
      <c r="N231" s="153">
        <f t="shared" si="6"/>
        <v>864636.19</v>
      </c>
      <c r="O231" s="156">
        <f t="shared" si="8"/>
        <v>5387970.0599999875</v>
      </c>
    </row>
    <row r="232" spans="1:15" ht="29.25" customHeight="1" x14ac:dyDescent="0.4">
      <c r="A232" s="160"/>
      <c r="B232" s="161"/>
      <c r="C232" s="58"/>
      <c r="D232" s="45"/>
      <c r="E232" s="162"/>
      <c r="F232" s="45"/>
      <c r="G232" s="163"/>
      <c r="H232" s="164"/>
      <c r="I232" s="163"/>
      <c r="J232" s="163"/>
      <c r="K232" s="163"/>
      <c r="L232" s="163"/>
      <c r="M232" s="163"/>
      <c r="N232" s="165"/>
      <c r="O232" s="163"/>
    </row>
    <row r="233" spans="1:15" ht="29.25" customHeight="1" x14ac:dyDescent="0.4">
      <c r="A233" s="160"/>
      <c r="B233" s="161"/>
      <c r="C233" s="58"/>
      <c r="D233" s="45"/>
      <c r="E233" s="162"/>
      <c r="F233" s="45"/>
      <c r="G233" s="163"/>
      <c r="H233" s="164"/>
      <c r="I233" s="163"/>
      <c r="J233" s="163"/>
      <c r="K233" s="163"/>
      <c r="L233" s="163"/>
      <c r="M233" s="163"/>
      <c r="N233" s="165"/>
      <c r="O233" s="163"/>
    </row>
    <row r="234" spans="1:15" x14ac:dyDescent="0.25">
      <c r="A234" s="11"/>
      <c r="B234" s="9"/>
      <c r="C234" s="4"/>
      <c r="D234" s="4"/>
      <c r="E234" s="42"/>
      <c r="F234" s="4"/>
      <c r="G234" s="12"/>
      <c r="H234" s="13"/>
      <c r="I234" s="12"/>
      <c r="J234" s="12"/>
      <c r="K234" s="12"/>
      <c r="L234" s="12"/>
      <c r="M234" s="12"/>
      <c r="N234" s="12"/>
      <c r="O234" s="12"/>
    </row>
    <row r="235" spans="1:15" x14ac:dyDescent="0.25">
      <c r="A235" s="11"/>
      <c r="B235" s="9"/>
      <c r="C235" s="4"/>
      <c r="D235" s="4" t="s">
        <v>340</v>
      </c>
      <c r="E235" s="5"/>
      <c r="F235" s="4"/>
      <c r="G235" s="12"/>
      <c r="H235" s="13"/>
      <c r="I235" s="12"/>
      <c r="J235" s="12"/>
      <c r="K235" s="12"/>
      <c r="L235" s="12"/>
      <c r="M235" s="12"/>
      <c r="N235" s="12"/>
      <c r="O235" s="12"/>
    </row>
    <row r="236" spans="1:15" s="195" customFormat="1" ht="46.5" x14ac:dyDescent="0.7">
      <c r="A236" s="193" t="s">
        <v>176</v>
      </c>
      <c r="B236" s="194"/>
      <c r="C236" s="194"/>
      <c r="D236" s="211"/>
      <c r="E236" s="211"/>
      <c r="F236" s="211"/>
      <c r="G236" s="195" t="s">
        <v>559</v>
      </c>
    </row>
    <row r="237" spans="1:15" x14ac:dyDescent="0.25">
      <c r="A237" s="45"/>
      <c r="B237" s="45"/>
      <c r="C237" s="45"/>
      <c r="F237" s="45"/>
      <c r="H237"/>
      <c r="L237" s="3"/>
    </row>
    <row r="238" spans="1:15" x14ac:dyDescent="0.25">
      <c r="A238" s="3"/>
      <c r="C238" s="3"/>
      <c r="D238" s="209"/>
      <c r="E238" s="209"/>
      <c r="G238" s="3"/>
      <c r="H238" s="3"/>
      <c r="M238" s="10"/>
    </row>
    <row r="239" spans="1:15" x14ac:dyDescent="0.25">
      <c r="L239" t="s">
        <v>457</v>
      </c>
      <c r="N239" t="s">
        <v>458</v>
      </c>
    </row>
    <row r="240" spans="1:15" ht="15.75" x14ac:dyDescent="0.25">
      <c r="G240" s="210"/>
      <c r="H240" s="210"/>
      <c r="I240" s="210"/>
    </row>
    <row r="241" spans="13:13" x14ac:dyDescent="0.25">
      <c r="M241" s="10"/>
    </row>
    <row r="242" spans="13:13" x14ac:dyDescent="0.25">
      <c r="M242" s="10"/>
    </row>
    <row r="243" spans="13:13" x14ac:dyDescent="0.25">
      <c r="M243" s="10"/>
    </row>
  </sheetData>
  <mergeCells count="3">
    <mergeCell ref="D238:E238"/>
    <mergeCell ref="G240:I240"/>
    <mergeCell ref="D236:F236"/>
  </mergeCells>
  <conditionalFormatting sqref="A234:A235">
    <cfRule type="duplicateValues" dxfId="16" priority="21"/>
  </conditionalFormatting>
  <conditionalFormatting sqref="A236">
    <cfRule type="duplicateValues" dxfId="15" priority="1"/>
  </conditionalFormatting>
  <conditionalFormatting sqref="A237:A1048576 A218 A112:A130 A135:A139 A141:A142 A148:A151 A153:A167 A169:A172 A176:A182 A188:A193 A196:A203 A207:A211 A8:A22 A89:A109 A25:A30 A32:A36 A38:A45 A47:A75 A231:A233">
    <cfRule type="duplicateValues" dxfId="14" priority="28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9" scale="22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1"/>
  <sheetViews>
    <sheetView topLeftCell="D1" zoomScale="70" zoomScaleNormal="70" zoomScalePageLayoutView="115" workbookViewId="0">
      <selection activeCell="K91" sqref="K91"/>
    </sheetView>
  </sheetViews>
  <sheetFormatPr baseColWidth="10" defaultColWidth="11.42578125" defaultRowHeight="15" x14ac:dyDescent="0.25"/>
  <cols>
    <col min="1" max="1" width="113" customWidth="1"/>
    <col min="2" max="2" width="21.5703125" customWidth="1"/>
    <col min="3" max="3" width="63.28515625" customWidth="1"/>
    <col min="4" max="4" width="97.140625" bestFit="1" customWidth="1"/>
    <col min="5" max="5" width="20.28515625" style="1" customWidth="1"/>
    <col min="6" max="6" width="28.5703125" customWidth="1"/>
    <col min="7" max="7" width="29.140625" customWidth="1"/>
    <col min="8" max="8" width="22.28515625" style="2" customWidth="1"/>
    <col min="9" max="9" width="28.42578125" bestFit="1" customWidth="1"/>
    <col min="10" max="10" width="25" customWidth="1"/>
    <col min="11" max="11" width="15.140625" customWidth="1"/>
    <col min="12" max="12" width="23.5703125" customWidth="1"/>
    <col min="13" max="13" width="24.85546875" customWidth="1"/>
    <col min="14" max="14" width="26.140625" customWidth="1"/>
    <col min="15" max="15" width="31" customWidth="1"/>
    <col min="17" max="17" width="11.42578125" customWidth="1"/>
  </cols>
  <sheetData>
    <row r="1" spans="1:18" x14ac:dyDescent="0.25">
      <c r="E1"/>
      <c r="H1"/>
    </row>
    <row r="2" spans="1:18" ht="30" customHeight="1" x14ac:dyDescent="0.25">
      <c r="E2"/>
      <c r="H2"/>
    </row>
    <row r="3" spans="1:18" ht="30" customHeight="1" x14ac:dyDescent="0.25">
      <c r="E3"/>
      <c r="H3"/>
    </row>
    <row r="4" spans="1:18" s="137" customFormat="1" ht="24" customHeight="1" x14ac:dyDescent="0.45">
      <c r="A4" s="139" t="s">
        <v>543</v>
      </c>
      <c r="E4" s="138"/>
      <c r="H4" s="140"/>
    </row>
    <row r="5" spans="1:18" s="137" customFormat="1" ht="24" customHeight="1" x14ac:dyDescent="0.45">
      <c r="A5" s="139"/>
      <c r="E5" s="138"/>
      <c r="H5" s="140"/>
    </row>
    <row r="6" spans="1:18" s="132" customFormat="1" ht="63" x14ac:dyDescent="0.4">
      <c r="A6" s="166" t="s">
        <v>0</v>
      </c>
      <c r="B6" s="166" t="s">
        <v>1</v>
      </c>
      <c r="C6" s="166" t="s">
        <v>2</v>
      </c>
      <c r="D6" s="166" t="s">
        <v>3</v>
      </c>
      <c r="E6" s="166" t="s">
        <v>488</v>
      </c>
      <c r="F6" s="166" t="s">
        <v>4</v>
      </c>
      <c r="G6" s="166" t="s">
        <v>5</v>
      </c>
      <c r="H6" s="166" t="s">
        <v>6</v>
      </c>
      <c r="I6" s="166" t="s">
        <v>7</v>
      </c>
      <c r="J6" s="166" t="s">
        <v>8</v>
      </c>
      <c r="K6" s="166" t="s">
        <v>9</v>
      </c>
      <c r="L6" s="166" t="s">
        <v>10</v>
      </c>
      <c r="M6" s="166" t="s">
        <v>11</v>
      </c>
      <c r="N6" s="166" t="s">
        <v>12</v>
      </c>
      <c r="O6" s="166" t="s">
        <v>13</v>
      </c>
    </row>
    <row r="7" spans="1:18" ht="23.25" x14ac:dyDescent="0.35">
      <c r="A7" s="141" t="s">
        <v>178</v>
      </c>
      <c r="B7" s="142" t="s">
        <v>15</v>
      </c>
      <c r="C7" s="143" t="s">
        <v>391</v>
      </c>
      <c r="D7" s="143" t="s">
        <v>421</v>
      </c>
      <c r="E7" s="144" t="s">
        <v>334</v>
      </c>
      <c r="F7" s="145">
        <v>44228</v>
      </c>
      <c r="G7" s="146">
        <v>26500</v>
      </c>
      <c r="H7" s="147">
        <v>0</v>
      </c>
      <c r="I7" s="146">
        <f t="shared" ref="I7:I15" si="0">G7+H7</f>
        <v>26500</v>
      </c>
      <c r="J7" s="146">
        <v>760.55</v>
      </c>
      <c r="K7" s="146">
        <v>0</v>
      </c>
      <c r="L7" s="146">
        <v>805.6</v>
      </c>
      <c r="M7" s="146">
        <v>25</v>
      </c>
      <c r="N7" s="146">
        <f>J7+K7+L7+M7</f>
        <v>1591.15</v>
      </c>
      <c r="O7" s="146">
        <f>G7-N7</f>
        <v>24908.85</v>
      </c>
      <c r="P7" s="10"/>
      <c r="Q7" s="20"/>
    </row>
    <row r="8" spans="1:18" ht="23.25" x14ac:dyDescent="0.35">
      <c r="A8" s="141" t="s">
        <v>179</v>
      </c>
      <c r="B8" s="142" t="s">
        <v>15</v>
      </c>
      <c r="C8" s="143" t="s">
        <v>391</v>
      </c>
      <c r="D8" s="143" t="s">
        <v>421</v>
      </c>
      <c r="E8" s="144" t="s">
        <v>334</v>
      </c>
      <c r="F8" s="145">
        <v>44378</v>
      </c>
      <c r="G8" s="146">
        <v>26500</v>
      </c>
      <c r="H8" s="147">
        <v>0</v>
      </c>
      <c r="I8" s="146">
        <f t="shared" si="0"/>
        <v>26500</v>
      </c>
      <c r="J8" s="146">
        <v>760.55</v>
      </c>
      <c r="K8" s="146">
        <v>0</v>
      </c>
      <c r="L8" s="146">
        <v>805.6</v>
      </c>
      <c r="M8" s="146">
        <v>25</v>
      </c>
      <c r="N8" s="146">
        <f t="shared" ref="N8:N71" si="1">J8+K8+L8+M8</f>
        <v>1591.15</v>
      </c>
      <c r="O8" s="146">
        <f t="shared" ref="O8:O71" si="2">G8-N8</f>
        <v>24908.85</v>
      </c>
      <c r="Q8" s="20"/>
    </row>
    <row r="9" spans="1:18" ht="23.25" x14ac:dyDescent="0.35">
      <c r="A9" s="141" t="s">
        <v>180</v>
      </c>
      <c r="B9" s="142" t="s">
        <v>15</v>
      </c>
      <c r="C9" s="143" t="s">
        <v>391</v>
      </c>
      <c r="D9" s="143" t="s">
        <v>421</v>
      </c>
      <c r="E9" s="144" t="s">
        <v>334</v>
      </c>
      <c r="F9" s="145">
        <v>44228</v>
      </c>
      <c r="G9" s="146">
        <v>26500</v>
      </c>
      <c r="H9" s="147">
        <v>0</v>
      </c>
      <c r="I9" s="146">
        <f t="shared" si="0"/>
        <v>26500</v>
      </c>
      <c r="J9" s="146">
        <v>760.55</v>
      </c>
      <c r="K9" s="146">
        <v>0</v>
      </c>
      <c r="L9" s="146">
        <v>805.6</v>
      </c>
      <c r="M9" s="155">
        <v>1944.78</v>
      </c>
      <c r="N9" s="146">
        <f t="shared" si="1"/>
        <v>3510.9300000000003</v>
      </c>
      <c r="O9" s="146">
        <f t="shared" si="2"/>
        <v>22989.07</v>
      </c>
      <c r="Q9" s="20"/>
    </row>
    <row r="10" spans="1:18" ht="23.25" x14ac:dyDescent="0.35">
      <c r="A10" s="141" t="s">
        <v>181</v>
      </c>
      <c r="B10" s="142" t="s">
        <v>15</v>
      </c>
      <c r="C10" s="143" t="s">
        <v>391</v>
      </c>
      <c r="D10" s="143" t="s">
        <v>421</v>
      </c>
      <c r="E10" s="144" t="s">
        <v>334</v>
      </c>
      <c r="F10" s="145">
        <v>44197</v>
      </c>
      <c r="G10" s="146">
        <v>26500</v>
      </c>
      <c r="H10" s="147">
        <v>0</v>
      </c>
      <c r="I10" s="146">
        <f t="shared" si="0"/>
        <v>26500</v>
      </c>
      <c r="J10" s="146">
        <v>760.55</v>
      </c>
      <c r="K10" s="146">
        <v>0</v>
      </c>
      <c r="L10" s="146">
        <v>805.6</v>
      </c>
      <c r="M10" s="146">
        <v>25</v>
      </c>
      <c r="N10" s="146">
        <f t="shared" si="1"/>
        <v>1591.15</v>
      </c>
      <c r="O10" s="146">
        <f t="shared" si="2"/>
        <v>24908.85</v>
      </c>
      <c r="Q10" s="20"/>
      <c r="R10" s="106"/>
    </row>
    <row r="11" spans="1:18" ht="23.25" x14ac:dyDescent="0.35">
      <c r="A11" s="141" t="s">
        <v>182</v>
      </c>
      <c r="B11" s="142" t="s">
        <v>23</v>
      </c>
      <c r="C11" s="143" t="s">
        <v>391</v>
      </c>
      <c r="D11" s="143" t="s">
        <v>421</v>
      </c>
      <c r="E11" s="144" t="s">
        <v>334</v>
      </c>
      <c r="F11" s="145">
        <v>44197</v>
      </c>
      <c r="G11" s="146">
        <v>26500</v>
      </c>
      <c r="H11" s="147">
        <v>0</v>
      </c>
      <c r="I11" s="146">
        <f t="shared" si="0"/>
        <v>26500</v>
      </c>
      <c r="J11" s="146">
        <v>760.55</v>
      </c>
      <c r="K11" s="146">
        <v>0</v>
      </c>
      <c r="L11" s="146">
        <v>805.6</v>
      </c>
      <c r="M11" s="146">
        <v>25</v>
      </c>
      <c r="N11" s="146">
        <f t="shared" si="1"/>
        <v>1591.15</v>
      </c>
      <c r="O11" s="146">
        <f t="shared" si="2"/>
        <v>24908.85</v>
      </c>
      <c r="Q11" s="20"/>
    </row>
    <row r="12" spans="1:18" ht="23.25" x14ac:dyDescent="0.35">
      <c r="A12" s="141" t="s">
        <v>183</v>
      </c>
      <c r="B12" s="142" t="s">
        <v>15</v>
      </c>
      <c r="C12" s="143" t="s">
        <v>391</v>
      </c>
      <c r="D12" s="143" t="s">
        <v>421</v>
      </c>
      <c r="E12" s="144" t="s">
        <v>334</v>
      </c>
      <c r="F12" s="145">
        <v>44348</v>
      </c>
      <c r="G12" s="146">
        <v>26500</v>
      </c>
      <c r="H12" s="147">
        <v>0</v>
      </c>
      <c r="I12" s="146">
        <f t="shared" si="0"/>
        <v>26500</v>
      </c>
      <c r="J12" s="146">
        <v>760.55</v>
      </c>
      <c r="K12" s="146">
        <v>0</v>
      </c>
      <c r="L12" s="146">
        <v>805.6</v>
      </c>
      <c r="M12" s="146">
        <v>25</v>
      </c>
      <c r="N12" s="146">
        <f t="shared" si="1"/>
        <v>1591.15</v>
      </c>
      <c r="O12" s="146">
        <f t="shared" si="2"/>
        <v>24908.85</v>
      </c>
      <c r="Q12" s="20"/>
    </row>
    <row r="13" spans="1:18" ht="23.25" x14ac:dyDescent="0.35">
      <c r="A13" s="141" t="s">
        <v>184</v>
      </c>
      <c r="B13" s="142" t="s">
        <v>15</v>
      </c>
      <c r="C13" s="143" t="s">
        <v>391</v>
      </c>
      <c r="D13" s="143" t="s">
        <v>421</v>
      </c>
      <c r="E13" s="144" t="s">
        <v>334</v>
      </c>
      <c r="F13" s="145">
        <v>44287</v>
      </c>
      <c r="G13" s="146">
        <v>26500</v>
      </c>
      <c r="H13" s="147">
        <v>0</v>
      </c>
      <c r="I13" s="146">
        <f t="shared" si="0"/>
        <v>26500</v>
      </c>
      <c r="J13" s="146">
        <v>760.55</v>
      </c>
      <c r="K13" s="146">
        <v>0</v>
      </c>
      <c r="L13" s="146">
        <v>805.6</v>
      </c>
      <c r="M13" s="146">
        <v>25</v>
      </c>
      <c r="N13" s="146">
        <f t="shared" si="1"/>
        <v>1591.15</v>
      </c>
      <c r="O13" s="146">
        <f t="shared" si="2"/>
        <v>24908.85</v>
      </c>
      <c r="Q13" s="20"/>
    </row>
    <row r="14" spans="1:18" ht="23.25" x14ac:dyDescent="0.35">
      <c r="A14" s="141" t="s">
        <v>185</v>
      </c>
      <c r="B14" s="142" t="s">
        <v>15</v>
      </c>
      <c r="C14" s="143" t="s">
        <v>391</v>
      </c>
      <c r="D14" s="143" t="s">
        <v>421</v>
      </c>
      <c r="E14" s="144" t="s">
        <v>334</v>
      </c>
      <c r="F14" s="145">
        <v>44378</v>
      </c>
      <c r="G14" s="146">
        <v>26500</v>
      </c>
      <c r="H14" s="147">
        <v>0</v>
      </c>
      <c r="I14" s="146">
        <f t="shared" si="0"/>
        <v>26500</v>
      </c>
      <c r="J14" s="146">
        <v>760.55</v>
      </c>
      <c r="K14" s="146">
        <v>0</v>
      </c>
      <c r="L14" s="146">
        <v>805.6</v>
      </c>
      <c r="M14" s="146">
        <v>25</v>
      </c>
      <c r="N14" s="146">
        <f t="shared" si="1"/>
        <v>1591.15</v>
      </c>
      <c r="O14" s="146">
        <f t="shared" si="2"/>
        <v>24908.85</v>
      </c>
      <c r="Q14" s="20"/>
    </row>
    <row r="15" spans="1:18" ht="23.25" x14ac:dyDescent="0.35">
      <c r="A15" s="141" t="s">
        <v>186</v>
      </c>
      <c r="B15" s="142" t="s">
        <v>15</v>
      </c>
      <c r="C15" s="143" t="s">
        <v>391</v>
      </c>
      <c r="D15" s="143" t="s">
        <v>421</v>
      </c>
      <c r="E15" s="144" t="s">
        <v>334</v>
      </c>
      <c r="F15" s="145">
        <v>44317</v>
      </c>
      <c r="G15" s="146">
        <v>26500</v>
      </c>
      <c r="H15" s="147">
        <v>0</v>
      </c>
      <c r="I15" s="146">
        <f t="shared" si="0"/>
        <v>26500</v>
      </c>
      <c r="J15" s="146">
        <v>760.55</v>
      </c>
      <c r="K15" s="146">
        <v>0</v>
      </c>
      <c r="L15" s="146">
        <v>805.6</v>
      </c>
      <c r="M15" s="146">
        <v>25</v>
      </c>
      <c r="N15" s="146">
        <f t="shared" si="1"/>
        <v>1591.15</v>
      </c>
      <c r="O15" s="146">
        <f t="shared" si="2"/>
        <v>24908.85</v>
      </c>
      <c r="Q15" s="20"/>
    </row>
    <row r="16" spans="1:18" ht="23.25" x14ac:dyDescent="0.35">
      <c r="A16" s="141" t="s">
        <v>187</v>
      </c>
      <c r="B16" s="142" t="s">
        <v>23</v>
      </c>
      <c r="C16" s="145" t="s">
        <v>188</v>
      </c>
      <c r="D16" s="143" t="s">
        <v>421</v>
      </c>
      <c r="E16" s="144" t="s">
        <v>334</v>
      </c>
      <c r="F16" s="145">
        <v>44197</v>
      </c>
      <c r="G16" s="146">
        <v>33000</v>
      </c>
      <c r="H16" s="146">
        <v>0</v>
      </c>
      <c r="I16" s="146">
        <v>33000</v>
      </c>
      <c r="J16" s="146">
        <v>947.1</v>
      </c>
      <c r="K16" s="146">
        <v>0</v>
      </c>
      <c r="L16" s="146">
        <v>1003.2</v>
      </c>
      <c r="M16" s="146">
        <v>25</v>
      </c>
      <c r="N16" s="146">
        <f t="shared" si="1"/>
        <v>1975.3000000000002</v>
      </c>
      <c r="O16" s="146">
        <f t="shared" si="2"/>
        <v>31024.7</v>
      </c>
      <c r="Q16" s="20"/>
    </row>
    <row r="17" spans="1:17" ht="23.25" x14ac:dyDescent="0.35">
      <c r="A17" s="141" t="s">
        <v>189</v>
      </c>
      <c r="B17" s="142" t="s">
        <v>23</v>
      </c>
      <c r="C17" s="145" t="s">
        <v>24</v>
      </c>
      <c r="D17" s="143" t="s">
        <v>421</v>
      </c>
      <c r="E17" s="144" t="s">
        <v>334</v>
      </c>
      <c r="F17" s="145">
        <v>44317</v>
      </c>
      <c r="G17" s="146">
        <v>30000</v>
      </c>
      <c r="H17" s="147">
        <v>0</v>
      </c>
      <c r="I17" s="146">
        <f>G17+H17</f>
        <v>30000</v>
      </c>
      <c r="J17" s="146">
        <v>861</v>
      </c>
      <c r="K17" s="146">
        <v>0</v>
      </c>
      <c r="L17" s="146">
        <v>912</v>
      </c>
      <c r="M17" s="154">
        <v>1944.78</v>
      </c>
      <c r="N17" s="146">
        <f t="shared" si="1"/>
        <v>3717.7799999999997</v>
      </c>
      <c r="O17" s="146">
        <f t="shared" si="2"/>
        <v>26282.22</v>
      </c>
      <c r="Q17" s="20"/>
    </row>
    <row r="18" spans="1:17" ht="23.25" x14ac:dyDescent="0.35">
      <c r="A18" s="141" t="s">
        <v>190</v>
      </c>
      <c r="B18" s="142" t="s">
        <v>23</v>
      </c>
      <c r="C18" s="145" t="s">
        <v>28</v>
      </c>
      <c r="D18" s="143" t="s">
        <v>421</v>
      </c>
      <c r="E18" s="144" t="s">
        <v>334</v>
      </c>
      <c r="F18" s="145">
        <v>42005</v>
      </c>
      <c r="G18" s="146">
        <v>30000</v>
      </c>
      <c r="H18" s="146">
        <v>0</v>
      </c>
      <c r="I18" s="146">
        <v>30000</v>
      </c>
      <c r="J18" s="146">
        <v>861</v>
      </c>
      <c r="K18" s="146">
        <v>0</v>
      </c>
      <c r="L18" s="146">
        <v>912</v>
      </c>
      <c r="M18" s="146">
        <v>25</v>
      </c>
      <c r="N18" s="146">
        <f t="shared" si="1"/>
        <v>1798</v>
      </c>
      <c r="O18" s="146">
        <f t="shared" si="2"/>
        <v>28202</v>
      </c>
      <c r="Q18" s="20"/>
    </row>
    <row r="19" spans="1:17" ht="23.25" x14ac:dyDescent="0.35">
      <c r="A19" s="141" t="s">
        <v>191</v>
      </c>
      <c r="B19" s="142" t="s">
        <v>15</v>
      </c>
      <c r="C19" s="145" t="s">
        <v>24</v>
      </c>
      <c r="D19" s="143" t="s">
        <v>421</v>
      </c>
      <c r="E19" s="144" t="s">
        <v>334</v>
      </c>
      <c r="F19" s="145">
        <v>44713</v>
      </c>
      <c r="G19" s="146">
        <v>30000</v>
      </c>
      <c r="H19" s="146">
        <v>0</v>
      </c>
      <c r="I19" s="146">
        <v>30000</v>
      </c>
      <c r="J19" s="146">
        <v>861</v>
      </c>
      <c r="K19" s="146">
        <v>0</v>
      </c>
      <c r="L19" s="146">
        <v>912</v>
      </c>
      <c r="M19" s="146">
        <v>25</v>
      </c>
      <c r="N19" s="146">
        <f t="shared" si="1"/>
        <v>1798</v>
      </c>
      <c r="O19" s="146">
        <f t="shared" si="2"/>
        <v>28202</v>
      </c>
      <c r="Q19" s="20"/>
    </row>
    <row r="20" spans="1:17" ht="23.25" x14ac:dyDescent="0.35">
      <c r="A20" s="141" t="s">
        <v>192</v>
      </c>
      <c r="B20" s="142" t="s">
        <v>23</v>
      </c>
      <c r="C20" s="145" t="s">
        <v>24</v>
      </c>
      <c r="D20" s="143" t="s">
        <v>421</v>
      </c>
      <c r="E20" s="144" t="s">
        <v>334</v>
      </c>
      <c r="F20" s="145">
        <v>43344</v>
      </c>
      <c r="G20" s="146">
        <v>11000</v>
      </c>
      <c r="H20" s="147">
        <v>0</v>
      </c>
      <c r="I20" s="146">
        <f>G20+H20</f>
        <v>11000</v>
      </c>
      <c r="J20" s="146">
        <v>315.7</v>
      </c>
      <c r="K20" s="146">
        <v>0</v>
      </c>
      <c r="L20" s="146">
        <v>334.4</v>
      </c>
      <c r="M20" s="146">
        <v>25</v>
      </c>
      <c r="N20" s="146">
        <f t="shared" si="1"/>
        <v>675.09999999999991</v>
      </c>
      <c r="O20" s="146">
        <f t="shared" si="2"/>
        <v>10324.9</v>
      </c>
      <c r="Q20" s="20"/>
    </row>
    <row r="21" spans="1:17" ht="23.25" x14ac:dyDescent="0.35">
      <c r="A21" s="141" t="s">
        <v>194</v>
      </c>
      <c r="B21" s="142" t="s">
        <v>23</v>
      </c>
      <c r="C21" s="145" t="s">
        <v>24</v>
      </c>
      <c r="D21" s="143" t="s">
        <v>421</v>
      </c>
      <c r="E21" s="144" t="s">
        <v>334</v>
      </c>
      <c r="F21" s="145">
        <v>44682</v>
      </c>
      <c r="G21" s="146">
        <v>30000</v>
      </c>
      <c r="H21" s="146">
        <v>0</v>
      </c>
      <c r="I21" s="146">
        <v>30000</v>
      </c>
      <c r="J21" s="146">
        <v>861</v>
      </c>
      <c r="K21" s="146">
        <v>0</v>
      </c>
      <c r="L21" s="146">
        <v>912</v>
      </c>
      <c r="M21" s="154">
        <v>1944.78</v>
      </c>
      <c r="N21" s="146">
        <f t="shared" si="1"/>
        <v>3717.7799999999997</v>
      </c>
      <c r="O21" s="146">
        <f t="shared" si="2"/>
        <v>26282.22</v>
      </c>
      <c r="Q21" s="20"/>
    </row>
    <row r="22" spans="1:17" ht="23.25" x14ac:dyDescent="0.35">
      <c r="A22" s="141" t="s">
        <v>195</v>
      </c>
      <c r="B22" s="142" t="s">
        <v>15</v>
      </c>
      <c r="C22" s="145" t="s">
        <v>91</v>
      </c>
      <c r="D22" s="143" t="s">
        <v>421</v>
      </c>
      <c r="E22" s="144" t="s">
        <v>334</v>
      </c>
      <c r="F22" s="145">
        <v>44228</v>
      </c>
      <c r="G22" s="146">
        <v>16500</v>
      </c>
      <c r="H22" s="147">
        <v>0</v>
      </c>
      <c r="I22" s="146">
        <f>G22+H22</f>
        <v>16500</v>
      </c>
      <c r="J22" s="146">
        <v>473.55</v>
      </c>
      <c r="K22" s="146">
        <v>0</v>
      </c>
      <c r="L22" s="146">
        <v>501.6</v>
      </c>
      <c r="M22" s="146">
        <v>25</v>
      </c>
      <c r="N22" s="146">
        <f t="shared" si="1"/>
        <v>1000.1500000000001</v>
      </c>
      <c r="O22" s="146">
        <f t="shared" si="2"/>
        <v>15499.85</v>
      </c>
      <c r="Q22" s="20"/>
    </row>
    <row r="23" spans="1:17" ht="23.25" x14ac:dyDescent="0.35">
      <c r="A23" s="141" t="s">
        <v>196</v>
      </c>
      <c r="B23" s="142" t="s">
        <v>15</v>
      </c>
      <c r="C23" s="145" t="s">
        <v>91</v>
      </c>
      <c r="D23" s="143" t="s">
        <v>421</v>
      </c>
      <c r="E23" s="144" t="s">
        <v>334</v>
      </c>
      <c r="F23" s="145">
        <v>44348</v>
      </c>
      <c r="G23" s="146">
        <v>16500</v>
      </c>
      <c r="H23" s="147">
        <v>0</v>
      </c>
      <c r="I23" s="146">
        <v>16500</v>
      </c>
      <c r="J23" s="146">
        <v>473.55</v>
      </c>
      <c r="K23" s="146">
        <v>0</v>
      </c>
      <c r="L23" s="146">
        <v>501.6</v>
      </c>
      <c r="M23" s="146">
        <v>25</v>
      </c>
      <c r="N23" s="146">
        <f t="shared" si="1"/>
        <v>1000.1500000000001</v>
      </c>
      <c r="O23" s="146">
        <f t="shared" si="2"/>
        <v>15499.85</v>
      </c>
      <c r="Q23" s="20"/>
    </row>
    <row r="24" spans="1:17" ht="23.25" x14ac:dyDescent="0.35">
      <c r="A24" s="141" t="s">
        <v>197</v>
      </c>
      <c r="B24" s="142" t="s">
        <v>15</v>
      </c>
      <c r="C24" s="145" t="s">
        <v>91</v>
      </c>
      <c r="D24" s="143" t="s">
        <v>421</v>
      </c>
      <c r="E24" s="144" t="s">
        <v>334</v>
      </c>
      <c r="F24" s="145">
        <v>44228</v>
      </c>
      <c r="G24" s="146">
        <v>16500</v>
      </c>
      <c r="H24" s="147">
        <v>0</v>
      </c>
      <c r="I24" s="146">
        <f>G24+H24</f>
        <v>16500</v>
      </c>
      <c r="J24" s="146">
        <v>473.55</v>
      </c>
      <c r="K24" s="146">
        <v>0</v>
      </c>
      <c r="L24" s="146">
        <v>501.6</v>
      </c>
      <c r="M24" s="146">
        <v>25</v>
      </c>
      <c r="N24" s="146">
        <f t="shared" si="1"/>
        <v>1000.1500000000001</v>
      </c>
      <c r="O24" s="146">
        <f t="shared" si="2"/>
        <v>15499.85</v>
      </c>
      <c r="Q24" s="20"/>
    </row>
    <row r="25" spans="1:17" ht="23.25" x14ac:dyDescent="0.35">
      <c r="A25" s="141" t="s">
        <v>198</v>
      </c>
      <c r="B25" s="142" t="s">
        <v>15</v>
      </c>
      <c r="C25" s="145" t="s">
        <v>91</v>
      </c>
      <c r="D25" s="143" t="s">
        <v>421</v>
      </c>
      <c r="E25" s="144" t="s">
        <v>334</v>
      </c>
      <c r="F25" s="145">
        <v>44409</v>
      </c>
      <c r="G25" s="146">
        <v>16500</v>
      </c>
      <c r="H25" s="147">
        <v>0</v>
      </c>
      <c r="I25" s="146">
        <f>G25+H25</f>
        <v>16500</v>
      </c>
      <c r="J25" s="146">
        <v>473.55</v>
      </c>
      <c r="K25" s="146">
        <v>0</v>
      </c>
      <c r="L25" s="146">
        <v>501.6</v>
      </c>
      <c r="M25" s="146">
        <v>25</v>
      </c>
      <c r="N25" s="146">
        <f t="shared" si="1"/>
        <v>1000.1500000000001</v>
      </c>
      <c r="O25" s="146">
        <f t="shared" si="2"/>
        <v>15499.85</v>
      </c>
    </row>
    <row r="26" spans="1:17" ht="23.25" x14ac:dyDescent="0.35">
      <c r="A26" s="141" t="s">
        <v>199</v>
      </c>
      <c r="B26" s="142" t="s">
        <v>23</v>
      </c>
      <c r="C26" s="145" t="s">
        <v>91</v>
      </c>
      <c r="D26" s="143" t="s">
        <v>421</v>
      </c>
      <c r="E26" s="144" t="s">
        <v>334</v>
      </c>
      <c r="F26" s="145">
        <v>40269</v>
      </c>
      <c r="G26" s="146">
        <v>16500</v>
      </c>
      <c r="H26" s="146">
        <v>0</v>
      </c>
      <c r="I26" s="146">
        <v>16500</v>
      </c>
      <c r="J26" s="146">
        <v>473.55</v>
      </c>
      <c r="K26" s="146">
        <v>0</v>
      </c>
      <c r="L26" s="146">
        <v>501.6</v>
      </c>
      <c r="M26" s="155">
        <v>1944.78</v>
      </c>
      <c r="N26" s="146">
        <f t="shared" si="1"/>
        <v>2919.9300000000003</v>
      </c>
      <c r="O26" s="146">
        <f t="shared" si="2"/>
        <v>13580.07</v>
      </c>
    </row>
    <row r="27" spans="1:17" ht="23.25" x14ac:dyDescent="0.35">
      <c r="A27" s="141" t="s">
        <v>200</v>
      </c>
      <c r="B27" s="142" t="s">
        <v>23</v>
      </c>
      <c r="C27" s="145" t="s">
        <v>91</v>
      </c>
      <c r="D27" s="143" t="s">
        <v>421</v>
      </c>
      <c r="E27" s="144" t="s">
        <v>334</v>
      </c>
      <c r="F27" s="145">
        <v>44256</v>
      </c>
      <c r="G27" s="146">
        <v>16500</v>
      </c>
      <c r="H27" s="147">
        <v>0</v>
      </c>
      <c r="I27" s="146">
        <f t="shared" ref="I27:I36" si="3">G27+H27</f>
        <v>16500</v>
      </c>
      <c r="J27" s="146">
        <v>473.55</v>
      </c>
      <c r="K27" s="146">
        <v>0</v>
      </c>
      <c r="L27" s="146">
        <v>501.6</v>
      </c>
      <c r="M27" s="146">
        <v>25</v>
      </c>
      <c r="N27" s="146">
        <f t="shared" si="1"/>
        <v>1000.1500000000001</v>
      </c>
      <c r="O27" s="146">
        <f t="shared" si="2"/>
        <v>15499.85</v>
      </c>
    </row>
    <row r="28" spans="1:17" ht="23.25" x14ac:dyDescent="0.35">
      <c r="A28" s="141" t="s">
        <v>201</v>
      </c>
      <c r="B28" s="142" t="s">
        <v>15</v>
      </c>
      <c r="C28" s="145" t="s">
        <v>91</v>
      </c>
      <c r="D28" s="143" t="s">
        <v>421</v>
      </c>
      <c r="E28" s="144" t="s">
        <v>334</v>
      </c>
      <c r="F28" s="145">
        <v>44256</v>
      </c>
      <c r="G28" s="146">
        <v>16500</v>
      </c>
      <c r="H28" s="147">
        <v>0</v>
      </c>
      <c r="I28" s="146">
        <f t="shared" si="3"/>
        <v>16500</v>
      </c>
      <c r="J28" s="146">
        <v>473.55</v>
      </c>
      <c r="K28" s="146">
        <v>0</v>
      </c>
      <c r="L28" s="146">
        <v>501.6</v>
      </c>
      <c r="M28" s="146">
        <v>25</v>
      </c>
      <c r="N28" s="146">
        <f t="shared" si="1"/>
        <v>1000.1500000000001</v>
      </c>
      <c r="O28" s="146">
        <f t="shared" si="2"/>
        <v>15499.85</v>
      </c>
    </row>
    <row r="29" spans="1:17" ht="23.25" x14ac:dyDescent="0.35">
      <c r="A29" s="141" t="s">
        <v>202</v>
      </c>
      <c r="B29" s="142" t="s">
        <v>15</v>
      </c>
      <c r="C29" s="145" t="s">
        <v>91</v>
      </c>
      <c r="D29" s="143" t="s">
        <v>421</v>
      </c>
      <c r="E29" s="144" t="s">
        <v>334</v>
      </c>
      <c r="F29" s="145">
        <v>44256</v>
      </c>
      <c r="G29" s="146">
        <v>16500</v>
      </c>
      <c r="H29" s="147">
        <v>0</v>
      </c>
      <c r="I29" s="146">
        <f t="shared" si="3"/>
        <v>16500</v>
      </c>
      <c r="J29" s="146">
        <v>473.55</v>
      </c>
      <c r="K29" s="146">
        <v>0</v>
      </c>
      <c r="L29" s="146">
        <v>501.6</v>
      </c>
      <c r="M29" s="146">
        <v>25</v>
      </c>
      <c r="N29" s="146">
        <f t="shared" si="1"/>
        <v>1000.1500000000001</v>
      </c>
      <c r="O29" s="146">
        <f t="shared" si="2"/>
        <v>15499.85</v>
      </c>
    </row>
    <row r="30" spans="1:17" ht="23.25" x14ac:dyDescent="0.35">
      <c r="A30" s="141" t="s">
        <v>203</v>
      </c>
      <c r="B30" s="142" t="s">
        <v>15</v>
      </c>
      <c r="C30" s="145" t="s">
        <v>91</v>
      </c>
      <c r="D30" s="143" t="s">
        <v>421</v>
      </c>
      <c r="E30" s="144" t="s">
        <v>334</v>
      </c>
      <c r="F30" s="145">
        <v>44256</v>
      </c>
      <c r="G30" s="146">
        <v>16500</v>
      </c>
      <c r="H30" s="147">
        <v>0</v>
      </c>
      <c r="I30" s="146">
        <f t="shared" si="3"/>
        <v>16500</v>
      </c>
      <c r="J30" s="146">
        <v>473.55</v>
      </c>
      <c r="K30" s="146">
        <v>0</v>
      </c>
      <c r="L30" s="146">
        <v>501.6</v>
      </c>
      <c r="M30" s="146">
        <v>25</v>
      </c>
      <c r="N30" s="146">
        <f t="shared" si="1"/>
        <v>1000.1500000000001</v>
      </c>
      <c r="O30" s="146">
        <f t="shared" si="2"/>
        <v>15499.85</v>
      </c>
    </row>
    <row r="31" spans="1:17" ht="23.25" x14ac:dyDescent="0.35">
      <c r="A31" s="141" t="s">
        <v>204</v>
      </c>
      <c r="B31" s="142" t="s">
        <v>15</v>
      </c>
      <c r="C31" s="145" t="s">
        <v>91</v>
      </c>
      <c r="D31" s="143" t="s">
        <v>421</v>
      </c>
      <c r="E31" s="144" t="s">
        <v>334</v>
      </c>
      <c r="F31" s="145">
        <v>44287</v>
      </c>
      <c r="G31" s="146">
        <v>16500</v>
      </c>
      <c r="H31" s="147">
        <v>0</v>
      </c>
      <c r="I31" s="146">
        <f t="shared" si="3"/>
        <v>16500</v>
      </c>
      <c r="J31" s="146">
        <v>473.55</v>
      </c>
      <c r="K31" s="146">
        <v>0</v>
      </c>
      <c r="L31" s="146">
        <v>501.6</v>
      </c>
      <c r="M31" s="146">
        <v>25</v>
      </c>
      <c r="N31" s="146">
        <f t="shared" si="1"/>
        <v>1000.1500000000001</v>
      </c>
      <c r="O31" s="146">
        <f t="shared" si="2"/>
        <v>15499.85</v>
      </c>
    </row>
    <row r="32" spans="1:17" ht="23.25" x14ac:dyDescent="0.35">
      <c r="A32" s="141" t="s">
        <v>205</v>
      </c>
      <c r="B32" s="142" t="s">
        <v>15</v>
      </c>
      <c r="C32" s="145" t="s">
        <v>91</v>
      </c>
      <c r="D32" s="143" t="s">
        <v>421</v>
      </c>
      <c r="E32" s="144" t="s">
        <v>334</v>
      </c>
      <c r="F32" s="145">
        <v>44256</v>
      </c>
      <c r="G32" s="146">
        <v>16500</v>
      </c>
      <c r="H32" s="147">
        <v>0</v>
      </c>
      <c r="I32" s="146">
        <f t="shared" si="3"/>
        <v>16500</v>
      </c>
      <c r="J32" s="146">
        <v>473.55</v>
      </c>
      <c r="K32" s="146">
        <v>0</v>
      </c>
      <c r="L32" s="146">
        <v>501.6</v>
      </c>
      <c r="M32" s="146">
        <v>25</v>
      </c>
      <c r="N32" s="146">
        <f t="shared" si="1"/>
        <v>1000.1500000000001</v>
      </c>
      <c r="O32" s="146">
        <f t="shared" si="2"/>
        <v>15499.85</v>
      </c>
    </row>
    <row r="33" spans="1:15" ht="23.25" x14ac:dyDescent="0.35">
      <c r="A33" s="141" t="s">
        <v>206</v>
      </c>
      <c r="B33" s="142" t="s">
        <v>15</v>
      </c>
      <c r="C33" s="145" t="s">
        <v>91</v>
      </c>
      <c r="D33" s="143" t="s">
        <v>421</v>
      </c>
      <c r="E33" s="144" t="s">
        <v>334</v>
      </c>
      <c r="F33" s="145">
        <v>44256</v>
      </c>
      <c r="G33" s="146">
        <v>16500</v>
      </c>
      <c r="H33" s="147">
        <v>0</v>
      </c>
      <c r="I33" s="146">
        <f t="shared" si="3"/>
        <v>16500</v>
      </c>
      <c r="J33" s="146">
        <v>473.55</v>
      </c>
      <c r="K33" s="146">
        <v>0</v>
      </c>
      <c r="L33" s="146">
        <v>501.6</v>
      </c>
      <c r="M33" s="146">
        <v>25</v>
      </c>
      <c r="N33" s="146">
        <f t="shared" si="1"/>
        <v>1000.1500000000001</v>
      </c>
      <c r="O33" s="146">
        <f t="shared" si="2"/>
        <v>15499.85</v>
      </c>
    </row>
    <row r="34" spans="1:15" ht="23.25" x14ac:dyDescent="0.35">
      <c r="A34" s="141" t="s">
        <v>207</v>
      </c>
      <c r="B34" s="142" t="s">
        <v>15</v>
      </c>
      <c r="C34" s="145" t="s">
        <v>91</v>
      </c>
      <c r="D34" s="143" t="s">
        <v>421</v>
      </c>
      <c r="E34" s="144" t="s">
        <v>334</v>
      </c>
      <c r="F34" s="145">
        <v>44256</v>
      </c>
      <c r="G34" s="146">
        <v>16500</v>
      </c>
      <c r="H34" s="147">
        <v>0</v>
      </c>
      <c r="I34" s="146">
        <f t="shared" si="3"/>
        <v>16500</v>
      </c>
      <c r="J34" s="146">
        <v>473.55</v>
      </c>
      <c r="K34" s="146">
        <v>0</v>
      </c>
      <c r="L34" s="146">
        <v>501.6</v>
      </c>
      <c r="M34" s="146">
        <v>25</v>
      </c>
      <c r="N34" s="146">
        <f t="shared" si="1"/>
        <v>1000.1500000000001</v>
      </c>
      <c r="O34" s="146">
        <f t="shared" si="2"/>
        <v>15499.85</v>
      </c>
    </row>
    <row r="35" spans="1:15" ht="23.25" x14ac:dyDescent="0.35">
      <c r="A35" s="141" t="s">
        <v>208</v>
      </c>
      <c r="B35" s="142" t="s">
        <v>15</v>
      </c>
      <c r="C35" s="145" t="s">
        <v>91</v>
      </c>
      <c r="D35" s="143" t="s">
        <v>421</v>
      </c>
      <c r="E35" s="144" t="s">
        <v>334</v>
      </c>
      <c r="F35" s="145">
        <v>44256</v>
      </c>
      <c r="G35" s="146">
        <v>16500</v>
      </c>
      <c r="H35" s="147">
        <v>0</v>
      </c>
      <c r="I35" s="146">
        <f t="shared" si="3"/>
        <v>16500</v>
      </c>
      <c r="J35" s="146">
        <v>473.55</v>
      </c>
      <c r="K35" s="146">
        <v>0</v>
      </c>
      <c r="L35" s="146">
        <v>501.6</v>
      </c>
      <c r="M35" s="146">
        <v>25</v>
      </c>
      <c r="N35" s="146">
        <f t="shared" si="1"/>
        <v>1000.1500000000001</v>
      </c>
      <c r="O35" s="146">
        <f t="shared" si="2"/>
        <v>15499.85</v>
      </c>
    </row>
    <row r="36" spans="1:15" ht="23.25" x14ac:dyDescent="0.35">
      <c r="A36" s="141" t="s">
        <v>209</v>
      </c>
      <c r="B36" s="142" t="s">
        <v>15</v>
      </c>
      <c r="C36" s="145" t="s">
        <v>91</v>
      </c>
      <c r="D36" s="143" t="s">
        <v>421</v>
      </c>
      <c r="E36" s="144" t="s">
        <v>334</v>
      </c>
      <c r="F36" s="145">
        <v>44317</v>
      </c>
      <c r="G36" s="146">
        <v>16500</v>
      </c>
      <c r="H36" s="147">
        <v>0</v>
      </c>
      <c r="I36" s="146">
        <f t="shared" si="3"/>
        <v>16500</v>
      </c>
      <c r="J36" s="146">
        <v>473.55</v>
      </c>
      <c r="K36" s="146">
        <v>0</v>
      </c>
      <c r="L36" s="146">
        <v>501.6</v>
      </c>
      <c r="M36" s="146">
        <v>25</v>
      </c>
      <c r="N36" s="146">
        <f t="shared" si="1"/>
        <v>1000.1500000000001</v>
      </c>
      <c r="O36" s="146">
        <f t="shared" si="2"/>
        <v>15499.85</v>
      </c>
    </row>
    <row r="37" spans="1:15" ht="23.25" x14ac:dyDescent="0.35">
      <c r="A37" s="141" t="s">
        <v>210</v>
      </c>
      <c r="B37" s="142" t="s">
        <v>15</v>
      </c>
      <c r="C37" s="145" t="s">
        <v>91</v>
      </c>
      <c r="D37" s="143" t="s">
        <v>421</v>
      </c>
      <c r="E37" s="144" t="s">
        <v>334</v>
      </c>
      <c r="F37" s="145">
        <v>44228</v>
      </c>
      <c r="G37" s="146">
        <v>16500</v>
      </c>
      <c r="H37" s="146">
        <v>0</v>
      </c>
      <c r="I37" s="146">
        <v>16500</v>
      </c>
      <c r="J37" s="146">
        <v>473.55</v>
      </c>
      <c r="K37" s="146">
        <v>0</v>
      </c>
      <c r="L37" s="146">
        <v>501.6</v>
      </c>
      <c r="M37" s="154">
        <v>7259.04</v>
      </c>
      <c r="N37" s="146">
        <f t="shared" si="1"/>
        <v>8234.19</v>
      </c>
      <c r="O37" s="146">
        <f t="shared" si="2"/>
        <v>8265.81</v>
      </c>
    </row>
    <row r="38" spans="1:15" ht="23.25" x14ac:dyDescent="0.35">
      <c r="A38" s="141" t="s">
        <v>211</v>
      </c>
      <c r="B38" s="142" t="s">
        <v>15</v>
      </c>
      <c r="C38" s="145" t="s">
        <v>91</v>
      </c>
      <c r="D38" s="143" t="s">
        <v>421</v>
      </c>
      <c r="E38" s="144" t="s">
        <v>334</v>
      </c>
      <c r="F38" s="145">
        <v>44287</v>
      </c>
      <c r="G38" s="146">
        <v>16500</v>
      </c>
      <c r="H38" s="147">
        <v>0</v>
      </c>
      <c r="I38" s="146">
        <f>G38+H38</f>
        <v>16500</v>
      </c>
      <c r="J38" s="146">
        <v>473.55</v>
      </c>
      <c r="K38" s="146">
        <v>0</v>
      </c>
      <c r="L38" s="146">
        <v>501.6</v>
      </c>
      <c r="M38" s="146">
        <v>25</v>
      </c>
      <c r="N38" s="146">
        <f t="shared" si="1"/>
        <v>1000.1500000000001</v>
      </c>
      <c r="O38" s="146">
        <f t="shared" si="2"/>
        <v>15499.85</v>
      </c>
    </row>
    <row r="39" spans="1:15" ht="23.25" x14ac:dyDescent="0.35">
      <c r="A39" s="141" t="s">
        <v>212</v>
      </c>
      <c r="B39" s="142" t="s">
        <v>15</v>
      </c>
      <c r="C39" s="145" t="s">
        <v>91</v>
      </c>
      <c r="D39" s="143" t="s">
        <v>421</v>
      </c>
      <c r="E39" s="144" t="s">
        <v>334</v>
      </c>
      <c r="F39" s="145">
        <v>44256</v>
      </c>
      <c r="G39" s="146">
        <v>16500</v>
      </c>
      <c r="H39" s="147">
        <v>0</v>
      </c>
      <c r="I39" s="146">
        <f>G39+H39</f>
        <v>16500</v>
      </c>
      <c r="J39" s="146">
        <v>473.55</v>
      </c>
      <c r="K39" s="146">
        <v>0</v>
      </c>
      <c r="L39" s="146">
        <v>501.6</v>
      </c>
      <c r="M39" s="146">
        <v>25</v>
      </c>
      <c r="N39" s="146">
        <f t="shared" si="1"/>
        <v>1000.1500000000001</v>
      </c>
      <c r="O39" s="146">
        <f t="shared" si="2"/>
        <v>15499.85</v>
      </c>
    </row>
    <row r="40" spans="1:15" ht="23.25" x14ac:dyDescent="0.35">
      <c r="A40" s="141" t="s">
        <v>213</v>
      </c>
      <c r="B40" s="142" t="s">
        <v>15</v>
      </c>
      <c r="C40" s="145" t="s">
        <v>91</v>
      </c>
      <c r="D40" s="143" t="s">
        <v>421</v>
      </c>
      <c r="E40" s="144" t="s">
        <v>334</v>
      </c>
      <c r="F40" s="145">
        <v>44287</v>
      </c>
      <c r="G40" s="146">
        <v>16500</v>
      </c>
      <c r="H40" s="146">
        <v>0</v>
      </c>
      <c r="I40" s="146">
        <v>16500</v>
      </c>
      <c r="J40" s="146">
        <v>473.55</v>
      </c>
      <c r="K40" s="146">
        <v>0</v>
      </c>
      <c r="L40" s="146">
        <v>501.6</v>
      </c>
      <c r="M40" s="146">
        <v>1025</v>
      </c>
      <c r="N40" s="146">
        <f t="shared" si="1"/>
        <v>2000.15</v>
      </c>
      <c r="O40" s="146">
        <f t="shared" si="2"/>
        <v>14499.85</v>
      </c>
    </row>
    <row r="41" spans="1:15" ht="23.25" x14ac:dyDescent="0.35">
      <c r="A41" s="141" t="s">
        <v>214</v>
      </c>
      <c r="B41" s="142" t="s">
        <v>15</v>
      </c>
      <c r="C41" s="145" t="s">
        <v>91</v>
      </c>
      <c r="D41" s="143" t="s">
        <v>421</v>
      </c>
      <c r="E41" s="144" t="s">
        <v>334</v>
      </c>
      <c r="F41" s="145">
        <v>44317</v>
      </c>
      <c r="G41" s="146">
        <v>16500</v>
      </c>
      <c r="H41" s="147">
        <v>0</v>
      </c>
      <c r="I41" s="146">
        <f>G41+H41</f>
        <v>16500</v>
      </c>
      <c r="J41" s="146">
        <v>473.55</v>
      </c>
      <c r="K41" s="146">
        <v>0</v>
      </c>
      <c r="L41" s="146">
        <v>501.6</v>
      </c>
      <c r="M41" s="146">
        <v>25</v>
      </c>
      <c r="N41" s="146">
        <f t="shared" si="1"/>
        <v>1000.1500000000001</v>
      </c>
      <c r="O41" s="146">
        <f t="shared" si="2"/>
        <v>15499.85</v>
      </c>
    </row>
    <row r="42" spans="1:15" ht="23.25" x14ac:dyDescent="0.35">
      <c r="A42" s="141" t="s">
        <v>215</v>
      </c>
      <c r="B42" s="142" t="s">
        <v>15</v>
      </c>
      <c r="C42" s="145" t="s">
        <v>91</v>
      </c>
      <c r="D42" s="143" t="s">
        <v>421</v>
      </c>
      <c r="E42" s="144" t="s">
        <v>334</v>
      </c>
      <c r="F42" s="145">
        <v>44348</v>
      </c>
      <c r="G42" s="146">
        <v>16500</v>
      </c>
      <c r="H42" s="147">
        <v>0</v>
      </c>
      <c r="I42" s="146">
        <f>G42+H42</f>
        <v>16500</v>
      </c>
      <c r="J42" s="146">
        <v>473.55</v>
      </c>
      <c r="K42" s="146">
        <v>0</v>
      </c>
      <c r="L42" s="146">
        <v>501.6</v>
      </c>
      <c r="M42" s="146">
        <v>25</v>
      </c>
      <c r="N42" s="146">
        <f t="shared" si="1"/>
        <v>1000.1500000000001</v>
      </c>
      <c r="O42" s="146">
        <f t="shared" si="2"/>
        <v>15499.85</v>
      </c>
    </row>
    <row r="43" spans="1:15" ht="23.25" x14ac:dyDescent="0.35">
      <c r="A43" s="141" t="s">
        <v>216</v>
      </c>
      <c r="B43" s="142" t="s">
        <v>15</v>
      </c>
      <c r="C43" s="145" t="s">
        <v>91</v>
      </c>
      <c r="D43" s="143" t="s">
        <v>421</v>
      </c>
      <c r="E43" s="144" t="s">
        <v>334</v>
      </c>
      <c r="F43" s="145">
        <v>44317</v>
      </c>
      <c r="G43" s="146">
        <v>16500</v>
      </c>
      <c r="H43" s="147">
        <v>0</v>
      </c>
      <c r="I43" s="146">
        <f>G43+H43</f>
        <v>16500</v>
      </c>
      <c r="J43" s="146">
        <v>473.55</v>
      </c>
      <c r="K43" s="146">
        <v>0</v>
      </c>
      <c r="L43" s="146">
        <v>501.6</v>
      </c>
      <c r="M43" s="154">
        <v>1944.78</v>
      </c>
      <c r="N43" s="146">
        <f t="shared" si="1"/>
        <v>2919.9300000000003</v>
      </c>
      <c r="O43" s="146">
        <f t="shared" si="2"/>
        <v>13580.07</v>
      </c>
    </row>
    <row r="44" spans="1:15" ht="23.25" x14ac:dyDescent="0.35">
      <c r="A44" s="141" t="s">
        <v>217</v>
      </c>
      <c r="B44" s="142" t="s">
        <v>15</v>
      </c>
      <c r="C44" s="145" t="s">
        <v>91</v>
      </c>
      <c r="D44" s="143" t="s">
        <v>421</v>
      </c>
      <c r="E44" s="144" t="s">
        <v>334</v>
      </c>
      <c r="F44" s="145">
        <v>44348</v>
      </c>
      <c r="G44" s="146">
        <v>16500</v>
      </c>
      <c r="H44" s="147">
        <v>0</v>
      </c>
      <c r="I44" s="146">
        <f>G44+H44</f>
        <v>16500</v>
      </c>
      <c r="J44" s="146">
        <v>473.55</v>
      </c>
      <c r="K44" s="146">
        <v>0</v>
      </c>
      <c r="L44" s="146">
        <v>501.6</v>
      </c>
      <c r="M44" s="146">
        <v>25</v>
      </c>
      <c r="N44" s="146">
        <f t="shared" si="1"/>
        <v>1000.1500000000001</v>
      </c>
      <c r="O44" s="146">
        <f t="shared" si="2"/>
        <v>15499.85</v>
      </c>
    </row>
    <row r="45" spans="1:15" ht="23.25" x14ac:dyDescent="0.35">
      <c r="A45" s="141" t="s">
        <v>218</v>
      </c>
      <c r="B45" s="142" t="s">
        <v>15</v>
      </c>
      <c r="C45" s="145" t="s">
        <v>91</v>
      </c>
      <c r="D45" s="143" t="s">
        <v>421</v>
      </c>
      <c r="E45" s="144" t="s">
        <v>334</v>
      </c>
      <c r="F45" s="145">
        <v>44287</v>
      </c>
      <c r="G45" s="146">
        <v>16500</v>
      </c>
      <c r="H45" s="146">
        <v>0</v>
      </c>
      <c r="I45" s="146">
        <v>16500</v>
      </c>
      <c r="J45" s="146">
        <v>473.55</v>
      </c>
      <c r="K45" s="146">
        <v>0</v>
      </c>
      <c r="L45" s="146">
        <v>501.6</v>
      </c>
      <c r="M45" s="154">
        <v>5449.67</v>
      </c>
      <c r="N45" s="146">
        <f t="shared" si="1"/>
        <v>6424.82</v>
      </c>
      <c r="O45" s="146">
        <f t="shared" si="2"/>
        <v>10075.18</v>
      </c>
    </row>
    <row r="46" spans="1:15" ht="23.25" x14ac:dyDescent="0.35">
      <c r="A46" s="141" t="s">
        <v>219</v>
      </c>
      <c r="B46" s="142" t="s">
        <v>15</v>
      </c>
      <c r="C46" s="145" t="s">
        <v>91</v>
      </c>
      <c r="D46" s="143" t="s">
        <v>421</v>
      </c>
      <c r="E46" s="144" t="s">
        <v>334</v>
      </c>
      <c r="F46" s="145">
        <v>44287</v>
      </c>
      <c r="G46" s="146">
        <v>16500</v>
      </c>
      <c r="H46" s="146">
        <v>0</v>
      </c>
      <c r="I46" s="146">
        <v>16500</v>
      </c>
      <c r="J46" s="146">
        <v>473.55</v>
      </c>
      <c r="K46" s="146">
        <v>0</v>
      </c>
      <c r="L46" s="146">
        <v>501.6</v>
      </c>
      <c r="M46" s="154">
        <v>3124.73</v>
      </c>
      <c r="N46" s="146">
        <f t="shared" si="1"/>
        <v>4099.88</v>
      </c>
      <c r="O46" s="146">
        <f t="shared" si="2"/>
        <v>12400.119999999999</v>
      </c>
    </row>
    <row r="47" spans="1:15" ht="23.25" x14ac:dyDescent="0.35">
      <c r="A47" s="141" t="s">
        <v>220</v>
      </c>
      <c r="B47" s="142" t="s">
        <v>15</v>
      </c>
      <c r="C47" s="145" t="s">
        <v>91</v>
      </c>
      <c r="D47" s="143" t="s">
        <v>421</v>
      </c>
      <c r="E47" s="144" t="s">
        <v>334</v>
      </c>
      <c r="F47" s="145">
        <v>44348</v>
      </c>
      <c r="G47" s="146">
        <v>16500</v>
      </c>
      <c r="H47" s="147">
        <v>0</v>
      </c>
      <c r="I47" s="146">
        <f t="shared" ref="I47:I60" si="4">G47+H47</f>
        <v>16500</v>
      </c>
      <c r="J47" s="146">
        <v>473.55</v>
      </c>
      <c r="K47" s="146">
        <v>0</v>
      </c>
      <c r="L47" s="146">
        <v>501.6</v>
      </c>
      <c r="M47" s="146">
        <v>165</v>
      </c>
      <c r="N47" s="146">
        <f t="shared" si="1"/>
        <v>1140.1500000000001</v>
      </c>
      <c r="O47" s="146">
        <f t="shared" si="2"/>
        <v>15359.85</v>
      </c>
    </row>
    <row r="48" spans="1:15" ht="23.25" x14ac:dyDescent="0.35">
      <c r="A48" s="141" t="s">
        <v>221</v>
      </c>
      <c r="B48" s="142" t="s">
        <v>15</v>
      </c>
      <c r="C48" s="145" t="s">
        <v>91</v>
      </c>
      <c r="D48" s="143" t="s">
        <v>421</v>
      </c>
      <c r="E48" s="144" t="s">
        <v>334</v>
      </c>
      <c r="F48" s="145">
        <v>44378</v>
      </c>
      <c r="G48" s="146">
        <v>16500</v>
      </c>
      <c r="H48" s="147">
        <v>0</v>
      </c>
      <c r="I48" s="146">
        <f t="shared" si="4"/>
        <v>16500</v>
      </c>
      <c r="J48" s="146">
        <v>473.55</v>
      </c>
      <c r="K48" s="146">
        <v>0</v>
      </c>
      <c r="L48" s="146">
        <v>501.6</v>
      </c>
      <c r="M48" s="146">
        <v>25</v>
      </c>
      <c r="N48" s="146">
        <f t="shared" si="1"/>
        <v>1000.1500000000001</v>
      </c>
      <c r="O48" s="146">
        <f t="shared" si="2"/>
        <v>15499.85</v>
      </c>
    </row>
    <row r="49" spans="1:15" ht="23.25" x14ac:dyDescent="0.35">
      <c r="A49" s="141" t="s">
        <v>222</v>
      </c>
      <c r="B49" s="142" t="s">
        <v>15</v>
      </c>
      <c r="C49" s="145" t="s">
        <v>91</v>
      </c>
      <c r="D49" s="143" t="s">
        <v>421</v>
      </c>
      <c r="E49" s="144" t="s">
        <v>334</v>
      </c>
      <c r="F49" s="145">
        <v>44378</v>
      </c>
      <c r="G49" s="146">
        <v>16500</v>
      </c>
      <c r="H49" s="147">
        <v>0</v>
      </c>
      <c r="I49" s="146">
        <f t="shared" si="4"/>
        <v>16500</v>
      </c>
      <c r="J49" s="146">
        <v>473.55</v>
      </c>
      <c r="K49" s="146">
        <v>0</v>
      </c>
      <c r="L49" s="146">
        <v>501.6</v>
      </c>
      <c r="M49" s="146">
        <v>25</v>
      </c>
      <c r="N49" s="146">
        <f t="shared" si="1"/>
        <v>1000.1500000000001</v>
      </c>
      <c r="O49" s="146">
        <f t="shared" si="2"/>
        <v>15499.85</v>
      </c>
    </row>
    <row r="50" spans="1:15" ht="23.25" x14ac:dyDescent="0.35">
      <c r="A50" s="141" t="s">
        <v>223</v>
      </c>
      <c r="B50" s="142" t="s">
        <v>15</v>
      </c>
      <c r="C50" s="145" t="s">
        <v>91</v>
      </c>
      <c r="D50" s="143" t="s">
        <v>421</v>
      </c>
      <c r="E50" s="144" t="s">
        <v>334</v>
      </c>
      <c r="F50" s="145">
        <v>44378</v>
      </c>
      <c r="G50" s="146">
        <v>16500</v>
      </c>
      <c r="H50" s="147">
        <v>0</v>
      </c>
      <c r="I50" s="146">
        <f t="shared" si="4"/>
        <v>16500</v>
      </c>
      <c r="J50" s="146">
        <v>473.55</v>
      </c>
      <c r="K50" s="146">
        <v>0</v>
      </c>
      <c r="L50" s="146">
        <v>501.6</v>
      </c>
      <c r="M50" s="146">
        <v>25</v>
      </c>
      <c r="N50" s="146">
        <f t="shared" si="1"/>
        <v>1000.1500000000001</v>
      </c>
      <c r="O50" s="146">
        <f t="shared" si="2"/>
        <v>15499.85</v>
      </c>
    </row>
    <row r="51" spans="1:15" ht="23.25" x14ac:dyDescent="0.35">
      <c r="A51" s="141" t="s">
        <v>224</v>
      </c>
      <c r="B51" s="142" t="s">
        <v>15</v>
      </c>
      <c r="C51" s="145" t="s">
        <v>91</v>
      </c>
      <c r="D51" s="143" t="s">
        <v>421</v>
      </c>
      <c r="E51" s="144" t="s">
        <v>334</v>
      </c>
      <c r="F51" s="145">
        <v>44409</v>
      </c>
      <c r="G51" s="146">
        <v>16500</v>
      </c>
      <c r="H51" s="147">
        <v>0</v>
      </c>
      <c r="I51" s="146">
        <f t="shared" si="4"/>
        <v>16500</v>
      </c>
      <c r="J51" s="146">
        <v>473.55</v>
      </c>
      <c r="K51" s="146">
        <v>0</v>
      </c>
      <c r="L51" s="146">
        <v>501.6</v>
      </c>
      <c r="M51" s="146">
        <v>25</v>
      </c>
      <c r="N51" s="146">
        <f t="shared" si="1"/>
        <v>1000.1500000000001</v>
      </c>
      <c r="O51" s="146">
        <f t="shared" si="2"/>
        <v>15499.85</v>
      </c>
    </row>
    <row r="52" spans="1:15" ht="23.25" x14ac:dyDescent="0.35">
      <c r="A52" s="141" t="s">
        <v>225</v>
      </c>
      <c r="B52" s="142" t="s">
        <v>15</v>
      </c>
      <c r="C52" s="145" t="s">
        <v>91</v>
      </c>
      <c r="D52" s="143" t="s">
        <v>421</v>
      </c>
      <c r="E52" s="144" t="s">
        <v>334</v>
      </c>
      <c r="F52" s="145">
        <v>44682</v>
      </c>
      <c r="G52" s="146">
        <v>16500</v>
      </c>
      <c r="H52" s="147">
        <v>0</v>
      </c>
      <c r="I52" s="146">
        <f t="shared" si="4"/>
        <v>16500</v>
      </c>
      <c r="J52" s="146">
        <v>473.55</v>
      </c>
      <c r="K52" s="146">
        <v>0</v>
      </c>
      <c r="L52" s="146">
        <v>501.6</v>
      </c>
      <c r="M52" s="146">
        <v>25</v>
      </c>
      <c r="N52" s="146">
        <f t="shared" si="1"/>
        <v>1000.1500000000001</v>
      </c>
      <c r="O52" s="146">
        <f t="shared" si="2"/>
        <v>15499.85</v>
      </c>
    </row>
    <row r="53" spans="1:15" ht="23.25" x14ac:dyDescent="0.35">
      <c r="A53" s="141" t="s">
        <v>226</v>
      </c>
      <c r="B53" s="142" t="s">
        <v>15</v>
      </c>
      <c r="C53" s="145" t="s">
        <v>91</v>
      </c>
      <c r="D53" s="143" t="s">
        <v>421</v>
      </c>
      <c r="E53" s="144" t="s">
        <v>334</v>
      </c>
      <c r="F53" s="145">
        <v>44409</v>
      </c>
      <c r="G53" s="146">
        <v>16500</v>
      </c>
      <c r="H53" s="147">
        <v>0</v>
      </c>
      <c r="I53" s="146">
        <f t="shared" si="4"/>
        <v>16500</v>
      </c>
      <c r="J53" s="146">
        <v>473.55</v>
      </c>
      <c r="K53" s="146">
        <v>0</v>
      </c>
      <c r="L53" s="146">
        <v>501.6</v>
      </c>
      <c r="M53" s="146">
        <v>25</v>
      </c>
      <c r="N53" s="146">
        <f t="shared" si="1"/>
        <v>1000.1500000000001</v>
      </c>
      <c r="O53" s="146">
        <f t="shared" si="2"/>
        <v>15499.85</v>
      </c>
    </row>
    <row r="54" spans="1:15" ht="23.25" x14ac:dyDescent="0.35">
      <c r="A54" s="141" t="s">
        <v>227</v>
      </c>
      <c r="B54" s="142" t="s">
        <v>15</v>
      </c>
      <c r="C54" s="145" t="s">
        <v>91</v>
      </c>
      <c r="D54" s="143" t="s">
        <v>421</v>
      </c>
      <c r="E54" s="144" t="s">
        <v>334</v>
      </c>
      <c r="F54" s="145">
        <v>44348</v>
      </c>
      <c r="G54" s="146">
        <v>16500</v>
      </c>
      <c r="H54" s="147">
        <v>0</v>
      </c>
      <c r="I54" s="146">
        <f t="shared" si="4"/>
        <v>16500</v>
      </c>
      <c r="J54" s="146">
        <v>473.55</v>
      </c>
      <c r="K54" s="146">
        <v>0</v>
      </c>
      <c r="L54" s="146">
        <v>501.6</v>
      </c>
      <c r="M54" s="146">
        <v>25</v>
      </c>
      <c r="N54" s="146">
        <f t="shared" si="1"/>
        <v>1000.1500000000001</v>
      </c>
      <c r="O54" s="146">
        <f t="shared" si="2"/>
        <v>15499.85</v>
      </c>
    </row>
    <row r="55" spans="1:15" ht="23.25" x14ac:dyDescent="0.35">
      <c r="A55" s="141" t="s">
        <v>228</v>
      </c>
      <c r="B55" s="142" t="s">
        <v>15</v>
      </c>
      <c r="C55" s="145" t="s">
        <v>91</v>
      </c>
      <c r="D55" s="143" t="s">
        <v>421</v>
      </c>
      <c r="E55" s="144" t="s">
        <v>334</v>
      </c>
      <c r="F55" s="145">
        <v>44593</v>
      </c>
      <c r="G55" s="146">
        <v>16500</v>
      </c>
      <c r="H55" s="147">
        <v>0</v>
      </c>
      <c r="I55" s="146">
        <f t="shared" si="4"/>
        <v>16500</v>
      </c>
      <c r="J55" s="146">
        <v>473.55</v>
      </c>
      <c r="K55" s="146">
        <v>0</v>
      </c>
      <c r="L55" s="146">
        <v>501.6</v>
      </c>
      <c r="M55" s="146">
        <v>25</v>
      </c>
      <c r="N55" s="146">
        <f t="shared" si="1"/>
        <v>1000.1500000000001</v>
      </c>
      <c r="O55" s="146">
        <f t="shared" si="2"/>
        <v>15499.85</v>
      </c>
    </row>
    <row r="56" spans="1:15" ht="23.25" x14ac:dyDescent="0.35">
      <c r="A56" s="141" t="s">
        <v>229</v>
      </c>
      <c r="B56" s="142" t="s">
        <v>15</v>
      </c>
      <c r="C56" s="145" t="s">
        <v>91</v>
      </c>
      <c r="D56" s="143" t="s">
        <v>421</v>
      </c>
      <c r="E56" s="144" t="s">
        <v>334</v>
      </c>
      <c r="F56" s="145">
        <v>44562</v>
      </c>
      <c r="G56" s="146">
        <v>16500</v>
      </c>
      <c r="H56" s="147">
        <v>0</v>
      </c>
      <c r="I56" s="146">
        <f t="shared" si="4"/>
        <v>16500</v>
      </c>
      <c r="J56" s="146">
        <v>473.55</v>
      </c>
      <c r="K56" s="146">
        <v>0</v>
      </c>
      <c r="L56" s="146">
        <v>501.6</v>
      </c>
      <c r="M56" s="146">
        <v>25</v>
      </c>
      <c r="N56" s="146">
        <f t="shared" si="1"/>
        <v>1000.1500000000001</v>
      </c>
      <c r="O56" s="146">
        <f t="shared" si="2"/>
        <v>15499.85</v>
      </c>
    </row>
    <row r="57" spans="1:15" ht="23.25" x14ac:dyDescent="0.35">
      <c r="A57" s="141" t="s">
        <v>230</v>
      </c>
      <c r="B57" s="142" t="s">
        <v>15</v>
      </c>
      <c r="C57" s="145" t="s">
        <v>91</v>
      </c>
      <c r="D57" s="143" t="s">
        <v>421</v>
      </c>
      <c r="E57" s="144" t="s">
        <v>334</v>
      </c>
      <c r="F57" s="145">
        <v>44805</v>
      </c>
      <c r="G57" s="146">
        <v>16500</v>
      </c>
      <c r="H57" s="147">
        <v>0</v>
      </c>
      <c r="I57" s="146">
        <f t="shared" si="4"/>
        <v>16500</v>
      </c>
      <c r="J57" s="146">
        <v>473.55</v>
      </c>
      <c r="K57" s="146">
        <v>0</v>
      </c>
      <c r="L57" s="146">
        <v>501.6</v>
      </c>
      <c r="M57" s="146">
        <v>25</v>
      </c>
      <c r="N57" s="146">
        <f t="shared" si="1"/>
        <v>1000.1500000000001</v>
      </c>
      <c r="O57" s="146">
        <f t="shared" si="2"/>
        <v>15499.85</v>
      </c>
    </row>
    <row r="58" spans="1:15" ht="23.25" x14ac:dyDescent="0.35">
      <c r="A58" s="141" t="s">
        <v>231</v>
      </c>
      <c r="B58" s="142" t="s">
        <v>15</v>
      </c>
      <c r="C58" s="145" t="s">
        <v>91</v>
      </c>
      <c r="D58" s="143" t="s">
        <v>421</v>
      </c>
      <c r="E58" s="144" t="s">
        <v>334</v>
      </c>
      <c r="F58" s="145">
        <v>44805</v>
      </c>
      <c r="G58" s="146">
        <v>26500</v>
      </c>
      <c r="H58" s="147">
        <v>0</v>
      </c>
      <c r="I58" s="146">
        <f t="shared" si="4"/>
        <v>26500</v>
      </c>
      <c r="J58" s="146">
        <v>760.55</v>
      </c>
      <c r="K58" s="146">
        <v>0</v>
      </c>
      <c r="L58" s="146">
        <v>805.6</v>
      </c>
      <c r="M58" s="146">
        <v>25</v>
      </c>
      <c r="N58" s="146">
        <f t="shared" si="1"/>
        <v>1591.15</v>
      </c>
      <c r="O58" s="146">
        <f t="shared" si="2"/>
        <v>24908.85</v>
      </c>
    </row>
    <row r="59" spans="1:15" ht="23.25" x14ac:dyDescent="0.35">
      <c r="A59" s="141" t="s">
        <v>232</v>
      </c>
      <c r="B59" s="142" t="s">
        <v>15</v>
      </c>
      <c r="C59" s="145" t="s">
        <v>91</v>
      </c>
      <c r="D59" s="143" t="s">
        <v>421</v>
      </c>
      <c r="E59" s="144" t="s">
        <v>334</v>
      </c>
      <c r="F59" s="145">
        <v>37196</v>
      </c>
      <c r="G59" s="146">
        <v>16500</v>
      </c>
      <c r="H59" s="147">
        <v>0</v>
      </c>
      <c r="I59" s="146">
        <f t="shared" si="4"/>
        <v>16500</v>
      </c>
      <c r="J59" s="146">
        <v>473.55</v>
      </c>
      <c r="K59" s="146">
        <v>0</v>
      </c>
      <c r="L59" s="146">
        <v>501.6</v>
      </c>
      <c r="M59" s="146">
        <v>25</v>
      </c>
      <c r="N59" s="146">
        <f t="shared" si="1"/>
        <v>1000.1500000000001</v>
      </c>
      <c r="O59" s="146">
        <f t="shared" si="2"/>
        <v>15499.85</v>
      </c>
    </row>
    <row r="60" spans="1:15" ht="23.25" x14ac:dyDescent="0.35">
      <c r="A60" s="141" t="s">
        <v>233</v>
      </c>
      <c r="B60" s="142" t="s">
        <v>15</v>
      </c>
      <c r="C60" s="145" t="s">
        <v>91</v>
      </c>
      <c r="D60" s="143" t="s">
        <v>421</v>
      </c>
      <c r="E60" s="144" t="s">
        <v>334</v>
      </c>
      <c r="F60" s="145">
        <v>37196</v>
      </c>
      <c r="G60" s="146">
        <v>16500</v>
      </c>
      <c r="H60" s="147">
        <v>0</v>
      </c>
      <c r="I60" s="146">
        <f t="shared" si="4"/>
        <v>16500</v>
      </c>
      <c r="J60" s="146">
        <v>473.55</v>
      </c>
      <c r="K60" s="146">
        <v>0</v>
      </c>
      <c r="L60" s="146">
        <v>501.6</v>
      </c>
      <c r="M60" s="146">
        <v>25</v>
      </c>
      <c r="N60" s="146">
        <f t="shared" si="1"/>
        <v>1000.1500000000001</v>
      </c>
      <c r="O60" s="146">
        <f t="shared" si="2"/>
        <v>15499.85</v>
      </c>
    </row>
    <row r="61" spans="1:15" ht="23.25" x14ac:dyDescent="0.35">
      <c r="A61" s="141" t="s">
        <v>234</v>
      </c>
      <c r="B61" s="142" t="s">
        <v>23</v>
      </c>
      <c r="C61" s="145" t="s">
        <v>28</v>
      </c>
      <c r="D61" s="143" t="s">
        <v>421</v>
      </c>
      <c r="E61" s="144" t="s">
        <v>334</v>
      </c>
      <c r="F61" s="145">
        <v>44774</v>
      </c>
      <c r="G61" s="146">
        <v>30000</v>
      </c>
      <c r="H61" s="146">
        <v>0</v>
      </c>
      <c r="I61" s="146">
        <v>30000</v>
      </c>
      <c r="J61" s="146">
        <v>861</v>
      </c>
      <c r="K61" s="146">
        <v>0</v>
      </c>
      <c r="L61" s="146">
        <v>912</v>
      </c>
      <c r="M61" s="146">
        <v>25</v>
      </c>
      <c r="N61" s="146">
        <f t="shared" si="1"/>
        <v>1798</v>
      </c>
      <c r="O61" s="146">
        <f t="shared" si="2"/>
        <v>28202</v>
      </c>
    </row>
    <row r="62" spans="1:15" ht="23.25" x14ac:dyDescent="0.35">
      <c r="A62" s="141" t="s">
        <v>235</v>
      </c>
      <c r="B62" s="142" t="s">
        <v>23</v>
      </c>
      <c r="C62" s="145" t="s">
        <v>28</v>
      </c>
      <c r="D62" s="143" t="s">
        <v>421</v>
      </c>
      <c r="E62" s="144" t="s">
        <v>334</v>
      </c>
      <c r="F62" s="145">
        <v>44228</v>
      </c>
      <c r="G62" s="146">
        <v>25000</v>
      </c>
      <c r="H62" s="146">
        <v>0</v>
      </c>
      <c r="I62" s="146">
        <v>25000</v>
      </c>
      <c r="J62" s="146">
        <v>717.5</v>
      </c>
      <c r="K62" s="146">
        <v>0</v>
      </c>
      <c r="L62" s="146">
        <v>760</v>
      </c>
      <c r="M62" s="146">
        <v>25</v>
      </c>
      <c r="N62" s="146">
        <f t="shared" si="1"/>
        <v>1502.5</v>
      </c>
      <c r="O62" s="146">
        <f t="shared" si="2"/>
        <v>23497.5</v>
      </c>
    </row>
    <row r="63" spans="1:15" ht="23.25" x14ac:dyDescent="0.35">
      <c r="A63" s="141" t="s">
        <v>236</v>
      </c>
      <c r="B63" s="142" t="s">
        <v>15</v>
      </c>
      <c r="C63" s="145" t="s">
        <v>237</v>
      </c>
      <c r="D63" s="143" t="s">
        <v>421</v>
      </c>
      <c r="E63" s="144" t="s">
        <v>334</v>
      </c>
      <c r="F63" s="145">
        <v>44501</v>
      </c>
      <c r="G63" s="146">
        <v>30000</v>
      </c>
      <c r="H63" s="147">
        <v>0</v>
      </c>
      <c r="I63" s="146">
        <f>G63+H63</f>
        <v>30000</v>
      </c>
      <c r="J63" s="146">
        <v>861</v>
      </c>
      <c r="K63" s="146">
        <v>0</v>
      </c>
      <c r="L63" s="146">
        <v>912</v>
      </c>
      <c r="M63" s="154">
        <v>1944.78</v>
      </c>
      <c r="N63" s="146">
        <f t="shared" si="1"/>
        <v>3717.7799999999997</v>
      </c>
      <c r="O63" s="146">
        <f t="shared" si="2"/>
        <v>26282.22</v>
      </c>
    </row>
    <row r="64" spans="1:15" ht="23.25" x14ac:dyDescent="0.35">
      <c r="A64" s="141" t="s">
        <v>238</v>
      </c>
      <c r="B64" s="142" t="s">
        <v>23</v>
      </c>
      <c r="C64" s="145" t="s">
        <v>24</v>
      </c>
      <c r="D64" s="143" t="s">
        <v>421</v>
      </c>
      <c r="E64" s="144" t="s">
        <v>334</v>
      </c>
      <c r="F64" s="145">
        <v>44197</v>
      </c>
      <c r="G64" s="146">
        <v>30000</v>
      </c>
      <c r="H64" s="147">
        <v>0</v>
      </c>
      <c r="I64" s="146">
        <v>30000</v>
      </c>
      <c r="J64" s="146">
        <v>861</v>
      </c>
      <c r="K64" s="146">
        <v>0</v>
      </c>
      <c r="L64" s="146">
        <v>912</v>
      </c>
      <c r="M64" s="146">
        <v>25</v>
      </c>
      <c r="N64" s="146">
        <f t="shared" si="1"/>
        <v>1798</v>
      </c>
      <c r="O64" s="146">
        <f t="shared" si="2"/>
        <v>28202</v>
      </c>
    </row>
    <row r="65" spans="1:15" ht="23.25" x14ac:dyDescent="0.35">
      <c r="A65" s="141" t="s">
        <v>239</v>
      </c>
      <c r="B65" s="142" t="s">
        <v>15</v>
      </c>
      <c r="C65" s="145" t="s">
        <v>63</v>
      </c>
      <c r="D65" s="143" t="s">
        <v>421</v>
      </c>
      <c r="E65" s="144" t="s">
        <v>334</v>
      </c>
      <c r="F65" s="145">
        <v>44348</v>
      </c>
      <c r="G65" s="146">
        <v>30000</v>
      </c>
      <c r="H65" s="147">
        <v>0</v>
      </c>
      <c r="I65" s="146">
        <f>G65+H65</f>
        <v>30000</v>
      </c>
      <c r="J65" s="146">
        <v>861</v>
      </c>
      <c r="K65" s="146">
        <v>0</v>
      </c>
      <c r="L65" s="146">
        <v>912</v>
      </c>
      <c r="M65" s="146">
        <v>25</v>
      </c>
      <c r="N65" s="146">
        <f t="shared" si="1"/>
        <v>1798</v>
      </c>
      <c r="O65" s="146">
        <f t="shared" si="2"/>
        <v>28202</v>
      </c>
    </row>
    <row r="66" spans="1:15" ht="23.25" x14ac:dyDescent="0.35">
      <c r="A66" s="141" t="s">
        <v>241</v>
      </c>
      <c r="B66" s="142" t="s">
        <v>15</v>
      </c>
      <c r="C66" s="145" t="s">
        <v>63</v>
      </c>
      <c r="D66" s="143" t="s">
        <v>421</v>
      </c>
      <c r="E66" s="144" t="s">
        <v>334</v>
      </c>
      <c r="F66" s="145">
        <v>44317</v>
      </c>
      <c r="G66" s="146">
        <v>30000</v>
      </c>
      <c r="H66" s="147">
        <v>0</v>
      </c>
      <c r="I66" s="146">
        <f>G66+H66</f>
        <v>30000</v>
      </c>
      <c r="J66" s="146">
        <v>861</v>
      </c>
      <c r="K66" s="146">
        <v>0</v>
      </c>
      <c r="L66" s="146">
        <v>912</v>
      </c>
      <c r="M66" s="146">
        <v>25</v>
      </c>
      <c r="N66" s="146">
        <f t="shared" si="1"/>
        <v>1798</v>
      </c>
      <c r="O66" s="146">
        <f t="shared" si="2"/>
        <v>28202</v>
      </c>
    </row>
    <row r="67" spans="1:15" ht="23.25" x14ac:dyDescent="0.35">
      <c r="A67" s="141" t="s">
        <v>242</v>
      </c>
      <c r="B67" s="142" t="s">
        <v>15</v>
      </c>
      <c r="C67" s="145" t="s">
        <v>72</v>
      </c>
      <c r="D67" s="143" t="s">
        <v>421</v>
      </c>
      <c r="E67" s="144" t="s">
        <v>334</v>
      </c>
      <c r="F67" s="145">
        <v>44409</v>
      </c>
      <c r="G67" s="146">
        <v>22500</v>
      </c>
      <c r="H67" s="147">
        <v>0</v>
      </c>
      <c r="I67" s="146">
        <f>G67+H67</f>
        <v>22500</v>
      </c>
      <c r="J67" s="146">
        <v>645.75</v>
      </c>
      <c r="K67" s="146">
        <v>0</v>
      </c>
      <c r="L67" s="146">
        <v>684</v>
      </c>
      <c r="M67" s="146">
        <v>125</v>
      </c>
      <c r="N67" s="146">
        <f t="shared" si="1"/>
        <v>1454.75</v>
      </c>
      <c r="O67" s="146">
        <f t="shared" si="2"/>
        <v>21045.25</v>
      </c>
    </row>
    <row r="68" spans="1:15" ht="23.25" x14ac:dyDescent="0.35">
      <c r="A68" s="141" t="s">
        <v>243</v>
      </c>
      <c r="B68" s="142" t="s">
        <v>15</v>
      </c>
      <c r="C68" s="145" t="s">
        <v>72</v>
      </c>
      <c r="D68" s="143" t="s">
        <v>421</v>
      </c>
      <c r="E68" s="144" t="s">
        <v>334</v>
      </c>
      <c r="F68" s="145">
        <v>44866</v>
      </c>
      <c r="G68" s="146">
        <v>22500</v>
      </c>
      <c r="H68" s="147">
        <v>0</v>
      </c>
      <c r="I68" s="146">
        <f>G68+H68</f>
        <v>22500</v>
      </c>
      <c r="J68" s="146">
        <v>645.75</v>
      </c>
      <c r="K68" s="146">
        <v>0</v>
      </c>
      <c r="L68" s="146">
        <v>684</v>
      </c>
      <c r="M68" s="146">
        <v>25</v>
      </c>
      <c r="N68" s="146">
        <f t="shared" si="1"/>
        <v>1354.75</v>
      </c>
      <c r="O68" s="146">
        <f t="shared" si="2"/>
        <v>21145.25</v>
      </c>
    </row>
    <row r="69" spans="1:15" ht="23.25" x14ac:dyDescent="0.35">
      <c r="A69" s="141" t="s">
        <v>244</v>
      </c>
      <c r="B69" s="142" t="s">
        <v>15</v>
      </c>
      <c r="C69" s="145" t="s">
        <v>87</v>
      </c>
      <c r="D69" s="143" t="s">
        <v>421</v>
      </c>
      <c r="E69" s="144" t="s">
        <v>334</v>
      </c>
      <c r="F69" s="145">
        <v>44348</v>
      </c>
      <c r="G69" s="146">
        <v>15000</v>
      </c>
      <c r="H69" s="146">
        <v>0</v>
      </c>
      <c r="I69" s="146">
        <v>15000</v>
      </c>
      <c r="J69" s="146">
        <v>430.5</v>
      </c>
      <c r="K69" s="146">
        <v>0</v>
      </c>
      <c r="L69" s="146">
        <v>456</v>
      </c>
      <c r="M69" s="154">
        <v>9570.67</v>
      </c>
      <c r="N69" s="146">
        <f t="shared" si="1"/>
        <v>10457.17</v>
      </c>
      <c r="O69" s="146">
        <f t="shared" si="2"/>
        <v>4542.83</v>
      </c>
    </row>
    <row r="70" spans="1:15" ht="23.25" x14ac:dyDescent="0.35">
      <c r="A70" s="141" t="s">
        <v>245</v>
      </c>
      <c r="B70" s="142" t="s">
        <v>23</v>
      </c>
      <c r="C70" s="145" t="s">
        <v>76</v>
      </c>
      <c r="D70" s="143" t="s">
        <v>421</v>
      </c>
      <c r="E70" s="144" t="s">
        <v>334</v>
      </c>
      <c r="F70" s="145">
        <v>44621</v>
      </c>
      <c r="G70" s="146">
        <v>16500</v>
      </c>
      <c r="H70" s="146">
        <v>0</v>
      </c>
      <c r="I70" s="146">
        <v>16500</v>
      </c>
      <c r="J70" s="146">
        <v>473.55</v>
      </c>
      <c r="K70" s="146">
        <v>0</v>
      </c>
      <c r="L70" s="146">
        <v>501.6</v>
      </c>
      <c r="M70" s="146">
        <v>25</v>
      </c>
      <c r="N70" s="146">
        <f t="shared" si="1"/>
        <v>1000.1500000000001</v>
      </c>
      <c r="O70" s="146">
        <f t="shared" si="2"/>
        <v>15499.85</v>
      </c>
    </row>
    <row r="71" spans="1:15" ht="23.25" x14ac:dyDescent="0.35">
      <c r="A71" s="141" t="s">
        <v>246</v>
      </c>
      <c r="B71" s="142" t="s">
        <v>23</v>
      </c>
      <c r="C71" s="145" t="s">
        <v>76</v>
      </c>
      <c r="D71" s="143" t="s">
        <v>421</v>
      </c>
      <c r="E71" s="144" t="s">
        <v>334</v>
      </c>
      <c r="F71" s="145">
        <v>44682</v>
      </c>
      <c r="G71" s="146">
        <v>15000</v>
      </c>
      <c r="H71" s="147">
        <v>0</v>
      </c>
      <c r="I71" s="146">
        <f>G71+H71</f>
        <v>15000</v>
      </c>
      <c r="J71" s="146">
        <v>430.5</v>
      </c>
      <c r="K71" s="146">
        <v>0</v>
      </c>
      <c r="L71" s="146">
        <v>456</v>
      </c>
      <c r="M71" s="146">
        <v>25</v>
      </c>
      <c r="N71" s="146">
        <f t="shared" si="1"/>
        <v>911.5</v>
      </c>
      <c r="O71" s="146">
        <f t="shared" si="2"/>
        <v>14088.5</v>
      </c>
    </row>
    <row r="72" spans="1:15" ht="23.25" x14ac:dyDescent="0.35">
      <c r="A72" s="141" t="s">
        <v>247</v>
      </c>
      <c r="B72" s="142" t="s">
        <v>23</v>
      </c>
      <c r="C72" s="145" t="s">
        <v>76</v>
      </c>
      <c r="D72" s="143" t="s">
        <v>421</v>
      </c>
      <c r="E72" s="144" t="s">
        <v>334</v>
      </c>
      <c r="F72" s="145">
        <v>44287</v>
      </c>
      <c r="G72" s="146">
        <v>16500</v>
      </c>
      <c r="H72" s="147">
        <v>0</v>
      </c>
      <c r="I72" s="146">
        <f>G72+H72</f>
        <v>16500</v>
      </c>
      <c r="J72" s="146">
        <v>473.55</v>
      </c>
      <c r="K72" s="146">
        <v>0</v>
      </c>
      <c r="L72" s="146">
        <v>501.6</v>
      </c>
      <c r="M72" s="154">
        <v>2044.78</v>
      </c>
      <c r="N72" s="146">
        <f t="shared" ref="N72:N90" si="5">J72+K72+L72+M72</f>
        <v>3019.9300000000003</v>
      </c>
      <c r="O72" s="146">
        <f t="shared" ref="O72:O90" si="6">G72-N72</f>
        <v>13480.07</v>
      </c>
    </row>
    <row r="73" spans="1:15" ht="23.25" x14ac:dyDescent="0.35">
      <c r="A73" s="141" t="s">
        <v>248</v>
      </c>
      <c r="B73" s="142" t="s">
        <v>15</v>
      </c>
      <c r="C73" s="145" t="s">
        <v>76</v>
      </c>
      <c r="D73" s="143" t="s">
        <v>421</v>
      </c>
      <c r="E73" s="144" t="s">
        <v>334</v>
      </c>
      <c r="F73" s="145">
        <v>44713</v>
      </c>
      <c r="G73" s="146">
        <v>15000</v>
      </c>
      <c r="H73" s="147">
        <v>0</v>
      </c>
      <c r="I73" s="146">
        <f>G73+H73</f>
        <v>15000</v>
      </c>
      <c r="J73" s="146">
        <v>430.5</v>
      </c>
      <c r="K73" s="146">
        <v>0</v>
      </c>
      <c r="L73" s="146">
        <v>456</v>
      </c>
      <c r="M73" s="146">
        <v>25</v>
      </c>
      <c r="N73" s="146">
        <f t="shared" si="5"/>
        <v>911.5</v>
      </c>
      <c r="O73" s="146">
        <f t="shared" si="6"/>
        <v>14088.5</v>
      </c>
    </row>
    <row r="74" spans="1:15" ht="23.25" x14ac:dyDescent="0.35">
      <c r="A74" s="141" t="s">
        <v>249</v>
      </c>
      <c r="B74" s="142" t="s">
        <v>23</v>
      </c>
      <c r="C74" s="145" t="s">
        <v>76</v>
      </c>
      <c r="D74" s="143" t="s">
        <v>421</v>
      </c>
      <c r="E74" s="144" t="s">
        <v>334</v>
      </c>
      <c r="F74" s="145">
        <v>44256</v>
      </c>
      <c r="G74" s="146">
        <v>15000</v>
      </c>
      <c r="H74" s="147">
        <v>0</v>
      </c>
      <c r="I74" s="146">
        <f>G74+H74</f>
        <v>15000</v>
      </c>
      <c r="J74" s="146">
        <v>430.5</v>
      </c>
      <c r="K74" s="146">
        <v>0</v>
      </c>
      <c r="L74" s="146">
        <v>456</v>
      </c>
      <c r="M74" s="154">
        <v>1944.78</v>
      </c>
      <c r="N74" s="146">
        <f t="shared" si="5"/>
        <v>2831.2799999999997</v>
      </c>
      <c r="O74" s="146">
        <f t="shared" si="6"/>
        <v>12168.720000000001</v>
      </c>
    </row>
    <row r="75" spans="1:15" ht="23.25" x14ac:dyDescent="0.35">
      <c r="A75" s="141" t="s">
        <v>250</v>
      </c>
      <c r="B75" s="142" t="s">
        <v>23</v>
      </c>
      <c r="C75" s="145" t="s">
        <v>76</v>
      </c>
      <c r="D75" s="143" t="s">
        <v>421</v>
      </c>
      <c r="E75" s="144" t="s">
        <v>334</v>
      </c>
      <c r="F75" s="145">
        <v>44805</v>
      </c>
      <c r="G75" s="146">
        <v>15000</v>
      </c>
      <c r="H75" s="147">
        <v>0</v>
      </c>
      <c r="I75" s="146">
        <v>15000</v>
      </c>
      <c r="J75" s="146">
        <v>430.5</v>
      </c>
      <c r="K75" s="146">
        <v>0</v>
      </c>
      <c r="L75" s="146">
        <v>456</v>
      </c>
      <c r="M75" s="146">
        <v>25</v>
      </c>
      <c r="N75" s="146">
        <f t="shared" si="5"/>
        <v>911.5</v>
      </c>
      <c r="O75" s="146">
        <f t="shared" si="6"/>
        <v>14088.5</v>
      </c>
    </row>
    <row r="76" spans="1:15" ht="23.25" x14ac:dyDescent="0.35">
      <c r="A76" s="141" t="s">
        <v>251</v>
      </c>
      <c r="B76" s="142" t="s">
        <v>23</v>
      </c>
      <c r="C76" s="145" t="s">
        <v>76</v>
      </c>
      <c r="D76" s="143" t="s">
        <v>421</v>
      </c>
      <c r="E76" s="144" t="s">
        <v>334</v>
      </c>
      <c r="F76" s="145">
        <v>44835</v>
      </c>
      <c r="G76" s="146">
        <v>16500</v>
      </c>
      <c r="H76" s="147">
        <v>0</v>
      </c>
      <c r="I76" s="146">
        <f>G76+H76</f>
        <v>16500</v>
      </c>
      <c r="J76" s="146">
        <v>473.55</v>
      </c>
      <c r="K76" s="146">
        <v>0</v>
      </c>
      <c r="L76" s="146">
        <v>501.6</v>
      </c>
      <c r="M76" s="146">
        <v>25</v>
      </c>
      <c r="N76" s="146">
        <f t="shared" si="5"/>
        <v>1000.1500000000001</v>
      </c>
      <c r="O76" s="146">
        <f t="shared" si="6"/>
        <v>15499.85</v>
      </c>
    </row>
    <row r="77" spans="1:15" ht="23.25" x14ac:dyDescent="0.35">
      <c r="A77" s="141" t="s">
        <v>321</v>
      </c>
      <c r="B77" s="142" t="s">
        <v>23</v>
      </c>
      <c r="C77" s="145" t="s">
        <v>76</v>
      </c>
      <c r="D77" s="143" t="s">
        <v>421</v>
      </c>
      <c r="E77" s="144" t="s">
        <v>334</v>
      </c>
      <c r="F77" s="145">
        <v>44986</v>
      </c>
      <c r="G77" s="146">
        <v>15000</v>
      </c>
      <c r="H77" s="146">
        <v>0</v>
      </c>
      <c r="I77" s="146">
        <v>15000</v>
      </c>
      <c r="J77" s="146">
        <v>430.5</v>
      </c>
      <c r="K77" s="146">
        <v>0</v>
      </c>
      <c r="L77" s="146">
        <v>456</v>
      </c>
      <c r="M77" s="146">
        <v>25</v>
      </c>
      <c r="N77" s="146">
        <f t="shared" si="5"/>
        <v>911.5</v>
      </c>
      <c r="O77" s="146">
        <f t="shared" si="6"/>
        <v>14088.5</v>
      </c>
    </row>
    <row r="78" spans="1:15" ht="23.25" x14ac:dyDescent="0.35">
      <c r="A78" s="141" t="s">
        <v>322</v>
      </c>
      <c r="B78" s="142" t="s">
        <v>15</v>
      </c>
      <c r="C78" s="145" t="s">
        <v>63</v>
      </c>
      <c r="D78" s="143" t="s">
        <v>421</v>
      </c>
      <c r="E78" s="144" t="s">
        <v>334</v>
      </c>
      <c r="F78" s="145">
        <v>44986</v>
      </c>
      <c r="G78" s="146">
        <v>30000</v>
      </c>
      <c r="H78" s="147">
        <v>0</v>
      </c>
      <c r="I78" s="146">
        <f>G78+H78</f>
        <v>30000</v>
      </c>
      <c r="J78" s="146">
        <v>861</v>
      </c>
      <c r="K78" s="146">
        <v>0</v>
      </c>
      <c r="L78" s="146">
        <v>912</v>
      </c>
      <c r="M78" s="146">
        <v>25</v>
      </c>
      <c r="N78" s="146">
        <f t="shared" si="5"/>
        <v>1798</v>
      </c>
      <c r="O78" s="146">
        <f t="shared" si="6"/>
        <v>28202</v>
      </c>
    </row>
    <row r="79" spans="1:15" ht="23.25" x14ac:dyDescent="0.35">
      <c r="A79" s="141" t="s">
        <v>485</v>
      </c>
      <c r="B79" s="142" t="s">
        <v>15</v>
      </c>
      <c r="C79" s="145" t="s">
        <v>91</v>
      </c>
      <c r="D79" s="143" t="s">
        <v>421</v>
      </c>
      <c r="E79" s="144" t="s">
        <v>334</v>
      </c>
      <c r="F79" s="145">
        <v>44986</v>
      </c>
      <c r="G79" s="146">
        <v>16500</v>
      </c>
      <c r="H79" s="147">
        <v>0</v>
      </c>
      <c r="I79" s="146">
        <f>G79+H79</f>
        <v>16500</v>
      </c>
      <c r="J79" s="146">
        <v>473.55</v>
      </c>
      <c r="K79" s="146">
        <v>0</v>
      </c>
      <c r="L79" s="146">
        <v>501.6</v>
      </c>
      <c r="M79" s="146">
        <v>25</v>
      </c>
      <c r="N79" s="146">
        <f t="shared" si="5"/>
        <v>1000.1500000000001</v>
      </c>
      <c r="O79" s="146">
        <f t="shared" si="6"/>
        <v>15499.85</v>
      </c>
    </row>
    <row r="80" spans="1:15" ht="23.25" x14ac:dyDescent="0.35">
      <c r="A80" s="141" t="s">
        <v>324</v>
      </c>
      <c r="B80" s="142" t="s">
        <v>15</v>
      </c>
      <c r="C80" s="145" t="s">
        <v>72</v>
      </c>
      <c r="D80" s="143" t="s">
        <v>421</v>
      </c>
      <c r="E80" s="144" t="s">
        <v>334</v>
      </c>
      <c r="F80" s="145">
        <v>36982</v>
      </c>
      <c r="G80" s="146">
        <v>22500</v>
      </c>
      <c r="H80" s="146">
        <v>0</v>
      </c>
      <c r="I80" s="146">
        <v>22500</v>
      </c>
      <c r="J80" s="146">
        <v>645.75</v>
      </c>
      <c r="K80" s="146">
        <v>0</v>
      </c>
      <c r="L80" s="146">
        <v>684</v>
      </c>
      <c r="M80" s="146">
        <v>25</v>
      </c>
      <c r="N80" s="146">
        <f t="shared" si="5"/>
        <v>1354.75</v>
      </c>
      <c r="O80" s="146">
        <f t="shared" si="6"/>
        <v>21145.25</v>
      </c>
    </row>
    <row r="81" spans="1:15" ht="23.25" x14ac:dyDescent="0.35">
      <c r="A81" s="141" t="s">
        <v>325</v>
      </c>
      <c r="B81" s="142" t="s">
        <v>23</v>
      </c>
      <c r="C81" s="145" t="s">
        <v>76</v>
      </c>
      <c r="D81" s="143" t="s">
        <v>421</v>
      </c>
      <c r="E81" s="144" t="s">
        <v>334</v>
      </c>
      <c r="F81" s="145">
        <v>36982</v>
      </c>
      <c r="G81" s="146">
        <v>15000</v>
      </c>
      <c r="H81" s="146">
        <v>0</v>
      </c>
      <c r="I81" s="146">
        <v>15000</v>
      </c>
      <c r="J81" s="146">
        <v>430.5</v>
      </c>
      <c r="K81" s="146">
        <v>0</v>
      </c>
      <c r="L81" s="146">
        <v>456</v>
      </c>
      <c r="M81" s="146">
        <v>25</v>
      </c>
      <c r="N81" s="146">
        <f t="shared" si="5"/>
        <v>911.5</v>
      </c>
      <c r="O81" s="146">
        <f t="shared" si="6"/>
        <v>14088.5</v>
      </c>
    </row>
    <row r="82" spans="1:15" ht="23.25" x14ac:dyDescent="0.35">
      <c r="A82" s="141" t="s">
        <v>339</v>
      </c>
      <c r="B82" s="142" t="s">
        <v>23</v>
      </c>
      <c r="C82" s="145" t="s">
        <v>28</v>
      </c>
      <c r="D82" s="143" t="s">
        <v>421</v>
      </c>
      <c r="E82" s="144" t="s">
        <v>334</v>
      </c>
      <c r="F82" s="145">
        <v>45047</v>
      </c>
      <c r="G82" s="146">
        <v>30000</v>
      </c>
      <c r="H82" s="146">
        <v>0</v>
      </c>
      <c r="I82" s="146">
        <v>30000</v>
      </c>
      <c r="J82" s="146">
        <v>861</v>
      </c>
      <c r="K82" s="146">
        <v>0</v>
      </c>
      <c r="L82" s="146">
        <v>912</v>
      </c>
      <c r="M82" s="146">
        <v>125</v>
      </c>
      <c r="N82" s="146">
        <f t="shared" si="5"/>
        <v>1898</v>
      </c>
      <c r="O82" s="146">
        <f t="shared" si="6"/>
        <v>28102</v>
      </c>
    </row>
    <row r="83" spans="1:15" ht="23.25" x14ac:dyDescent="0.35">
      <c r="A83" s="141" t="s">
        <v>326</v>
      </c>
      <c r="B83" s="142" t="s">
        <v>15</v>
      </c>
      <c r="C83" s="145" t="s">
        <v>91</v>
      </c>
      <c r="D83" s="143" t="s">
        <v>421</v>
      </c>
      <c r="E83" s="144" t="s">
        <v>334</v>
      </c>
      <c r="F83" s="145">
        <v>45047</v>
      </c>
      <c r="G83" s="146">
        <v>16500</v>
      </c>
      <c r="H83" s="146">
        <v>0</v>
      </c>
      <c r="I83" s="146">
        <v>16500</v>
      </c>
      <c r="J83" s="146">
        <v>473.55</v>
      </c>
      <c r="K83" s="146">
        <v>0</v>
      </c>
      <c r="L83" s="146">
        <v>501.6</v>
      </c>
      <c r="M83" s="146">
        <v>25</v>
      </c>
      <c r="N83" s="146">
        <f t="shared" si="5"/>
        <v>1000.1500000000001</v>
      </c>
      <c r="O83" s="146">
        <f t="shared" si="6"/>
        <v>15499.85</v>
      </c>
    </row>
    <row r="84" spans="1:15" ht="23.25" x14ac:dyDescent="0.35">
      <c r="A84" s="141" t="s">
        <v>328</v>
      </c>
      <c r="B84" s="142" t="s">
        <v>23</v>
      </c>
      <c r="C84" s="145" t="s">
        <v>84</v>
      </c>
      <c r="D84" s="143" t="s">
        <v>421</v>
      </c>
      <c r="E84" s="144" t="s">
        <v>334</v>
      </c>
      <c r="F84" s="145">
        <v>45108</v>
      </c>
      <c r="G84" s="146">
        <v>30000</v>
      </c>
      <c r="H84" s="146">
        <v>0</v>
      </c>
      <c r="I84" s="146">
        <v>30000</v>
      </c>
      <c r="J84" s="146">
        <v>861</v>
      </c>
      <c r="K84" s="146">
        <v>0</v>
      </c>
      <c r="L84" s="146">
        <v>912</v>
      </c>
      <c r="M84" s="155">
        <v>1944.78</v>
      </c>
      <c r="N84" s="146">
        <f t="shared" si="5"/>
        <v>3717.7799999999997</v>
      </c>
      <c r="O84" s="146">
        <f t="shared" si="6"/>
        <v>26282.22</v>
      </c>
    </row>
    <row r="85" spans="1:15" ht="23.25" x14ac:dyDescent="0.35">
      <c r="A85" s="141" t="s">
        <v>333</v>
      </c>
      <c r="B85" s="142" t="s">
        <v>15</v>
      </c>
      <c r="C85" s="145" t="s">
        <v>24</v>
      </c>
      <c r="D85" s="143" t="s">
        <v>421</v>
      </c>
      <c r="E85" s="144" t="s">
        <v>334</v>
      </c>
      <c r="F85" s="145">
        <v>45139</v>
      </c>
      <c r="G85" s="146">
        <v>30000</v>
      </c>
      <c r="H85" s="146">
        <v>0</v>
      </c>
      <c r="I85" s="146">
        <v>30000</v>
      </c>
      <c r="J85" s="146">
        <v>861</v>
      </c>
      <c r="K85" s="146">
        <v>0</v>
      </c>
      <c r="L85" s="146">
        <v>912</v>
      </c>
      <c r="M85" s="146">
        <v>25</v>
      </c>
      <c r="N85" s="146">
        <f t="shared" si="5"/>
        <v>1798</v>
      </c>
      <c r="O85" s="146">
        <f t="shared" si="6"/>
        <v>28202</v>
      </c>
    </row>
    <row r="86" spans="1:15" ht="23.25" x14ac:dyDescent="0.35">
      <c r="A86" s="141" t="s">
        <v>346</v>
      </c>
      <c r="B86" s="142" t="s">
        <v>15</v>
      </c>
      <c r="C86" s="145" t="s">
        <v>335</v>
      </c>
      <c r="D86" s="143" t="s">
        <v>421</v>
      </c>
      <c r="E86" s="144" t="s">
        <v>334</v>
      </c>
      <c r="F86" s="145">
        <v>45231</v>
      </c>
      <c r="G86" s="146">
        <v>22500</v>
      </c>
      <c r="H86" s="146">
        <v>0</v>
      </c>
      <c r="I86" s="146">
        <v>22500</v>
      </c>
      <c r="J86" s="146">
        <v>645.75</v>
      </c>
      <c r="K86" s="146">
        <v>0</v>
      </c>
      <c r="L86" s="146">
        <v>684</v>
      </c>
      <c r="M86" s="146">
        <v>25</v>
      </c>
      <c r="N86" s="146">
        <f t="shared" si="5"/>
        <v>1354.75</v>
      </c>
      <c r="O86" s="146">
        <f t="shared" si="6"/>
        <v>21145.25</v>
      </c>
    </row>
    <row r="87" spans="1:15" ht="23.25" x14ac:dyDescent="0.35">
      <c r="A87" s="141" t="s">
        <v>347</v>
      </c>
      <c r="B87" s="142" t="s">
        <v>23</v>
      </c>
      <c r="C87" s="145" t="s">
        <v>28</v>
      </c>
      <c r="D87" s="143" t="s">
        <v>421</v>
      </c>
      <c r="E87" s="144" t="s">
        <v>334</v>
      </c>
      <c r="F87" s="145">
        <v>45231</v>
      </c>
      <c r="G87" s="146">
        <v>25000</v>
      </c>
      <c r="H87" s="146">
        <v>0</v>
      </c>
      <c r="I87" s="146">
        <v>25000</v>
      </c>
      <c r="J87" s="146">
        <v>717.5</v>
      </c>
      <c r="K87" s="146">
        <v>0</v>
      </c>
      <c r="L87" s="146">
        <v>760</v>
      </c>
      <c r="M87" s="146">
        <v>25</v>
      </c>
      <c r="N87" s="146">
        <f t="shared" si="5"/>
        <v>1502.5</v>
      </c>
      <c r="O87" s="146">
        <f t="shared" si="6"/>
        <v>23497.5</v>
      </c>
    </row>
    <row r="88" spans="1:15" ht="23.25" x14ac:dyDescent="0.35">
      <c r="A88" s="141" t="s">
        <v>348</v>
      </c>
      <c r="B88" s="142" t="s">
        <v>15</v>
      </c>
      <c r="C88" s="145" t="s">
        <v>24</v>
      </c>
      <c r="D88" s="143" t="s">
        <v>421</v>
      </c>
      <c r="E88" s="144" t="s">
        <v>334</v>
      </c>
      <c r="F88" s="145">
        <v>45231</v>
      </c>
      <c r="G88" s="146">
        <v>30000</v>
      </c>
      <c r="H88" s="146">
        <v>0</v>
      </c>
      <c r="I88" s="146">
        <v>30000</v>
      </c>
      <c r="J88" s="146">
        <v>861</v>
      </c>
      <c r="K88" s="146">
        <v>0</v>
      </c>
      <c r="L88" s="146">
        <v>912</v>
      </c>
      <c r="M88" s="155">
        <v>1944.78</v>
      </c>
      <c r="N88" s="146">
        <f t="shared" si="5"/>
        <v>3717.7799999999997</v>
      </c>
      <c r="O88" s="146">
        <f t="shared" si="6"/>
        <v>26282.22</v>
      </c>
    </row>
    <row r="89" spans="1:15" ht="23.25" x14ac:dyDescent="0.35">
      <c r="A89" s="148" t="s">
        <v>351</v>
      </c>
      <c r="B89" s="142" t="s">
        <v>23</v>
      </c>
      <c r="C89" s="145" t="s">
        <v>24</v>
      </c>
      <c r="D89" s="143" t="s">
        <v>421</v>
      </c>
      <c r="E89" s="144" t="s">
        <v>334</v>
      </c>
      <c r="F89" s="145">
        <v>45261</v>
      </c>
      <c r="G89" s="146">
        <v>33000</v>
      </c>
      <c r="H89" s="146">
        <v>0</v>
      </c>
      <c r="I89" s="146">
        <v>33000</v>
      </c>
      <c r="J89" s="146">
        <v>947.1</v>
      </c>
      <c r="K89" s="146">
        <v>0</v>
      </c>
      <c r="L89" s="146">
        <v>1003.2</v>
      </c>
      <c r="M89" s="146">
        <v>3115</v>
      </c>
      <c r="N89" s="146">
        <f t="shared" si="5"/>
        <v>5065.3</v>
      </c>
      <c r="O89" s="146">
        <f t="shared" si="6"/>
        <v>27934.7</v>
      </c>
    </row>
    <row r="90" spans="1:15" ht="23.25" x14ac:dyDescent="0.35">
      <c r="A90" s="141" t="s">
        <v>352</v>
      </c>
      <c r="B90" s="142" t="s">
        <v>15</v>
      </c>
      <c r="C90" s="145" t="s">
        <v>91</v>
      </c>
      <c r="D90" s="143" t="s">
        <v>421</v>
      </c>
      <c r="E90" s="144" t="s">
        <v>334</v>
      </c>
      <c r="F90" s="145">
        <v>45261</v>
      </c>
      <c r="G90" s="146">
        <v>16500</v>
      </c>
      <c r="H90" s="146">
        <v>0</v>
      </c>
      <c r="I90" s="146">
        <v>16500</v>
      </c>
      <c r="J90" s="146">
        <v>473.55</v>
      </c>
      <c r="K90" s="146">
        <v>0</v>
      </c>
      <c r="L90" s="146">
        <v>501.6</v>
      </c>
      <c r="M90" s="146">
        <v>25</v>
      </c>
      <c r="N90" s="146">
        <f t="shared" si="5"/>
        <v>1000.1500000000001</v>
      </c>
      <c r="O90" s="146">
        <f t="shared" si="6"/>
        <v>15499.85</v>
      </c>
    </row>
    <row r="91" spans="1:15" s="132" customFormat="1" ht="31.5" x14ac:dyDescent="0.5">
      <c r="A91" s="149" t="s">
        <v>175</v>
      </c>
      <c r="B91" s="150">
        <v>84</v>
      </c>
      <c r="C91" s="151"/>
      <c r="D91" s="151"/>
      <c r="E91" s="152"/>
      <c r="F91" s="151"/>
      <c r="G91" s="201">
        <f>SUM(G7:G90)</f>
        <v>1733000</v>
      </c>
      <c r="H91" s="202">
        <f>SUM(H7:H79)</f>
        <v>0</v>
      </c>
      <c r="I91" s="201">
        <f t="shared" ref="I91:K91" si="7">SUM(I7:I90)</f>
        <v>1733000</v>
      </c>
      <c r="J91" s="201">
        <f>SUM(J7:J90)</f>
        <v>49737.099999999991</v>
      </c>
      <c r="K91" s="201">
        <f t="shared" si="7"/>
        <v>0</v>
      </c>
      <c r="L91" s="201">
        <f>SUM(L7:L90)</f>
        <v>52683.199999999953</v>
      </c>
      <c r="M91" s="201">
        <f>SUM(M7:M90)</f>
        <v>51131.909999999996</v>
      </c>
      <c r="N91" s="201">
        <f>SUM(N7:N90)</f>
        <v>153552.2099999999</v>
      </c>
      <c r="O91" s="201">
        <f>SUM(O7:O90)</f>
        <v>1579447.7899999998</v>
      </c>
    </row>
    <row r="92" spans="1:15" ht="18.75" x14ac:dyDescent="0.3">
      <c r="A92" s="107"/>
      <c r="B92" s="108"/>
      <c r="C92" s="109"/>
      <c r="D92" s="109"/>
      <c r="E92" s="110"/>
      <c r="F92" s="109"/>
      <c r="G92" s="111"/>
      <c r="H92" s="112"/>
      <c r="I92" s="111"/>
      <c r="J92" s="111"/>
      <c r="K92" s="111"/>
      <c r="L92" s="111"/>
      <c r="M92" s="111"/>
      <c r="N92" s="111"/>
      <c r="O92" s="111"/>
    </row>
    <row r="93" spans="1:15" ht="18.75" x14ac:dyDescent="0.3">
      <c r="A93" s="113"/>
      <c r="B93" s="114"/>
      <c r="C93" s="115"/>
      <c r="D93" s="115"/>
      <c r="E93" s="116"/>
      <c r="F93" s="115"/>
      <c r="G93" s="117"/>
      <c r="H93" s="118"/>
      <c r="I93" s="117"/>
      <c r="J93" s="117"/>
      <c r="K93" s="117"/>
      <c r="L93" s="117"/>
      <c r="M93" s="117"/>
      <c r="N93" s="117"/>
      <c r="O93" s="117"/>
    </row>
    <row r="94" spans="1:15" x14ac:dyDescent="0.25">
      <c r="A94" s="3"/>
      <c r="B94" s="3"/>
      <c r="C94" s="3"/>
      <c r="D94" s="3"/>
      <c r="E94" s="6"/>
      <c r="F94" s="3"/>
      <c r="G94" s="3"/>
      <c r="H94" s="7"/>
      <c r="I94" s="3"/>
      <c r="J94" s="3"/>
      <c r="K94" s="3"/>
      <c r="L94" s="3"/>
      <c r="M94" s="3"/>
      <c r="N94" s="3"/>
      <c r="O94" s="3"/>
    </row>
    <row r="95" spans="1:15" s="205" customFormat="1" ht="33.75" x14ac:dyDescent="0.5">
      <c r="A95" s="203" t="s">
        <v>176</v>
      </c>
      <c r="B95" s="204"/>
      <c r="C95" s="204"/>
      <c r="E95" s="206"/>
      <c r="F95" s="212" t="s">
        <v>177</v>
      </c>
      <c r="G95" s="212"/>
      <c r="H95" s="212"/>
      <c r="I95" s="204"/>
      <c r="J95" s="204"/>
      <c r="K95" s="204"/>
    </row>
    <row r="96" spans="1:15" x14ac:dyDescent="0.25">
      <c r="A96" s="45"/>
      <c r="B96" s="45"/>
      <c r="C96" s="45"/>
      <c r="D96" s="45"/>
      <c r="E96" s="46"/>
      <c r="F96" s="45"/>
      <c r="G96" s="45"/>
      <c r="H96" s="43"/>
      <c r="I96" s="45"/>
      <c r="J96" s="45"/>
      <c r="K96" s="45"/>
      <c r="L96" s="45"/>
      <c r="M96" s="4"/>
      <c r="N96" s="4"/>
      <c r="O96" s="4"/>
    </row>
    <row r="98" spans="5:13" x14ac:dyDescent="0.25">
      <c r="M98" s="10"/>
    </row>
    <row r="101" spans="5:13" x14ac:dyDescent="0.25">
      <c r="E101"/>
      <c r="H101"/>
    </row>
    <row r="102" spans="5:13" x14ac:dyDescent="0.25">
      <c r="E102"/>
      <c r="H102"/>
    </row>
    <row r="103" spans="5:13" x14ac:dyDescent="0.25">
      <c r="E103"/>
      <c r="H103"/>
    </row>
    <row r="104" spans="5:13" x14ac:dyDescent="0.25">
      <c r="E104"/>
      <c r="H104"/>
    </row>
    <row r="105" spans="5:13" x14ac:dyDescent="0.25">
      <c r="E105"/>
      <c r="H105"/>
    </row>
    <row r="106" spans="5:13" x14ac:dyDescent="0.25">
      <c r="E106"/>
      <c r="H106"/>
    </row>
    <row r="107" spans="5:13" x14ac:dyDescent="0.25">
      <c r="E107"/>
      <c r="H107"/>
    </row>
    <row r="108" spans="5:13" x14ac:dyDescent="0.25">
      <c r="E108"/>
      <c r="H108"/>
    </row>
    <row r="109" spans="5:13" x14ac:dyDescent="0.25">
      <c r="E109"/>
      <c r="H109"/>
    </row>
    <row r="110" spans="5:13" x14ac:dyDescent="0.25">
      <c r="E110"/>
      <c r="H110"/>
    </row>
    <row r="111" spans="5:13" x14ac:dyDescent="0.25">
      <c r="E111"/>
      <c r="H111"/>
    </row>
    <row r="112" spans="5:13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</sheetData>
  <sortState xmlns:xlrd2="http://schemas.microsoft.com/office/spreadsheetml/2017/richdata2" ref="A7:M91">
    <sortCondition ref="C7:C91" customList="OFICIAL DE PESCA I,SECRETARIA ADMINISTRATIVA,AUXILIAR ADMINISTRATIVO (A),AUXILIAR,ENUMERADOR,SECRETARIA,SECRETARIO (A),RECEPCIONISTA,DIGITADOR,MENSAJERO INTERNO,CHOFER,VIGILANTE,CONSERJE"/>
  </sortState>
  <mergeCells count="1">
    <mergeCell ref="F95:H95"/>
  </mergeCells>
  <phoneticPr fontId="22" type="noConversion"/>
  <conditionalFormatting sqref="A92:A94">
    <cfRule type="duplicateValues" dxfId="13" priority="2"/>
  </conditionalFormatting>
  <conditionalFormatting sqref="A95">
    <cfRule type="duplicateValues" dxfId="12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2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2:FN75"/>
  <sheetViews>
    <sheetView zoomScale="145" zoomScaleNormal="145" zoomScalePageLayoutView="130" workbookViewId="0">
      <selection activeCell="C39" sqref="C39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58.8554687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2" spans="1:15" x14ac:dyDescent="0.25">
      <c r="A2" s="3"/>
      <c r="B2" s="3"/>
      <c r="C2" s="3"/>
    </row>
    <row r="3" spans="1:15" x14ac:dyDescent="0.25">
      <c r="A3" s="3"/>
      <c r="B3" s="3"/>
      <c r="C3" s="3"/>
    </row>
    <row r="4" spans="1:15" s="58" customFormat="1" ht="15.75" x14ac:dyDescent="0.25">
      <c r="A4" s="123" t="s">
        <v>544</v>
      </c>
      <c r="B4" s="3"/>
      <c r="C4" s="3"/>
      <c r="E4" s="59"/>
      <c r="H4" s="57"/>
    </row>
    <row r="5" spans="1:15" ht="22.5" customHeight="1" x14ac:dyDescent="0.25">
      <c r="A5" s="23" t="s">
        <v>0</v>
      </c>
      <c r="B5" s="23" t="s">
        <v>320</v>
      </c>
      <c r="C5" s="23" t="s">
        <v>2</v>
      </c>
      <c r="D5" s="23" t="s">
        <v>3</v>
      </c>
      <c r="E5" s="23" t="s">
        <v>488</v>
      </c>
      <c r="F5" s="23" t="s">
        <v>4</v>
      </c>
      <c r="G5" s="23" t="s">
        <v>5</v>
      </c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  <c r="O5" s="23" t="s">
        <v>13</v>
      </c>
    </row>
    <row r="6" spans="1:15" ht="13.5" customHeight="1" x14ac:dyDescent="0.25">
      <c r="A6" s="15" t="s">
        <v>252</v>
      </c>
      <c r="B6" s="16" t="s">
        <v>15</v>
      </c>
      <c r="C6" s="15" t="s">
        <v>481</v>
      </c>
      <c r="D6" s="15" t="s">
        <v>422</v>
      </c>
      <c r="E6" s="16" t="s">
        <v>253</v>
      </c>
      <c r="F6" s="17">
        <v>44287</v>
      </c>
      <c r="G6" s="51">
        <v>44000</v>
      </c>
      <c r="H6" s="51">
        <v>0</v>
      </c>
      <c r="I6" s="51">
        <v>44000</v>
      </c>
      <c r="J6" s="51">
        <v>1262.8</v>
      </c>
      <c r="K6" s="51">
        <v>1007.19</v>
      </c>
      <c r="L6" s="51">
        <v>1337.6</v>
      </c>
      <c r="M6" s="51">
        <v>25</v>
      </c>
      <c r="N6" s="51">
        <f>J6+K6+L6+M6</f>
        <v>3632.5899999999997</v>
      </c>
      <c r="O6" s="51">
        <f>G6-N6</f>
        <v>40367.410000000003</v>
      </c>
    </row>
    <row r="7" spans="1:15" x14ac:dyDescent="0.25">
      <c r="A7" s="15" t="s">
        <v>254</v>
      </c>
      <c r="B7" s="16" t="s">
        <v>15</v>
      </c>
      <c r="C7" s="15" t="s">
        <v>435</v>
      </c>
      <c r="D7" s="15" t="s">
        <v>409</v>
      </c>
      <c r="E7" s="16" t="s">
        <v>253</v>
      </c>
      <c r="F7" s="17">
        <v>44228</v>
      </c>
      <c r="G7" s="51">
        <v>40000</v>
      </c>
      <c r="H7" s="52">
        <v>0</v>
      </c>
      <c r="I7" s="51">
        <f t="shared" ref="I7:I45" si="0">G7-H7</f>
        <v>40000</v>
      </c>
      <c r="J7" s="51">
        <v>1148</v>
      </c>
      <c r="K7" s="53">
        <v>442.65</v>
      </c>
      <c r="L7" s="51">
        <v>1216</v>
      </c>
      <c r="M7" s="51">
        <v>25</v>
      </c>
      <c r="N7" s="51">
        <f t="shared" ref="N7:N49" si="1">J7+K7+L7+M7</f>
        <v>2831.65</v>
      </c>
      <c r="O7" s="51">
        <f t="shared" ref="O7:O49" si="2">G7-N7</f>
        <v>37168.35</v>
      </c>
    </row>
    <row r="8" spans="1:15" x14ac:dyDescent="0.25">
      <c r="A8" s="15" t="s">
        <v>255</v>
      </c>
      <c r="B8" s="16" t="s">
        <v>15</v>
      </c>
      <c r="C8" s="15" t="s">
        <v>481</v>
      </c>
      <c r="D8" s="15" t="s">
        <v>410</v>
      </c>
      <c r="E8" s="16" t="s">
        <v>253</v>
      </c>
      <c r="F8" s="17">
        <v>44682</v>
      </c>
      <c r="G8" s="51">
        <v>44000</v>
      </c>
      <c r="H8" s="52">
        <v>0</v>
      </c>
      <c r="I8" s="51">
        <f t="shared" si="0"/>
        <v>44000</v>
      </c>
      <c r="J8" s="51">
        <v>1262.8</v>
      </c>
      <c r="K8" s="53">
        <v>1007.19</v>
      </c>
      <c r="L8" s="51">
        <v>1337.6</v>
      </c>
      <c r="M8" s="51">
        <v>25</v>
      </c>
      <c r="N8" s="51">
        <f t="shared" si="1"/>
        <v>3632.5899999999997</v>
      </c>
      <c r="O8" s="51">
        <f t="shared" si="2"/>
        <v>40367.410000000003</v>
      </c>
    </row>
    <row r="9" spans="1:15" x14ac:dyDescent="0.25">
      <c r="A9" s="15" t="s">
        <v>256</v>
      </c>
      <c r="B9" s="16" t="s">
        <v>15</v>
      </c>
      <c r="C9" s="15" t="s">
        <v>480</v>
      </c>
      <c r="D9" s="15" t="s">
        <v>411</v>
      </c>
      <c r="E9" s="16" t="s">
        <v>253</v>
      </c>
      <c r="F9" s="17">
        <v>44256</v>
      </c>
      <c r="G9" s="51">
        <v>44000</v>
      </c>
      <c r="H9" s="52">
        <v>0</v>
      </c>
      <c r="I9" s="51">
        <f t="shared" si="0"/>
        <v>44000</v>
      </c>
      <c r="J9" s="51">
        <v>1262.8</v>
      </c>
      <c r="K9" s="53">
        <v>1007.19</v>
      </c>
      <c r="L9" s="51">
        <v>1337.6</v>
      </c>
      <c r="M9" s="51">
        <v>25</v>
      </c>
      <c r="N9" s="51">
        <f t="shared" si="1"/>
        <v>3632.5899999999997</v>
      </c>
      <c r="O9" s="51">
        <f t="shared" si="2"/>
        <v>40367.410000000003</v>
      </c>
    </row>
    <row r="10" spans="1:15" x14ac:dyDescent="0.25">
      <c r="A10" s="15" t="s">
        <v>257</v>
      </c>
      <c r="B10" s="16" t="s">
        <v>23</v>
      </c>
      <c r="C10" s="15" t="s">
        <v>479</v>
      </c>
      <c r="D10" s="15" t="s">
        <v>414</v>
      </c>
      <c r="E10" s="16" t="s">
        <v>253</v>
      </c>
      <c r="F10" s="17">
        <v>44348</v>
      </c>
      <c r="G10" s="51">
        <v>44000</v>
      </c>
      <c r="H10" s="52">
        <v>0</v>
      </c>
      <c r="I10" s="51">
        <f t="shared" si="0"/>
        <v>44000</v>
      </c>
      <c r="J10" s="51">
        <v>1262.8</v>
      </c>
      <c r="K10" s="53">
        <v>1007.19</v>
      </c>
      <c r="L10" s="51">
        <v>1337.6</v>
      </c>
      <c r="M10" s="51">
        <v>25</v>
      </c>
      <c r="N10" s="51">
        <f t="shared" si="1"/>
        <v>3632.5899999999997</v>
      </c>
      <c r="O10" s="51">
        <f t="shared" si="2"/>
        <v>40367.410000000003</v>
      </c>
    </row>
    <row r="11" spans="1:15" x14ac:dyDescent="0.25">
      <c r="A11" s="15" t="s">
        <v>258</v>
      </c>
      <c r="B11" s="16" t="s">
        <v>15</v>
      </c>
      <c r="C11" s="15" t="s">
        <v>479</v>
      </c>
      <c r="D11" s="15" t="s">
        <v>415</v>
      </c>
      <c r="E11" s="16" t="s">
        <v>253</v>
      </c>
      <c r="F11" s="17">
        <v>37196</v>
      </c>
      <c r="G11" s="51">
        <v>44000</v>
      </c>
      <c r="H11" s="52">
        <v>0</v>
      </c>
      <c r="I11" s="51">
        <f t="shared" si="0"/>
        <v>44000</v>
      </c>
      <c r="J11" s="51">
        <v>1262.8</v>
      </c>
      <c r="K11" s="53">
        <v>1007.19</v>
      </c>
      <c r="L11" s="51">
        <v>1337.6</v>
      </c>
      <c r="M11" s="51">
        <v>25</v>
      </c>
      <c r="N11" s="51">
        <f t="shared" si="1"/>
        <v>3632.5899999999997</v>
      </c>
      <c r="O11" s="51">
        <f t="shared" si="2"/>
        <v>40367.410000000003</v>
      </c>
    </row>
    <row r="12" spans="1:15" x14ac:dyDescent="0.25">
      <c r="A12" s="15" t="s">
        <v>260</v>
      </c>
      <c r="B12" s="16" t="s">
        <v>15</v>
      </c>
      <c r="C12" s="15" t="s">
        <v>479</v>
      </c>
      <c r="D12" s="15" t="s">
        <v>423</v>
      </c>
      <c r="E12" s="16" t="s">
        <v>253</v>
      </c>
      <c r="F12" s="17">
        <v>44743</v>
      </c>
      <c r="G12" s="51">
        <v>44000</v>
      </c>
      <c r="H12" s="52">
        <v>0</v>
      </c>
      <c r="I12" s="51">
        <f t="shared" si="0"/>
        <v>44000</v>
      </c>
      <c r="J12" s="51">
        <v>1262.8</v>
      </c>
      <c r="K12" s="53">
        <v>719.22</v>
      </c>
      <c r="L12" s="51">
        <v>1337.6</v>
      </c>
      <c r="M12" s="51">
        <v>1944.78</v>
      </c>
      <c r="N12" s="51">
        <f t="shared" si="1"/>
        <v>5264.4</v>
      </c>
      <c r="O12" s="51">
        <f t="shared" si="2"/>
        <v>38735.599999999999</v>
      </c>
    </row>
    <row r="13" spans="1:15" x14ac:dyDescent="0.25">
      <c r="A13" s="15" t="s">
        <v>261</v>
      </c>
      <c r="B13" s="16" t="s">
        <v>15</v>
      </c>
      <c r="C13" s="15" t="s">
        <v>435</v>
      </c>
      <c r="D13" s="15" t="s">
        <v>416</v>
      </c>
      <c r="E13" s="16" t="s">
        <v>253</v>
      </c>
      <c r="F13" s="17">
        <v>44287</v>
      </c>
      <c r="G13" s="51">
        <v>44000</v>
      </c>
      <c r="H13" s="52">
        <v>0</v>
      </c>
      <c r="I13" s="51">
        <v>44000</v>
      </c>
      <c r="J13" s="51">
        <v>1262.8</v>
      </c>
      <c r="K13" s="53">
        <v>1007.19</v>
      </c>
      <c r="L13" s="51">
        <v>1337.6</v>
      </c>
      <c r="M13" s="51">
        <v>4357.46</v>
      </c>
      <c r="N13" s="51">
        <f t="shared" si="1"/>
        <v>7965.0499999999993</v>
      </c>
      <c r="O13" s="51">
        <f t="shared" si="2"/>
        <v>36034.949999999997</v>
      </c>
    </row>
    <row r="14" spans="1:15" ht="13.5" customHeight="1" x14ac:dyDescent="0.25">
      <c r="A14" s="15" t="s">
        <v>289</v>
      </c>
      <c r="B14" s="16" t="s">
        <v>23</v>
      </c>
      <c r="C14" s="15" t="s">
        <v>28</v>
      </c>
      <c r="D14" s="15" t="s">
        <v>423</v>
      </c>
      <c r="E14" s="16" t="s">
        <v>253</v>
      </c>
      <c r="F14" s="17">
        <v>44652</v>
      </c>
      <c r="G14" s="51">
        <v>35000</v>
      </c>
      <c r="H14" s="52">
        <v>0</v>
      </c>
      <c r="I14" s="51">
        <f>G14-H14</f>
        <v>35000</v>
      </c>
      <c r="J14" s="51">
        <v>1004.5</v>
      </c>
      <c r="K14" s="53">
        <v>0</v>
      </c>
      <c r="L14" s="51">
        <v>1064</v>
      </c>
      <c r="M14" s="51">
        <v>125</v>
      </c>
      <c r="N14" s="51">
        <f t="shared" si="1"/>
        <v>2193.5</v>
      </c>
      <c r="O14" s="51">
        <f t="shared" si="2"/>
        <v>32806.5</v>
      </c>
    </row>
    <row r="15" spans="1:15" x14ac:dyDescent="0.25">
      <c r="A15" s="15" t="s">
        <v>521</v>
      </c>
      <c r="B15" s="16" t="s">
        <v>23</v>
      </c>
      <c r="C15" s="15" t="s">
        <v>436</v>
      </c>
      <c r="D15" s="15" t="s">
        <v>440</v>
      </c>
      <c r="E15" s="16" t="s">
        <v>253</v>
      </c>
      <c r="F15" s="17">
        <v>45839</v>
      </c>
      <c r="G15" s="51">
        <v>55000</v>
      </c>
      <c r="H15" s="52">
        <v>0</v>
      </c>
      <c r="I15" s="51">
        <f t="shared" si="0"/>
        <v>55000</v>
      </c>
      <c r="J15" s="51">
        <v>1578.5</v>
      </c>
      <c r="K15" s="53">
        <v>2559.6799999999998</v>
      </c>
      <c r="L15" s="51">
        <v>1672</v>
      </c>
      <c r="M15" s="51">
        <v>25</v>
      </c>
      <c r="N15" s="51">
        <f t="shared" si="1"/>
        <v>5835.18</v>
      </c>
      <c r="O15" s="51">
        <f t="shared" si="2"/>
        <v>49164.82</v>
      </c>
    </row>
    <row r="16" spans="1:15" ht="12" customHeight="1" x14ac:dyDescent="0.25">
      <c r="A16" s="15" t="s">
        <v>262</v>
      </c>
      <c r="B16" s="16" t="s">
        <v>23</v>
      </c>
      <c r="C16" s="15" t="s">
        <v>478</v>
      </c>
      <c r="D16" s="15" t="s">
        <v>401</v>
      </c>
      <c r="E16" s="16" t="s">
        <v>253</v>
      </c>
      <c r="F16" s="17">
        <v>44197</v>
      </c>
      <c r="G16" s="51">
        <v>60000</v>
      </c>
      <c r="H16" s="52">
        <v>0</v>
      </c>
      <c r="I16" s="51">
        <f t="shared" si="0"/>
        <v>60000</v>
      </c>
      <c r="J16" s="51">
        <v>1722</v>
      </c>
      <c r="K16" s="53">
        <v>3486.68</v>
      </c>
      <c r="L16" s="51">
        <v>1824</v>
      </c>
      <c r="M16" s="51">
        <v>25</v>
      </c>
      <c r="N16" s="51">
        <f t="shared" si="1"/>
        <v>7057.68</v>
      </c>
      <c r="O16" s="51">
        <f t="shared" si="2"/>
        <v>52942.32</v>
      </c>
    </row>
    <row r="17" spans="1:170" x14ac:dyDescent="0.25">
      <c r="A17" s="15" t="s">
        <v>263</v>
      </c>
      <c r="B17" s="16" t="s">
        <v>23</v>
      </c>
      <c r="C17" s="15" t="s">
        <v>477</v>
      </c>
      <c r="D17" s="15" t="s">
        <v>38</v>
      </c>
      <c r="E17" s="16" t="s">
        <v>253</v>
      </c>
      <c r="F17" s="17">
        <v>44287</v>
      </c>
      <c r="G17" s="51">
        <v>100000</v>
      </c>
      <c r="H17" s="52">
        <v>0</v>
      </c>
      <c r="I17" s="51">
        <f t="shared" si="0"/>
        <v>100000</v>
      </c>
      <c r="J17" s="51">
        <v>2870</v>
      </c>
      <c r="K17" s="53">
        <v>12105.37</v>
      </c>
      <c r="L17" s="51">
        <v>3040</v>
      </c>
      <c r="M17" s="51">
        <v>25</v>
      </c>
      <c r="N17" s="51">
        <f t="shared" si="1"/>
        <v>18040.370000000003</v>
      </c>
      <c r="O17" s="51">
        <f t="shared" si="2"/>
        <v>81959.63</v>
      </c>
    </row>
    <row r="18" spans="1:170" x14ac:dyDescent="0.25">
      <c r="A18" s="15" t="s">
        <v>265</v>
      </c>
      <c r="B18" s="16" t="s">
        <v>23</v>
      </c>
      <c r="C18" s="15" t="s">
        <v>437</v>
      </c>
      <c r="D18" s="15" t="s">
        <v>38</v>
      </c>
      <c r="E18" s="16" t="s">
        <v>253</v>
      </c>
      <c r="F18" s="17">
        <v>44713</v>
      </c>
      <c r="G18" s="51">
        <v>40000</v>
      </c>
      <c r="H18" s="52">
        <v>0</v>
      </c>
      <c r="I18" s="51">
        <f t="shared" si="0"/>
        <v>40000</v>
      </c>
      <c r="J18" s="51">
        <v>1148</v>
      </c>
      <c r="K18" s="53">
        <v>442.65</v>
      </c>
      <c r="L18" s="51">
        <v>1216</v>
      </c>
      <c r="M18" s="51">
        <v>25</v>
      </c>
      <c r="N18" s="51">
        <f t="shared" si="1"/>
        <v>2831.65</v>
      </c>
      <c r="O18" s="51">
        <f t="shared" si="2"/>
        <v>37168.35</v>
      </c>
    </row>
    <row r="19" spans="1:170" x14ac:dyDescent="0.25">
      <c r="A19" s="81" t="s">
        <v>266</v>
      </c>
      <c r="B19" s="88" t="s">
        <v>15</v>
      </c>
      <c r="C19" s="81" t="s">
        <v>267</v>
      </c>
      <c r="D19" s="81" t="s">
        <v>50</v>
      </c>
      <c r="E19" s="88" t="s">
        <v>253</v>
      </c>
      <c r="F19" s="82">
        <v>44348</v>
      </c>
      <c r="G19" s="83">
        <v>44000</v>
      </c>
      <c r="H19" s="89">
        <v>0</v>
      </c>
      <c r="I19" s="83">
        <f t="shared" si="0"/>
        <v>44000</v>
      </c>
      <c r="J19" s="83">
        <v>1262.8</v>
      </c>
      <c r="K19" s="90">
        <v>1007.19</v>
      </c>
      <c r="L19" s="83">
        <v>1337.6</v>
      </c>
      <c r="M19" s="83">
        <v>25</v>
      </c>
      <c r="N19" s="51">
        <f t="shared" si="1"/>
        <v>3632.5899999999997</v>
      </c>
      <c r="O19" s="51">
        <f t="shared" si="2"/>
        <v>40367.410000000003</v>
      </c>
    </row>
    <row r="20" spans="1:170" s="15" customFormat="1" ht="11.25" x14ac:dyDescent="0.2">
      <c r="A20" s="15" t="s">
        <v>497</v>
      </c>
      <c r="B20" s="16" t="s">
        <v>15</v>
      </c>
      <c r="C20" s="15" t="s">
        <v>498</v>
      </c>
      <c r="D20" s="15" t="s">
        <v>50</v>
      </c>
      <c r="E20" s="16" t="s">
        <v>253</v>
      </c>
      <c r="F20" s="17">
        <v>45689</v>
      </c>
      <c r="G20" s="51">
        <v>44000</v>
      </c>
      <c r="H20" s="51">
        <v>0</v>
      </c>
      <c r="I20" s="51">
        <v>44000</v>
      </c>
      <c r="J20" s="51">
        <v>1262.8</v>
      </c>
      <c r="K20" s="51">
        <v>719.22</v>
      </c>
      <c r="L20" s="51">
        <v>1337.6</v>
      </c>
      <c r="M20" s="83">
        <v>1944.78</v>
      </c>
      <c r="N20" s="51">
        <f t="shared" si="1"/>
        <v>5264.4</v>
      </c>
      <c r="O20" s="51">
        <f t="shared" si="2"/>
        <v>38735.599999999999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</row>
    <row r="21" spans="1:170" x14ac:dyDescent="0.25">
      <c r="A21" s="85" t="s">
        <v>268</v>
      </c>
      <c r="B21" s="84" t="s">
        <v>23</v>
      </c>
      <c r="C21" s="85" t="s">
        <v>441</v>
      </c>
      <c r="D21" s="85" t="s">
        <v>425</v>
      </c>
      <c r="E21" s="84" t="s">
        <v>253</v>
      </c>
      <c r="F21" s="86">
        <v>44105</v>
      </c>
      <c r="G21" s="87">
        <v>55000</v>
      </c>
      <c r="H21" s="87">
        <v>0</v>
      </c>
      <c r="I21" s="87">
        <v>55000</v>
      </c>
      <c r="J21" s="87">
        <v>1578.5</v>
      </c>
      <c r="K21" s="91">
        <v>2559.6799999999998</v>
      </c>
      <c r="L21" s="87">
        <v>1672</v>
      </c>
      <c r="M21" s="87">
        <v>125</v>
      </c>
      <c r="N21" s="51">
        <f t="shared" si="1"/>
        <v>5935.18</v>
      </c>
      <c r="O21" s="51">
        <f t="shared" si="2"/>
        <v>49064.82</v>
      </c>
    </row>
    <row r="22" spans="1:170" x14ac:dyDescent="0.25">
      <c r="A22" s="15" t="s">
        <v>269</v>
      </c>
      <c r="B22" s="16" t="s">
        <v>23</v>
      </c>
      <c r="C22" s="15" t="s">
        <v>477</v>
      </c>
      <c r="D22" s="15" t="s">
        <v>425</v>
      </c>
      <c r="E22" s="16" t="s">
        <v>253</v>
      </c>
      <c r="F22" s="17">
        <v>44197</v>
      </c>
      <c r="G22" s="51">
        <v>110000</v>
      </c>
      <c r="H22" s="52">
        <v>0</v>
      </c>
      <c r="I22" s="51">
        <f t="shared" si="0"/>
        <v>110000</v>
      </c>
      <c r="J22" s="51">
        <v>3157</v>
      </c>
      <c r="K22" s="53">
        <v>14457.62</v>
      </c>
      <c r="L22" s="51">
        <v>3344</v>
      </c>
      <c r="M22" s="51">
        <v>25</v>
      </c>
      <c r="N22" s="51">
        <f t="shared" si="1"/>
        <v>20983.620000000003</v>
      </c>
      <c r="O22" s="51">
        <f t="shared" si="2"/>
        <v>89016.38</v>
      </c>
    </row>
    <row r="23" spans="1:170" x14ac:dyDescent="0.25">
      <c r="A23" s="15" t="s">
        <v>259</v>
      </c>
      <c r="B23" s="16" t="s">
        <v>15</v>
      </c>
      <c r="C23" s="15" t="s">
        <v>476</v>
      </c>
      <c r="D23" s="15" t="s">
        <v>55</v>
      </c>
      <c r="E23" s="16" t="s">
        <v>253</v>
      </c>
      <c r="F23" s="17">
        <v>44105</v>
      </c>
      <c r="G23" s="51">
        <v>110000</v>
      </c>
      <c r="H23" s="52">
        <v>0</v>
      </c>
      <c r="I23" s="51">
        <f t="shared" ref="I23" si="3">G23-H23</f>
        <v>110000</v>
      </c>
      <c r="J23" s="51">
        <v>3157</v>
      </c>
      <c r="K23" s="53">
        <v>14457.62</v>
      </c>
      <c r="L23" s="51">
        <v>3344</v>
      </c>
      <c r="M23" s="51">
        <v>25</v>
      </c>
      <c r="N23" s="51">
        <f t="shared" si="1"/>
        <v>20983.620000000003</v>
      </c>
      <c r="O23" s="51">
        <f t="shared" si="2"/>
        <v>89016.38</v>
      </c>
    </row>
    <row r="24" spans="1:170" x14ac:dyDescent="0.25">
      <c r="A24" s="15" t="s">
        <v>270</v>
      </c>
      <c r="B24" s="16" t="s">
        <v>15</v>
      </c>
      <c r="C24" s="15" t="s">
        <v>435</v>
      </c>
      <c r="D24" s="15" t="s">
        <v>55</v>
      </c>
      <c r="E24" s="16" t="s">
        <v>253</v>
      </c>
      <c r="F24" s="17">
        <v>44256</v>
      </c>
      <c r="G24" s="51">
        <v>40000</v>
      </c>
      <c r="H24" s="52">
        <v>0</v>
      </c>
      <c r="I24" s="51">
        <f t="shared" si="0"/>
        <v>40000</v>
      </c>
      <c r="J24" s="51">
        <v>1148</v>
      </c>
      <c r="K24" s="53">
        <v>442.65</v>
      </c>
      <c r="L24" s="51">
        <v>1216</v>
      </c>
      <c r="M24" s="51">
        <v>25</v>
      </c>
      <c r="N24" s="51">
        <f t="shared" si="1"/>
        <v>2831.65</v>
      </c>
      <c r="O24" s="51">
        <f t="shared" si="2"/>
        <v>37168.35</v>
      </c>
    </row>
    <row r="25" spans="1:170" x14ac:dyDescent="0.25">
      <c r="A25" s="15" t="s">
        <v>271</v>
      </c>
      <c r="B25" s="16" t="s">
        <v>15</v>
      </c>
      <c r="C25" s="15" t="s">
        <v>435</v>
      </c>
      <c r="D25" s="15" t="s">
        <v>55</v>
      </c>
      <c r="E25" s="16" t="s">
        <v>253</v>
      </c>
      <c r="F25" s="17">
        <v>44105</v>
      </c>
      <c r="G25" s="51">
        <v>40000</v>
      </c>
      <c r="H25" s="52">
        <v>0</v>
      </c>
      <c r="I25" s="51">
        <f t="shared" si="0"/>
        <v>40000</v>
      </c>
      <c r="J25" s="51">
        <v>1148</v>
      </c>
      <c r="K25" s="53">
        <v>442.65</v>
      </c>
      <c r="L25" s="51">
        <v>1216</v>
      </c>
      <c r="M25" s="51">
        <v>25</v>
      </c>
      <c r="N25" s="51">
        <f t="shared" si="1"/>
        <v>2831.65</v>
      </c>
      <c r="O25" s="51">
        <f t="shared" si="2"/>
        <v>37168.35</v>
      </c>
    </row>
    <row r="26" spans="1:170" x14ac:dyDescent="0.25">
      <c r="A26" s="15" t="s">
        <v>272</v>
      </c>
      <c r="B26" s="16" t="s">
        <v>15</v>
      </c>
      <c r="C26" s="15" t="s">
        <v>435</v>
      </c>
      <c r="D26" s="15" t="s">
        <v>55</v>
      </c>
      <c r="E26" s="16" t="s">
        <v>253</v>
      </c>
      <c r="F26" s="17">
        <v>44287</v>
      </c>
      <c r="G26" s="51">
        <v>40000</v>
      </c>
      <c r="H26" s="52">
        <v>0</v>
      </c>
      <c r="I26" s="51">
        <f t="shared" si="0"/>
        <v>40000</v>
      </c>
      <c r="J26" s="51">
        <v>1148</v>
      </c>
      <c r="K26" s="53">
        <v>442.65</v>
      </c>
      <c r="L26" s="51">
        <v>1216</v>
      </c>
      <c r="M26" s="51">
        <v>25</v>
      </c>
      <c r="N26" s="51">
        <f t="shared" si="1"/>
        <v>2831.65</v>
      </c>
      <c r="O26" s="51">
        <f t="shared" si="2"/>
        <v>37168.35</v>
      </c>
    </row>
    <row r="27" spans="1:170" x14ac:dyDescent="0.25">
      <c r="A27" s="15" t="s">
        <v>273</v>
      </c>
      <c r="B27" s="24" t="s">
        <v>15</v>
      </c>
      <c r="C27" s="15" t="s">
        <v>435</v>
      </c>
      <c r="D27" s="15" t="s">
        <v>55</v>
      </c>
      <c r="E27" s="16" t="s">
        <v>253</v>
      </c>
      <c r="F27" s="17">
        <v>44348</v>
      </c>
      <c r="G27" s="51">
        <v>40000</v>
      </c>
      <c r="H27" s="52">
        <v>0</v>
      </c>
      <c r="I27" s="51">
        <f t="shared" si="0"/>
        <v>40000</v>
      </c>
      <c r="J27" s="51">
        <v>1148</v>
      </c>
      <c r="K27" s="53">
        <v>442.65</v>
      </c>
      <c r="L27" s="51">
        <v>1216</v>
      </c>
      <c r="M27" s="51">
        <v>25</v>
      </c>
      <c r="N27" s="51">
        <f t="shared" si="1"/>
        <v>2831.65</v>
      </c>
      <c r="O27" s="51">
        <f t="shared" si="2"/>
        <v>37168.35</v>
      </c>
    </row>
    <row r="28" spans="1:170" x14ac:dyDescent="0.25">
      <c r="A28" s="15" t="s">
        <v>525</v>
      </c>
      <c r="B28" s="24" t="s">
        <v>15</v>
      </c>
      <c r="C28" s="15" t="s">
        <v>435</v>
      </c>
      <c r="D28" s="15" t="s">
        <v>55</v>
      </c>
      <c r="E28" s="16" t="s">
        <v>253</v>
      </c>
      <c r="F28" s="17">
        <v>45839</v>
      </c>
      <c r="G28" s="51">
        <v>44000</v>
      </c>
      <c r="H28" s="52">
        <v>0</v>
      </c>
      <c r="I28" s="51">
        <f t="shared" si="0"/>
        <v>44000</v>
      </c>
      <c r="J28" s="51">
        <v>1262.8</v>
      </c>
      <c r="K28" s="53">
        <v>1007.19</v>
      </c>
      <c r="L28" s="51">
        <v>1337.6</v>
      </c>
      <c r="M28" s="51">
        <v>25</v>
      </c>
      <c r="N28" s="51">
        <f t="shared" si="1"/>
        <v>3632.5899999999997</v>
      </c>
      <c r="O28" s="51">
        <f t="shared" si="2"/>
        <v>40367.410000000003</v>
      </c>
    </row>
    <row r="29" spans="1:170" ht="12" customHeight="1" x14ac:dyDescent="0.25">
      <c r="A29" s="15" t="s">
        <v>274</v>
      </c>
      <c r="B29" s="16" t="s">
        <v>15</v>
      </c>
      <c r="C29" s="15" t="s">
        <v>275</v>
      </c>
      <c r="D29" s="15" t="s">
        <v>404</v>
      </c>
      <c r="E29" s="16" t="s">
        <v>253</v>
      </c>
      <c r="F29" s="17">
        <v>44136</v>
      </c>
      <c r="G29" s="51">
        <v>50000</v>
      </c>
      <c r="H29" s="52">
        <v>0</v>
      </c>
      <c r="I29" s="51">
        <f t="shared" si="0"/>
        <v>50000</v>
      </c>
      <c r="J29" s="51">
        <v>1435</v>
      </c>
      <c r="K29" s="53">
        <v>1854</v>
      </c>
      <c r="L29" s="51">
        <v>1520</v>
      </c>
      <c r="M29" s="51">
        <v>25</v>
      </c>
      <c r="N29" s="51">
        <f t="shared" si="1"/>
        <v>4834</v>
      </c>
      <c r="O29" s="51">
        <f t="shared" si="2"/>
        <v>45166</v>
      </c>
    </row>
    <row r="30" spans="1:170" ht="11.25" customHeight="1" x14ac:dyDescent="0.25">
      <c r="A30" s="15" t="s">
        <v>522</v>
      </c>
      <c r="B30" s="16" t="s">
        <v>23</v>
      </c>
      <c r="C30" s="15" t="s">
        <v>523</v>
      </c>
      <c r="D30" s="15" t="s">
        <v>404</v>
      </c>
      <c r="E30" s="16" t="s">
        <v>253</v>
      </c>
      <c r="F30" s="17">
        <v>45839</v>
      </c>
      <c r="G30" s="51">
        <v>40000</v>
      </c>
      <c r="H30" s="52">
        <v>0</v>
      </c>
      <c r="I30" s="51">
        <f t="shared" si="0"/>
        <v>40000</v>
      </c>
      <c r="J30" s="51">
        <v>1148</v>
      </c>
      <c r="K30" s="53">
        <v>442.65</v>
      </c>
      <c r="L30" s="51">
        <v>1216</v>
      </c>
      <c r="M30" s="51">
        <v>25</v>
      </c>
      <c r="N30" s="51">
        <f t="shared" si="1"/>
        <v>2831.65</v>
      </c>
      <c r="O30" s="51">
        <f t="shared" si="2"/>
        <v>37168.35</v>
      </c>
    </row>
    <row r="31" spans="1:170" ht="13.5" customHeight="1" x14ac:dyDescent="0.25">
      <c r="A31" s="15" t="s">
        <v>276</v>
      </c>
      <c r="B31" s="16" t="s">
        <v>23</v>
      </c>
      <c r="C31" s="15" t="s">
        <v>482</v>
      </c>
      <c r="D31" s="15" t="s">
        <v>426</v>
      </c>
      <c r="E31" s="16" t="s">
        <v>253</v>
      </c>
      <c r="F31" s="17">
        <v>44075</v>
      </c>
      <c r="G31" s="51">
        <v>55000</v>
      </c>
      <c r="H31" s="52">
        <v>0</v>
      </c>
      <c r="I31" s="51">
        <f t="shared" si="0"/>
        <v>55000</v>
      </c>
      <c r="J31" s="51">
        <v>1578.5</v>
      </c>
      <c r="K31" s="53">
        <v>2271.71</v>
      </c>
      <c r="L31" s="51">
        <v>1672</v>
      </c>
      <c r="M31" s="51">
        <v>2044.78</v>
      </c>
      <c r="N31" s="51">
        <f t="shared" si="1"/>
        <v>7566.99</v>
      </c>
      <c r="O31" s="51">
        <f t="shared" si="2"/>
        <v>47433.01</v>
      </c>
    </row>
    <row r="32" spans="1:170" ht="12.75" customHeight="1" x14ac:dyDescent="0.25">
      <c r="A32" s="15" t="s">
        <v>277</v>
      </c>
      <c r="B32" s="16" t="s">
        <v>23</v>
      </c>
      <c r="C32" s="15" t="s">
        <v>482</v>
      </c>
      <c r="D32" s="15" t="s">
        <v>426</v>
      </c>
      <c r="E32" s="16" t="s">
        <v>253</v>
      </c>
      <c r="F32" s="17">
        <v>44075</v>
      </c>
      <c r="G32" s="51">
        <v>55000</v>
      </c>
      <c r="H32" s="52">
        <v>0</v>
      </c>
      <c r="I32" s="51">
        <f t="shared" si="0"/>
        <v>55000</v>
      </c>
      <c r="J32" s="51">
        <v>1578.5</v>
      </c>
      <c r="K32" s="53">
        <v>2559.6799999999998</v>
      </c>
      <c r="L32" s="51">
        <v>1672</v>
      </c>
      <c r="M32" s="51">
        <v>25</v>
      </c>
      <c r="N32" s="51">
        <f t="shared" si="1"/>
        <v>5835.18</v>
      </c>
      <c r="O32" s="51">
        <f t="shared" si="2"/>
        <v>49164.82</v>
      </c>
    </row>
    <row r="33" spans="1:15" x14ac:dyDescent="0.25">
      <c r="A33" s="15" t="s">
        <v>278</v>
      </c>
      <c r="B33" s="16" t="s">
        <v>23</v>
      </c>
      <c r="C33" s="15" t="s">
        <v>279</v>
      </c>
      <c r="D33" s="15" t="s">
        <v>426</v>
      </c>
      <c r="E33" s="16" t="s">
        <v>253</v>
      </c>
      <c r="F33" s="17">
        <v>44287</v>
      </c>
      <c r="G33" s="51">
        <v>50000</v>
      </c>
      <c r="H33" s="52">
        <v>0</v>
      </c>
      <c r="I33" s="51">
        <f t="shared" si="0"/>
        <v>50000</v>
      </c>
      <c r="J33" s="51">
        <v>1435</v>
      </c>
      <c r="K33" s="53">
        <v>1854</v>
      </c>
      <c r="L33" s="51">
        <v>1520</v>
      </c>
      <c r="M33" s="51">
        <v>165</v>
      </c>
      <c r="N33" s="51">
        <f t="shared" si="1"/>
        <v>4974</v>
      </c>
      <c r="O33" s="51">
        <f t="shared" si="2"/>
        <v>45026</v>
      </c>
    </row>
    <row r="34" spans="1:15" x14ac:dyDescent="0.25">
      <c r="A34" s="15" t="s">
        <v>280</v>
      </c>
      <c r="B34" s="16" t="s">
        <v>23</v>
      </c>
      <c r="C34" s="15" t="s">
        <v>476</v>
      </c>
      <c r="D34" s="15" t="s">
        <v>426</v>
      </c>
      <c r="E34" s="16" t="s">
        <v>253</v>
      </c>
      <c r="F34" s="17">
        <v>44378</v>
      </c>
      <c r="G34" s="51">
        <v>85000</v>
      </c>
      <c r="H34" s="51">
        <v>0</v>
      </c>
      <c r="I34" s="51">
        <v>85000</v>
      </c>
      <c r="J34" s="51">
        <v>2439.5</v>
      </c>
      <c r="K34" s="51">
        <v>8097.05</v>
      </c>
      <c r="L34" s="51">
        <v>2584</v>
      </c>
      <c r="M34" s="51">
        <v>2044.78</v>
      </c>
      <c r="N34" s="51">
        <f t="shared" si="1"/>
        <v>15165.33</v>
      </c>
      <c r="O34" s="51">
        <f t="shared" si="2"/>
        <v>69834.67</v>
      </c>
    </row>
    <row r="35" spans="1:15" x14ac:dyDescent="0.25">
      <c r="A35" s="15" t="s">
        <v>281</v>
      </c>
      <c r="B35" s="16" t="s">
        <v>23</v>
      </c>
      <c r="C35" s="15" t="s">
        <v>477</v>
      </c>
      <c r="D35" s="15" t="s">
        <v>427</v>
      </c>
      <c r="E35" s="16" t="s">
        <v>253</v>
      </c>
      <c r="F35" s="17">
        <v>44075</v>
      </c>
      <c r="G35" s="51">
        <v>85000</v>
      </c>
      <c r="H35" s="52">
        <v>0</v>
      </c>
      <c r="I35" s="51">
        <f t="shared" si="0"/>
        <v>85000</v>
      </c>
      <c r="J35" s="51">
        <v>2439.5</v>
      </c>
      <c r="K35" s="53">
        <v>8576.99</v>
      </c>
      <c r="L35" s="51">
        <v>2584</v>
      </c>
      <c r="M35" s="51">
        <v>125</v>
      </c>
      <c r="N35" s="51">
        <f t="shared" si="1"/>
        <v>13725.49</v>
      </c>
      <c r="O35" s="51">
        <f t="shared" si="2"/>
        <v>71274.509999999995</v>
      </c>
    </row>
    <row r="36" spans="1:15" x14ac:dyDescent="0.25">
      <c r="A36" s="15" t="s">
        <v>541</v>
      </c>
      <c r="B36" s="16" t="s">
        <v>23</v>
      </c>
      <c r="C36" s="15" t="s">
        <v>477</v>
      </c>
      <c r="D36" s="15" t="s">
        <v>427</v>
      </c>
      <c r="E36" s="16" t="s">
        <v>253</v>
      </c>
      <c r="F36" s="17">
        <v>45931</v>
      </c>
      <c r="G36" s="51">
        <v>85000</v>
      </c>
      <c r="H36" s="52">
        <v>0</v>
      </c>
      <c r="I36" s="51">
        <f t="shared" si="0"/>
        <v>85000</v>
      </c>
      <c r="J36" s="51">
        <v>2439.5</v>
      </c>
      <c r="K36" s="53">
        <v>8576.99</v>
      </c>
      <c r="L36" s="51">
        <v>2584</v>
      </c>
      <c r="M36" s="51">
        <v>25</v>
      </c>
      <c r="N36" s="51">
        <f t="shared" si="1"/>
        <v>13625.49</v>
      </c>
      <c r="O36" s="51">
        <f t="shared" si="2"/>
        <v>71374.509999999995</v>
      </c>
    </row>
    <row r="37" spans="1:15" x14ac:dyDescent="0.25">
      <c r="A37" s="15" t="s">
        <v>282</v>
      </c>
      <c r="B37" s="16" t="s">
        <v>15</v>
      </c>
      <c r="C37" s="15" t="s">
        <v>283</v>
      </c>
      <c r="D37" s="15" t="s">
        <v>398</v>
      </c>
      <c r="E37" s="16" t="s">
        <v>253</v>
      </c>
      <c r="F37" s="17">
        <v>44228</v>
      </c>
      <c r="G37" s="51">
        <v>60500</v>
      </c>
      <c r="H37" s="51">
        <v>0</v>
      </c>
      <c r="I37" s="51">
        <v>60500</v>
      </c>
      <c r="J37" s="51">
        <v>1736.35</v>
      </c>
      <c r="K37" s="51">
        <v>3580.77</v>
      </c>
      <c r="L37" s="51">
        <v>1839.2</v>
      </c>
      <c r="M37" s="51">
        <v>25</v>
      </c>
      <c r="N37" s="51">
        <f t="shared" si="1"/>
        <v>7181.32</v>
      </c>
      <c r="O37" s="51">
        <f t="shared" si="2"/>
        <v>53318.68</v>
      </c>
    </row>
    <row r="38" spans="1:15" x14ac:dyDescent="0.25">
      <c r="A38" s="15" t="s">
        <v>524</v>
      </c>
      <c r="B38" s="16" t="s">
        <v>15</v>
      </c>
      <c r="C38" s="15" t="s">
        <v>476</v>
      </c>
      <c r="D38" s="15" t="s">
        <v>537</v>
      </c>
      <c r="E38" s="16" t="s">
        <v>253</v>
      </c>
      <c r="F38" s="17">
        <v>45839</v>
      </c>
      <c r="G38" s="51">
        <v>85000</v>
      </c>
      <c r="H38" s="51">
        <v>0</v>
      </c>
      <c r="I38" s="51">
        <v>85000</v>
      </c>
      <c r="J38" s="51">
        <v>2439.5</v>
      </c>
      <c r="K38" s="51">
        <v>8576.99</v>
      </c>
      <c r="L38" s="51">
        <v>2584</v>
      </c>
      <c r="M38" s="51">
        <v>25</v>
      </c>
      <c r="N38" s="51">
        <f t="shared" si="1"/>
        <v>13625.49</v>
      </c>
      <c r="O38" s="51">
        <f t="shared" si="2"/>
        <v>71374.509999999995</v>
      </c>
    </row>
    <row r="39" spans="1:15" x14ac:dyDescent="0.25">
      <c r="A39" s="15" t="s">
        <v>284</v>
      </c>
      <c r="B39" s="16" t="s">
        <v>23</v>
      </c>
      <c r="C39" s="15" t="s">
        <v>434</v>
      </c>
      <c r="D39" s="15" t="s">
        <v>407</v>
      </c>
      <c r="E39" s="16" t="s">
        <v>253</v>
      </c>
      <c r="F39" s="17">
        <v>44256</v>
      </c>
      <c r="G39" s="51">
        <v>55000</v>
      </c>
      <c r="H39" s="51">
        <v>0</v>
      </c>
      <c r="I39" s="51">
        <v>55000</v>
      </c>
      <c r="J39" s="51">
        <v>1578.5</v>
      </c>
      <c r="K39" s="53">
        <v>2559.6799999999998</v>
      </c>
      <c r="L39" s="51">
        <v>1672</v>
      </c>
      <c r="M39" s="51">
        <v>125</v>
      </c>
      <c r="N39" s="51">
        <f t="shared" si="1"/>
        <v>5935.18</v>
      </c>
      <c r="O39" s="51">
        <f t="shared" si="2"/>
        <v>49064.82</v>
      </c>
    </row>
    <row r="40" spans="1:15" x14ac:dyDescent="0.25">
      <c r="A40" s="15" t="s">
        <v>442</v>
      </c>
      <c r="B40" s="16" t="s">
        <v>23</v>
      </c>
      <c r="C40" s="15" t="s">
        <v>477</v>
      </c>
      <c r="D40" s="15" t="s">
        <v>428</v>
      </c>
      <c r="E40" s="16" t="s">
        <v>253</v>
      </c>
      <c r="F40" s="17">
        <v>44197</v>
      </c>
      <c r="G40" s="51">
        <v>85000</v>
      </c>
      <c r="H40" s="52">
        <v>0</v>
      </c>
      <c r="I40" s="51">
        <f t="shared" si="0"/>
        <v>85000</v>
      </c>
      <c r="J40" s="51">
        <v>2439.5</v>
      </c>
      <c r="K40" s="53">
        <v>8576.99</v>
      </c>
      <c r="L40" s="51">
        <v>2584</v>
      </c>
      <c r="M40" s="51">
        <v>25</v>
      </c>
      <c r="N40" s="51">
        <f t="shared" si="1"/>
        <v>13625.49</v>
      </c>
      <c r="O40" s="51">
        <f t="shared" si="2"/>
        <v>71374.509999999995</v>
      </c>
    </row>
    <row r="41" spans="1:15" ht="12" customHeight="1" x14ac:dyDescent="0.25">
      <c r="A41" s="15" t="s">
        <v>285</v>
      </c>
      <c r="B41" s="16" t="s">
        <v>15</v>
      </c>
      <c r="C41" s="15" t="s">
        <v>433</v>
      </c>
      <c r="D41" s="15" t="s">
        <v>428</v>
      </c>
      <c r="E41" s="16" t="s">
        <v>253</v>
      </c>
      <c r="F41" s="17">
        <v>44652</v>
      </c>
      <c r="G41" s="51">
        <v>44000</v>
      </c>
      <c r="H41" s="52">
        <v>0</v>
      </c>
      <c r="I41" s="51">
        <f t="shared" si="0"/>
        <v>44000</v>
      </c>
      <c r="J41" s="51">
        <v>1262.8</v>
      </c>
      <c r="K41" s="53">
        <v>1007.19</v>
      </c>
      <c r="L41" s="51">
        <v>1337.6</v>
      </c>
      <c r="M41" s="51">
        <v>25</v>
      </c>
      <c r="N41" s="51">
        <f t="shared" si="1"/>
        <v>3632.5899999999997</v>
      </c>
      <c r="O41" s="51">
        <f t="shared" si="2"/>
        <v>40367.410000000003</v>
      </c>
    </row>
    <row r="42" spans="1:15" x14ac:dyDescent="0.25">
      <c r="A42" s="15" t="s">
        <v>286</v>
      </c>
      <c r="B42" s="16" t="s">
        <v>15</v>
      </c>
      <c r="C42" s="15" t="s">
        <v>392</v>
      </c>
      <c r="D42" s="15" t="s">
        <v>429</v>
      </c>
      <c r="E42" s="16" t="s">
        <v>253</v>
      </c>
      <c r="F42" s="17">
        <v>44713</v>
      </c>
      <c r="G42" s="51">
        <v>44000</v>
      </c>
      <c r="H42" s="51">
        <v>0</v>
      </c>
      <c r="I42" s="51">
        <v>44000</v>
      </c>
      <c r="J42" s="51">
        <v>1262.8</v>
      </c>
      <c r="K42" s="51">
        <v>1007.19</v>
      </c>
      <c r="L42" s="51">
        <v>1337.6</v>
      </c>
      <c r="M42" s="51">
        <v>25</v>
      </c>
      <c r="N42" s="51">
        <f t="shared" si="1"/>
        <v>3632.5899999999997</v>
      </c>
      <c r="O42" s="51">
        <f t="shared" si="2"/>
        <v>40367.410000000003</v>
      </c>
    </row>
    <row r="43" spans="1:15" x14ac:dyDescent="0.25">
      <c r="A43" s="15" t="s">
        <v>287</v>
      </c>
      <c r="B43" s="16" t="s">
        <v>15</v>
      </c>
      <c r="C43" s="15" t="s">
        <v>481</v>
      </c>
      <c r="D43" s="15" t="s">
        <v>420</v>
      </c>
      <c r="E43" s="16" t="s">
        <v>253</v>
      </c>
      <c r="F43" s="17">
        <v>44652</v>
      </c>
      <c r="G43" s="51">
        <v>44000</v>
      </c>
      <c r="H43" s="52">
        <v>0</v>
      </c>
      <c r="I43" s="51">
        <f t="shared" si="0"/>
        <v>44000</v>
      </c>
      <c r="J43" s="51">
        <v>1262.8</v>
      </c>
      <c r="K43" s="53">
        <v>1007.19</v>
      </c>
      <c r="L43" s="51">
        <v>1337.6</v>
      </c>
      <c r="M43" s="51">
        <v>25</v>
      </c>
      <c r="N43" s="51">
        <f t="shared" si="1"/>
        <v>3632.5899999999997</v>
      </c>
      <c r="O43" s="51">
        <f t="shared" si="2"/>
        <v>40367.410000000003</v>
      </c>
    </row>
    <row r="44" spans="1:15" ht="10.5" customHeight="1" x14ac:dyDescent="0.25">
      <c r="A44" s="15" t="s">
        <v>288</v>
      </c>
      <c r="B44" s="16" t="s">
        <v>23</v>
      </c>
      <c r="C44" s="15" t="s">
        <v>477</v>
      </c>
      <c r="D44" s="15" t="s">
        <v>430</v>
      </c>
      <c r="E44" s="16" t="s">
        <v>253</v>
      </c>
      <c r="F44" s="17">
        <v>44105</v>
      </c>
      <c r="G44" s="51">
        <v>70000</v>
      </c>
      <c r="H44" s="52">
        <v>0</v>
      </c>
      <c r="I44" s="51">
        <f t="shared" si="0"/>
        <v>70000</v>
      </c>
      <c r="J44" s="51">
        <v>2009</v>
      </c>
      <c r="K44" s="53">
        <v>4984.5200000000004</v>
      </c>
      <c r="L44" s="51">
        <v>2128</v>
      </c>
      <c r="M44" s="51">
        <v>2044.78</v>
      </c>
      <c r="N44" s="51">
        <f t="shared" si="1"/>
        <v>11166.300000000001</v>
      </c>
      <c r="O44" s="51">
        <f t="shared" si="2"/>
        <v>58833.7</v>
      </c>
    </row>
    <row r="45" spans="1:15" ht="12.75" customHeight="1" x14ac:dyDescent="0.25">
      <c r="A45" s="15" t="s">
        <v>443</v>
      </c>
      <c r="B45" s="16" t="s">
        <v>23</v>
      </c>
      <c r="C45" s="15" t="s">
        <v>432</v>
      </c>
      <c r="D45" s="15" t="s">
        <v>431</v>
      </c>
      <c r="E45" s="16" t="s">
        <v>253</v>
      </c>
      <c r="F45" s="17">
        <v>37196</v>
      </c>
      <c r="G45" s="51">
        <v>44000</v>
      </c>
      <c r="H45" s="52">
        <v>0</v>
      </c>
      <c r="I45" s="51">
        <f t="shared" si="0"/>
        <v>44000</v>
      </c>
      <c r="J45" s="51">
        <v>1262.8</v>
      </c>
      <c r="K45" s="53">
        <v>1007.19</v>
      </c>
      <c r="L45" s="51">
        <v>1337.6</v>
      </c>
      <c r="M45" s="51">
        <v>5025</v>
      </c>
      <c r="N45" s="51">
        <f t="shared" si="1"/>
        <v>8632.59</v>
      </c>
      <c r="O45" s="51">
        <f t="shared" si="2"/>
        <v>35367.410000000003</v>
      </c>
    </row>
    <row r="46" spans="1:15" ht="11.25" customHeight="1" x14ac:dyDescent="0.25">
      <c r="A46" s="15" t="s">
        <v>487</v>
      </c>
      <c r="B46" s="16" t="s">
        <v>15</v>
      </c>
      <c r="C46" s="15" t="s">
        <v>392</v>
      </c>
      <c r="D46" s="15" t="s">
        <v>405</v>
      </c>
      <c r="E46" s="16" t="s">
        <v>253</v>
      </c>
      <c r="F46" s="17">
        <v>45627</v>
      </c>
      <c r="G46" s="51">
        <v>44000</v>
      </c>
      <c r="H46" s="52">
        <v>0</v>
      </c>
      <c r="I46" s="51">
        <v>44000</v>
      </c>
      <c r="J46" s="51">
        <v>1262.8</v>
      </c>
      <c r="K46" s="53">
        <v>1007.19</v>
      </c>
      <c r="L46" s="51">
        <v>1337.6</v>
      </c>
      <c r="M46" s="51">
        <v>25</v>
      </c>
      <c r="N46" s="51">
        <f t="shared" si="1"/>
        <v>3632.5899999999997</v>
      </c>
      <c r="O46" s="51">
        <f t="shared" si="2"/>
        <v>40367.410000000003</v>
      </c>
    </row>
    <row r="47" spans="1:15" x14ac:dyDescent="0.25">
      <c r="A47" s="15" t="s">
        <v>503</v>
      </c>
      <c r="B47" s="16" t="s">
        <v>15</v>
      </c>
      <c r="C47" s="15" t="s">
        <v>392</v>
      </c>
      <c r="D47" s="15" t="s">
        <v>55</v>
      </c>
      <c r="E47" s="16" t="s">
        <v>253</v>
      </c>
      <c r="F47" s="17">
        <v>45717</v>
      </c>
      <c r="G47" s="51">
        <v>44000</v>
      </c>
      <c r="H47" s="52">
        <v>0</v>
      </c>
      <c r="I47" s="51">
        <v>44000</v>
      </c>
      <c r="J47" s="51">
        <v>1262.8</v>
      </c>
      <c r="K47" s="53">
        <v>1007.19</v>
      </c>
      <c r="L47" s="51">
        <v>1337.6</v>
      </c>
      <c r="M47" s="51">
        <v>25</v>
      </c>
      <c r="N47" s="51">
        <f t="shared" si="1"/>
        <v>3632.5899999999997</v>
      </c>
      <c r="O47" s="51">
        <f t="shared" si="2"/>
        <v>40367.410000000003</v>
      </c>
    </row>
    <row r="48" spans="1:15" x14ac:dyDescent="0.25">
      <c r="A48" s="15" t="s">
        <v>510</v>
      </c>
      <c r="B48" s="16" t="s">
        <v>15</v>
      </c>
      <c r="C48" s="15" t="s">
        <v>392</v>
      </c>
      <c r="D48" s="15" t="s">
        <v>511</v>
      </c>
      <c r="E48" s="16" t="s">
        <v>253</v>
      </c>
      <c r="F48" s="17">
        <v>45772</v>
      </c>
      <c r="G48" s="51">
        <v>44000</v>
      </c>
      <c r="H48" s="52">
        <v>0</v>
      </c>
      <c r="I48" s="51">
        <v>44000</v>
      </c>
      <c r="J48" s="51">
        <v>1262.8</v>
      </c>
      <c r="K48" s="53">
        <v>1007.19</v>
      </c>
      <c r="L48" s="51">
        <v>1337.6</v>
      </c>
      <c r="M48" s="51">
        <v>25</v>
      </c>
      <c r="N48" s="51">
        <f t="shared" si="1"/>
        <v>3632.5899999999997</v>
      </c>
      <c r="O48" s="51">
        <f t="shared" si="2"/>
        <v>40367.410000000003</v>
      </c>
    </row>
    <row r="49" spans="1:15" x14ac:dyDescent="0.25">
      <c r="A49" s="15" t="s">
        <v>538</v>
      </c>
      <c r="B49" s="16" t="s">
        <v>15</v>
      </c>
      <c r="C49" s="15" t="s">
        <v>480</v>
      </c>
      <c r="D49" s="15" t="s">
        <v>413</v>
      </c>
      <c r="E49" s="16" t="s">
        <v>253</v>
      </c>
      <c r="F49" s="17">
        <v>45901</v>
      </c>
      <c r="G49" s="51">
        <v>44000</v>
      </c>
      <c r="H49" s="52">
        <v>0</v>
      </c>
      <c r="I49" s="51">
        <v>44000</v>
      </c>
      <c r="J49" s="51">
        <v>1262.8</v>
      </c>
      <c r="K49" s="53">
        <v>1007.19</v>
      </c>
      <c r="L49" s="51">
        <v>1337.6</v>
      </c>
      <c r="M49" s="51">
        <v>25</v>
      </c>
      <c r="N49" s="51">
        <f t="shared" si="1"/>
        <v>3632.5899999999997</v>
      </c>
      <c r="O49" s="51">
        <f t="shared" si="2"/>
        <v>40367.410000000003</v>
      </c>
    </row>
    <row r="50" spans="1:15" x14ac:dyDescent="0.25">
      <c r="A50" s="18" t="s">
        <v>290</v>
      </c>
      <c r="B50" s="19">
        <v>44</v>
      </c>
      <c r="C50" s="15"/>
      <c r="D50" s="15"/>
      <c r="E50" s="16"/>
      <c r="F50" s="15"/>
      <c r="G50" s="54">
        <f t="shared" ref="G50:O50" si="4">SUM(G6:G49)</f>
        <v>2417500</v>
      </c>
      <c r="H50" s="55">
        <f t="shared" si="4"/>
        <v>0</v>
      </c>
      <c r="I50" s="54">
        <f t="shared" si="4"/>
        <v>2417500</v>
      </c>
      <c r="J50" s="54">
        <f t="shared" si="4"/>
        <v>69382.250000000015</v>
      </c>
      <c r="K50" s="56">
        <f>SUM(K6:K49)</f>
        <v>132348.05000000005</v>
      </c>
      <c r="L50" s="54">
        <f t="shared" si="4"/>
        <v>73492.000000000015</v>
      </c>
      <c r="M50" s="54">
        <f t="shared" si="4"/>
        <v>20871.36</v>
      </c>
      <c r="N50" s="54">
        <f t="shared" si="4"/>
        <v>296093.65999999997</v>
      </c>
      <c r="O50" s="54">
        <f t="shared" si="4"/>
        <v>2121406.3399999994</v>
      </c>
    </row>
    <row r="51" spans="1:15" x14ac:dyDescent="0.25">
      <c r="A51" s="29"/>
      <c r="B51" s="22"/>
      <c r="C51" s="20"/>
      <c r="D51" s="20"/>
      <c r="E51" s="21"/>
      <c r="F51" s="20"/>
      <c r="G51" s="30"/>
      <c r="H51" s="31"/>
      <c r="I51" s="30"/>
      <c r="J51" s="30"/>
      <c r="K51" s="30"/>
      <c r="L51" s="30"/>
      <c r="M51" s="30"/>
      <c r="N51" s="30"/>
      <c r="O51" s="30"/>
    </row>
    <row r="52" spans="1:15" x14ac:dyDescent="0.25">
      <c r="A52" s="11"/>
      <c r="B52" s="9"/>
      <c r="C52" s="4"/>
      <c r="D52" s="4"/>
      <c r="E52" s="5"/>
      <c r="F52" s="4"/>
      <c r="G52" s="12"/>
      <c r="H52" s="13"/>
      <c r="I52" s="12"/>
      <c r="J52" s="12"/>
      <c r="K52" s="12"/>
      <c r="L52" s="12"/>
      <c r="M52" s="12"/>
      <c r="N52" s="12"/>
      <c r="O52" s="12"/>
    </row>
    <row r="53" spans="1:15" x14ac:dyDescent="0.25">
      <c r="A53" s="43" t="s">
        <v>176</v>
      </c>
      <c r="B53" s="44"/>
      <c r="C53" s="44"/>
      <c r="D53" s="45"/>
      <c r="E53" s="46"/>
      <c r="F53" s="214" t="s">
        <v>177</v>
      </c>
      <c r="G53" s="214"/>
      <c r="H53" s="214"/>
      <c r="I53" s="44"/>
      <c r="J53" s="44"/>
      <c r="K53" s="44"/>
      <c r="L53" s="45"/>
      <c r="M53" s="12"/>
      <c r="N53" s="12"/>
      <c r="O53" s="12"/>
    </row>
    <row r="54" spans="1:15" x14ac:dyDescent="0.25">
      <c r="A54" s="47"/>
      <c r="B54" s="48"/>
      <c r="C54" s="45"/>
      <c r="D54" s="45"/>
      <c r="E54" s="46"/>
      <c r="F54" s="45"/>
      <c r="G54" s="49"/>
      <c r="H54" s="50"/>
      <c r="I54" s="49"/>
      <c r="J54" s="49"/>
      <c r="K54" s="49"/>
      <c r="L54" s="49"/>
      <c r="M54" s="12"/>
      <c r="N54" s="12"/>
      <c r="O54" s="12"/>
    </row>
    <row r="55" spans="1:15" x14ac:dyDescent="0.25">
      <c r="A55" s="3"/>
      <c r="B55" s="3"/>
      <c r="C55" s="3"/>
      <c r="D55" s="3"/>
      <c r="E55" s="6"/>
      <c r="F55" s="3"/>
      <c r="G55" s="3"/>
      <c r="H55" s="7"/>
      <c r="I55" s="3"/>
      <c r="J55" s="3"/>
      <c r="K55" s="3"/>
      <c r="L55" s="3"/>
      <c r="M55" s="3"/>
      <c r="N55" s="3"/>
      <c r="O55" s="3"/>
    </row>
    <row r="56" spans="1:15" x14ac:dyDescent="0.25">
      <c r="A56" s="7"/>
      <c r="B56" s="3"/>
      <c r="C56" s="3"/>
      <c r="D56" s="3"/>
      <c r="E56" s="6"/>
      <c r="F56" s="213"/>
      <c r="G56" s="213"/>
      <c r="H56" s="213"/>
      <c r="I56" s="3"/>
      <c r="J56" s="3"/>
      <c r="K56" s="3"/>
      <c r="L56" s="8"/>
      <c r="M56" s="8"/>
      <c r="N56" s="8"/>
      <c r="O56" s="8"/>
    </row>
    <row r="58" spans="1:15" x14ac:dyDescent="0.25">
      <c r="A58" s="37"/>
      <c r="B58" s="38"/>
      <c r="C58" s="37"/>
      <c r="D58" s="38"/>
      <c r="E58" s="39"/>
      <c r="F58" s="40"/>
    </row>
    <row r="59" spans="1:15" x14ac:dyDescent="0.25">
      <c r="A59" s="37"/>
      <c r="B59" s="38"/>
      <c r="C59" s="37"/>
      <c r="D59" s="38" t="s">
        <v>341</v>
      </c>
      <c r="E59" s="39"/>
      <c r="F59" s="40"/>
    </row>
    <row r="60" spans="1:15" x14ac:dyDescent="0.25">
      <c r="A60" s="37"/>
      <c r="B60" s="38"/>
      <c r="C60" s="37"/>
      <c r="D60" s="38"/>
      <c r="E60" s="39"/>
      <c r="F60" s="40"/>
    </row>
    <row r="61" spans="1:15" x14ac:dyDescent="0.25">
      <c r="A61" s="37"/>
      <c r="B61" s="38"/>
      <c r="C61" s="37"/>
      <c r="D61" s="38"/>
      <c r="E61" s="39"/>
      <c r="F61" s="40"/>
    </row>
    <row r="62" spans="1:15" x14ac:dyDescent="0.25">
      <c r="A62" s="37"/>
      <c r="B62" s="38"/>
      <c r="C62" s="37"/>
      <c r="D62" s="38"/>
      <c r="E62" s="39"/>
      <c r="F62" s="40"/>
    </row>
    <row r="63" spans="1:15" x14ac:dyDescent="0.25">
      <c r="A63" s="37"/>
      <c r="B63" s="38"/>
      <c r="C63" s="37"/>
      <c r="D63" s="38"/>
      <c r="E63" s="39"/>
      <c r="F63" s="40"/>
    </row>
    <row r="64" spans="1:15" x14ac:dyDescent="0.25">
      <c r="A64" s="37"/>
      <c r="B64" s="38"/>
      <c r="C64" s="37"/>
      <c r="D64" s="38"/>
      <c r="E64" s="39"/>
      <c r="F64" s="40"/>
    </row>
    <row r="65" spans="1:6" x14ac:dyDescent="0.25">
      <c r="A65" s="37"/>
      <c r="B65" s="38"/>
      <c r="C65" s="37"/>
      <c r="D65" s="38"/>
      <c r="E65" s="39"/>
      <c r="F65" s="40"/>
    </row>
    <row r="66" spans="1:6" x14ac:dyDescent="0.25">
      <c r="A66" s="37"/>
      <c r="B66" s="38"/>
      <c r="C66" s="37"/>
      <c r="D66" s="38"/>
      <c r="E66" s="39"/>
      <c r="F66" s="40"/>
    </row>
    <row r="67" spans="1:6" x14ac:dyDescent="0.25">
      <c r="A67" s="37"/>
      <c r="B67" s="38"/>
      <c r="C67" s="37"/>
      <c r="D67" s="38"/>
      <c r="E67" s="39"/>
      <c r="F67" s="40"/>
    </row>
    <row r="68" spans="1:6" x14ac:dyDescent="0.25">
      <c r="A68" s="37"/>
      <c r="B68" s="38"/>
      <c r="C68" s="37"/>
      <c r="D68" s="38"/>
      <c r="E68" s="39"/>
      <c r="F68" s="40"/>
    </row>
    <row r="69" spans="1:6" x14ac:dyDescent="0.25">
      <c r="A69" s="37"/>
      <c r="B69" s="38"/>
      <c r="C69" s="37"/>
      <c r="D69" s="41"/>
      <c r="E69" s="39"/>
      <c r="F69" s="40"/>
    </row>
    <row r="70" spans="1:6" x14ac:dyDescent="0.25">
      <c r="A70" s="37"/>
      <c r="B70" s="38"/>
      <c r="C70" s="37"/>
      <c r="D70" s="38"/>
      <c r="E70" s="39"/>
      <c r="F70" s="40"/>
    </row>
    <row r="71" spans="1:6" x14ac:dyDescent="0.25">
      <c r="A71" s="37"/>
      <c r="B71" s="38"/>
      <c r="C71" s="37"/>
      <c r="D71" s="38"/>
      <c r="E71" s="39"/>
      <c r="F71" s="40"/>
    </row>
    <row r="72" spans="1:6" x14ac:dyDescent="0.25">
      <c r="A72" s="37"/>
      <c r="B72" s="38"/>
      <c r="C72" s="37"/>
      <c r="D72" s="38"/>
      <c r="E72" s="39"/>
      <c r="F72" s="40"/>
    </row>
    <row r="73" spans="1:6" x14ac:dyDescent="0.25">
      <c r="A73" s="37"/>
      <c r="B73" s="38"/>
      <c r="C73" s="37"/>
      <c r="D73" s="38"/>
      <c r="E73" s="39"/>
      <c r="F73" s="40"/>
    </row>
    <row r="74" spans="1:6" x14ac:dyDescent="0.25">
      <c r="A74" s="37"/>
      <c r="B74" s="38"/>
      <c r="C74" s="37"/>
      <c r="D74" s="38"/>
      <c r="E74" s="39"/>
      <c r="F74" s="40"/>
    </row>
    <row r="75" spans="1:6" x14ac:dyDescent="0.25">
      <c r="A75" s="37"/>
      <c r="B75" s="38"/>
      <c r="C75" s="37"/>
      <c r="D75" s="41"/>
      <c r="E75" s="39"/>
      <c r="F75" s="40"/>
    </row>
  </sheetData>
  <sortState xmlns:xlrd2="http://schemas.microsoft.com/office/spreadsheetml/2017/richdata2" ref="A6:O45">
    <sortCondition ref="D6:D45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6:H56"/>
    <mergeCell ref="F53:H53"/>
  </mergeCells>
  <phoneticPr fontId="22" type="noConversion"/>
  <conditionalFormatting sqref="A6:A49">
    <cfRule type="duplicateValues" dxfId="11" priority="24"/>
  </conditionalFormatting>
  <conditionalFormatting sqref="A53">
    <cfRule type="duplicateValues" dxfId="10" priority="1"/>
  </conditionalFormatting>
  <conditionalFormatting sqref="A54:A55">
    <cfRule type="duplicateValues" dxfId="9" priority="3"/>
  </conditionalFormatting>
  <conditionalFormatting sqref="A56">
    <cfRule type="duplicateValues" dxfId="8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4"/>
  <sheetViews>
    <sheetView zoomScale="130" zoomScaleNormal="130" zoomScalePageLayoutView="70" workbookViewId="0">
      <selection activeCell="D14" sqref="D14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19.5" customHeight="1" x14ac:dyDescent="0.25"/>
    <row r="3" spans="1:15" ht="26.25" customHeight="1" x14ac:dyDescent="0.25">
      <c r="A3" s="22" t="s">
        <v>545</v>
      </c>
      <c r="B3" s="20"/>
      <c r="C3" s="20"/>
      <c r="D3" s="20"/>
      <c r="E3" s="22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29.25" customHeight="1" x14ac:dyDescent="0.25">
      <c r="A4" s="25" t="s">
        <v>0</v>
      </c>
      <c r="B4" s="25" t="s">
        <v>291</v>
      </c>
      <c r="C4" s="26" t="s">
        <v>2</v>
      </c>
      <c r="D4" s="25" t="s">
        <v>292</v>
      </c>
      <c r="E4" s="25" t="s">
        <v>293</v>
      </c>
      <c r="F4" s="23" t="s">
        <v>294</v>
      </c>
      <c r="G4" s="23" t="s">
        <v>5</v>
      </c>
      <c r="H4" s="23" t="s">
        <v>6</v>
      </c>
      <c r="I4" s="23" t="s">
        <v>295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296</v>
      </c>
    </row>
    <row r="5" spans="1:15" ht="23.25" customHeight="1" x14ac:dyDescent="0.25">
      <c r="A5" s="15" t="s">
        <v>298</v>
      </c>
      <c r="B5" s="16" t="s">
        <v>15</v>
      </c>
      <c r="C5" s="16" t="s">
        <v>392</v>
      </c>
      <c r="D5" s="16" t="s">
        <v>55</v>
      </c>
      <c r="E5" s="27" t="s">
        <v>297</v>
      </c>
      <c r="F5" s="17">
        <v>40360</v>
      </c>
      <c r="G5" s="51">
        <v>40000</v>
      </c>
      <c r="H5" s="51">
        <v>0</v>
      </c>
      <c r="I5" s="51">
        <f t="shared" ref="I5" si="0">G5+H5</f>
        <v>40000</v>
      </c>
      <c r="J5" s="51">
        <v>1148</v>
      </c>
      <c r="K5" s="51">
        <v>442.65</v>
      </c>
      <c r="L5" s="51">
        <v>1216</v>
      </c>
      <c r="M5" s="51">
        <v>0</v>
      </c>
      <c r="N5" s="51">
        <v>2806.65</v>
      </c>
      <c r="O5" s="51">
        <f t="shared" ref="O5" si="1">+I5-N5</f>
        <v>37193.35</v>
      </c>
    </row>
    <row r="6" spans="1:15" ht="23.25" customHeight="1" x14ac:dyDescent="0.25">
      <c r="A6" s="18" t="s">
        <v>290</v>
      </c>
      <c r="B6" s="19">
        <f>COUNTA(A5:A5)</f>
        <v>1</v>
      </c>
      <c r="C6" s="20"/>
      <c r="D6" s="20"/>
      <c r="E6" s="28"/>
      <c r="F6" s="28"/>
      <c r="G6" s="54">
        <f t="shared" ref="G6:O6" si="2">SUM(G5:G5)</f>
        <v>40000</v>
      </c>
      <c r="H6" s="54">
        <f t="shared" si="2"/>
        <v>0</v>
      </c>
      <c r="I6" s="54">
        <f t="shared" si="2"/>
        <v>40000</v>
      </c>
      <c r="J6" s="54">
        <f t="shared" si="2"/>
        <v>1148</v>
      </c>
      <c r="K6" s="54">
        <f t="shared" si="2"/>
        <v>442.65</v>
      </c>
      <c r="L6" s="54">
        <f t="shared" si="2"/>
        <v>1216</v>
      </c>
      <c r="M6" s="54">
        <f t="shared" si="2"/>
        <v>0</v>
      </c>
      <c r="N6" s="54">
        <f t="shared" si="2"/>
        <v>2806.65</v>
      </c>
      <c r="O6" s="54">
        <f t="shared" si="2"/>
        <v>37193.35</v>
      </c>
    </row>
    <row r="7" spans="1:15" x14ac:dyDescent="0.25">
      <c r="A7" s="29"/>
      <c r="B7" s="22"/>
      <c r="C7" s="20"/>
      <c r="D7" s="20"/>
      <c r="E7" s="21"/>
      <c r="F7" s="20"/>
      <c r="G7" s="30"/>
      <c r="H7" s="31"/>
      <c r="I7" s="30"/>
      <c r="J7" s="30"/>
      <c r="K7" s="30"/>
      <c r="L7" s="30"/>
      <c r="M7" s="30"/>
      <c r="N7" s="30"/>
      <c r="O7" s="30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11"/>
      <c r="B9" s="9"/>
      <c r="C9" s="4"/>
      <c r="D9" s="4"/>
      <c r="E9" s="5"/>
      <c r="F9" s="4"/>
      <c r="G9" s="12"/>
      <c r="H9" s="13"/>
      <c r="I9" s="12"/>
      <c r="J9" s="12"/>
      <c r="K9" s="12"/>
      <c r="L9" s="12"/>
      <c r="M9" s="12"/>
      <c r="N9" s="12"/>
      <c r="O9" s="12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43" t="s">
        <v>176</v>
      </c>
      <c r="B11" s="44"/>
      <c r="C11" s="44"/>
      <c r="D11" s="45"/>
      <c r="E11" s="46"/>
      <c r="F11" s="214" t="s">
        <v>177</v>
      </c>
      <c r="G11" s="214"/>
      <c r="H11" s="214"/>
      <c r="I11" s="44"/>
      <c r="J11" s="44"/>
      <c r="K11" s="44"/>
      <c r="L11" s="45"/>
      <c r="M11" s="45"/>
      <c r="N11" s="45"/>
      <c r="O11" s="8"/>
    </row>
    <row r="15" spans="1:15" x14ac:dyDescent="0.25">
      <c r="E15" s="10"/>
      <c r="F15" s="10"/>
      <c r="G15" s="10"/>
      <c r="I15" s="14"/>
      <c r="J15" s="14"/>
      <c r="K15" s="14"/>
      <c r="L15" s="14"/>
      <c r="M15" s="4"/>
      <c r="N15" s="14"/>
      <c r="O15" s="14"/>
    </row>
    <row r="20" spans="5:15" x14ac:dyDescent="0.25">
      <c r="E20" s="10"/>
      <c r="F20" s="10"/>
      <c r="G20" s="10"/>
      <c r="I20" s="10"/>
      <c r="J20" s="10"/>
      <c r="L20" s="10"/>
      <c r="N20" s="10"/>
      <c r="O20" s="10"/>
    </row>
    <row r="22" spans="5:15" x14ac:dyDescent="0.25">
      <c r="E22" s="10"/>
      <c r="F22" s="10"/>
      <c r="G22" s="10"/>
      <c r="I22" s="10"/>
      <c r="J22" s="10"/>
      <c r="K22" s="10"/>
      <c r="L22" s="10"/>
      <c r="N22" s="10"/>
      <c r="O22" s="10"/>
    </row>
    <row r="44" spans="4:13" x14ac:dyDescent="0.25">
      <c r="D44" s="10"/>
      <c r="E44" s="10"/>
      <c r="F44" s="10"/>
      <c r="G44" s="10"/>
      <c r="H44" s="10"/>
      <c r="I44" s="10"/>
      <c r="J44" s="10"/>
      <c r="L44" s="10"/>
      <c r="M44" s="10"/>
    </row>
  </sheetData>
  <mergeCells count="1">
    <mergeCell ref="F11:H11"/>
  </mergeCells>
  <conditionalFormatting sqref="A8:A10">
    <cfRule type="duplicateValues" dxfId="7" priority="2"/>
  </conditionalFormatting>
  <conditionalFormatting sqref="A11">
    <cfRule type="duplicateValues" dxfId="6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zoomScaleNormal="100" workbookViewId="0">
      <selection activeCell="C6" sqref="C6"/>
    </sheetView>
  </sheetViews>
  <sheetFormatPr baseColWidth="10" defaultColWidth="11.42578125" defaultRowHeight="15" x14ac:dyDescent="0.25"/>
  <cols>
    <col min="1" max="1" width="41.140625" customWidth="1"/>
    <col min="2" max="2" width="11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10.5703125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3.85546875" customWidth="1"/>
    <col min="14" max="14" width="13.5703125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65" t="s">
        <v>546</v>
      </c>
      <c r="B2" s="58"/>
      <c r="C2" s="58"/>
      <c r="D2" s="58"/>
    </row>
    <row r="3" spans="1:15" ht="25.5" customHeight="1" x14ac:dyDescent="0.25">
      <c r="A3" s="92"/>
    </row>
    <row r="4" spans="1:15" ht="34.5" customHeight="1" x14ac:dyDescent="0.25">
      <c r="A4" s="207" t="s">
        <v>0</v>
      </c>
      <c r="B4" s="207" t="s">
        <v>291</v>
      </c>
      <c r="C4" s="207" t="s">
        <v>2</v>
      </c>
      <c r="D4" s="207" t="s">
        <v>292</v>
      </c>
      <c r="E4" s="207" t="s">
        <v>293</v>
      </c>
      <c r="F4" s="208" t="s">
        <v>300</v>
      </c>
      <c r="G4" s="208" t="s">
        <v>5</v>
      </c>
      <c r="H4" s="208" t="s">
        <v>6</v>
      </c>
      <c r="I4" s="208" t="s">
        <v>295</v>
      </c>
      <c r="J4" s="208" t="s">
        <v>8</v>
      </c>
      <c r="K4" s="208" t="s">
        <v>9</v>
      </c>
      <c r="L4" s="208" t="s">
        <v>10</v>
      </c>
      <c r="M4" s="208" t="s">
        <v>11</v>
      </c>
      <c r="N4" s="208" t="s">
        <v>12</v>
      </c>
      <c r="O4" s="208" t="s">
        <v>296</v>
      </c>
    </row>
    <row r="5" spans="1:15" ht="34.5" customHeight="1" x14ac:dyDescent="0.25">
      <c r="A5" s="70" t="s">
        <v>301</v>
      </c>
      <c r="B5" s="60" t="s">
        <v>15</v>
      </c>
      <c r="C5" s="70" t="s">
        <v>302</v>
      </c>
      <c r="D5" s="70" t="s">
        <v>489</v>
      </c>
      <c r="E5" s="70" t="s">
        <v>303</v>
      </c>
      <c r="F5" s="67">
        <v>44105</v>
      </c>
      <c r="G5" s="99">
        <v>130000</v>
      </c>
      <c r="H5" s="99">
        <v>0</v>
      </c>
      <c r="I5" s="99">
        <v>130000</v>
      </c>
      <c r="J5" s="99">
        <v>0</v>
      </c>
      <c r="K5" s="99">
        <v>21082.87</v>
      </c>
      <c r="L5" s="99">
        <v>0</v>
      </c>
      <c r="M5" s="99">
        <v>0</v>
      </c>
      <c r="N5" s="99">
        <f t="shared" ref="N5:N15" si="0">SUM(J5:M5)</f>
        <v>21082.87</v>
      </c>
      <c r="O5" s="99">
        <f>G5-N5</f>
        <v>108917.13</v>
      </c>
    </row>
    <row r="6" spans="1:15" ht="32.25" customHeight="1" x14ac:dyDescent="0.25">
      <c r="A6" s="70" t="s">
        <v>304</v>
      </c>
      <c r="B6" s="60" t="s">
        <v>15</v>
      </c>
      <c r="C6" s="70" t="s">
        <v>305</v>
      </c>
      <c r="D6" s="70" t="s">
        <v>489</v>
      </c>
      <c r="E6" s="70" t="s">
        <v>303</v>
      </c>
      <c r="F6" s="67">
        <v>41395</v>
      </c>
      <c r="G6" s="99">
        <v>40000</v>
      </c>
      <c r="H6" s="99">
        <v>0</v>
      </c>
      <c r="I6" s="99">
        <v>40000</v>
      </c>
      <c r="J6" s="99">
        <v>0</v>
      </c>
      <c r="K6" s="99">
        <v>797.25</v>
      </c>
      <c r="L6" s="99">
        <v>0</v>
      </c>
      <c r="M6" s="99">
        <v>0</v>
      </c>
      <c r="N6" s="99">
        <f t="shared" si="0"/>
        <v>797.25</v>
      </c>
      <c r="O6" s="99">
        <f t="shared" ref="O6:O19" si="1">G6-N6</f>
        <v>39202.75</v>
      </c>
    </row>
    <row r="7" spans="1:15" ht="33.75" customHeight="1" x14ac:dyDescent="0.25">
      <c r="A7" s="70" t="s">
        <v>306</v>
      </c>
      <c r="B7" s="60" t="s">
        <v>23</v>
      </c>
      <c r="C7" s="70" t="s">
        <v>305</v>
      </c>
      <c r="D7" s="70" t="s">
        <v>489</v>
      </c>
      <c r="E7" s="70" t="s">
        <v>303</v>
      </c>
      <c r="F7" s="67">
        <v>41944</v>
      </c>
      <c r="G7" s="99">
        <v>25000</v>
      </c>
      <c r="H7" s="99">
        <v>0</v>
      </c>
      <c r="I7" s="99">
        <v>25000</v>
      </c>
      <c r="J7" s="99">
        <v>0</v>
      </c>
      <c r="K7" s="99">
        <v>0</v>
      </c>
      <c r="L7" s="99">
        <v>0</v>
      </c>
      <c r="M7" s="99">
        <v>0</v>
      </c>
      <c r="N7" s="99">
        <f t="shared" si="0"/>
        <v>0</v>
      </c>
      <c r="O7" s="99">
        <f t="shared" si="1"/>
        <v>25000</v>
      </c>
    </row>
    <row r="8" spans="1:15" ht="34.5" customHeight="1" x14ac:dyDescent="0.25">
      <c r="A8" s="70" t="s">
        <v>307</v>
      </c>
      <c r="B8" s="60" t="s">
        <v>15</v>
      </c>
      <c r="C8" s="70" t="s">
        <v>305</v>
      </c>
      <c r="D8" s="70" t="s">
        <v>489</v>
      </c>
      <c r="E8" s="70" t="s">
        <v>303</v>
      </c>
      <c r="F8" s="67">
        <v>41456</v>
      </c>
      <c r="G8" s="99">
        <v>25000</v>
      </c>
      <c r="H8" s="99">
        <v>0</v>
      </c>
      <c r="I8" s="99">
        <v>25000</v>
      </c>
      <c r="J8" s="99">
        <v>0</v>
      </c>
      <c r="K8" s="99">
        <v>0</v>
      </c>
      <c r="L8" s="99">
        <v>0</v>
      </c>
      <c r="M8" s="99">
        <v>0</v>
      </c>
      <c r="N8" s="99">
        <f t="shared" si="0"/>
        <v>0</v>
      </c>
      <c r="O8" s="99">
        <f t="shared" si="1"/>
        <v>25000</v>
      </c>
    </row>
    <row r="9" spans="1:15" ht="33.75" customHeight="1" x14ac:dyDescent="0.25">
      <c r="A9" s="70" t="s">
        <v>308</v>
      </c>
      <c r="B9" s="60" t="s">
        <v>15</v>
      </c>
      <c r="C9" s="70" t="s">
        <v>305</v>
      </c>
      <c r="D9" s="70" t="s">
        <v>489</v>
      </c>
      <c r="E9" s="70" t="s">
        <v>303</v>
      </c>
      <c r="F9" s="67">
        <v>39479</v>
      </c>
      <c r="G9" s="99">
        <v>40000</v>
      </c>
      <c r="H9" s="99">
        <v>0</v>
      </c>
      <c r="I9" s="99">
        <v>40000</v>
      </c>
      <c r="J9" s="99">
        <v>0</v>
      </c>
      <c r="K9" s="99">
        <v>797.25</v>
      </c>
      <c r="L9" s="99">
        <v>0</v>
      </c>
      <c r="M9" s="99">
        <v>0</v>
      </c>
      <c r="N9" s="99">
        <f t="shared" si="0"/>
        <v>797.25</v>
      </c>
      <c r="O9" s="99">
        <f t="shared" si="1"/>
        <v>39202.75</v>
      </c>
    </row>
    <row r="10" spans="1:15" ht="32.25" customHeight="1" x14ac:dyDescent="0.25">
      <c r="A10" s="70" t="s">
        <v>309</v>
      </c>
      <c r="B10" s="60" t="s">
        <v>15</v>
      </c>
      <c r="C10" s="70" t="s">
        <v>305</v>
      </c>
      <c r="D10" s="70" t="s">
        <v>489</v>
      </c>
      <c r="E10" s="70" t="s">
        <v>303</v>
      </c>
      <c r="F10" s="67">
        <v>42795</v>
      </c>
      <c r="G10" s="99">
        <v>25000</v>
      </c>
      <c r="H10" s="99">
        <v>0</v>
      </c>
      <c r="I10" s="99">
        <v>25000</v>
      </c>
      <c r="J10" s="99">
        <v>0</v>
      </c>
      <c r="K10" s="99">
        <v>0</v>
      </c>
      <c r="L10" s="99">
        <v>0</v>
      </c>
      <c r="M10" s="99">
        <v>0</v>
      </c>
      <c r="N10" s="99">
        <f t="shared" si="0"/>
        <v>0</v>
      </c>
      <c r="O10" s="99">
        <f t="shared" si="1"/>
        <v>25000</v>
      </c>
    </row>
    <row r="11" spans="1:15" ht="34.5" customHeight="1" x14ac:dyDescent="0.25">
      <c r="A11" s="70" t="s">
        <v>310</v>
      </c>
      <c r="B11" s="60" t="s">
        <v>23</v>
      </c>
      <c r="C11" s="70" t="s">
        <v>311</v>
      </c>
      <c r="D11" s="70" t="s">
        <v>489</v>
      </c>
      <c r="E11" s="70" t="s">
        <v>303</v>
      </c>
      <c r="F11" s="67" t="s">
        <v>345</v>
      </c>
      <c r="G11" s="99">
        <v>25000</v>
      </c>
      <c r="H11" s="99">
        <v>0</v>
      </c>
      <c r="I11" s="99">
        <v>25000</v>
      </c>
      <c r="J11" s="99">
        <v>0</v>
      </c>
      <c r="K11" s="99">
        <v>0</v>
      </c>
      <c r="L11" s="99">
        <v>0</v>
      </c>
      <c r="M11" s="99">
        <v>0</v>
      </c>
      <c r="N11" s="99">
        <f t="shared" si="0"/>
        <v>0</v>
      </c>
      <c r="O11" s="99">
        <f t="shared" si="1"/>
        <v>25000</v>
      </c>
    </row>
    <row r="12" spans="1:15" ht="33" customHeight="1" x14ac:dyDescent="0.25">
      <c r="A12" s="70" t="s">
        <v>312</v>
      </c>
      <c r="B12" s="60" t="s">
        <v>15</v>
      </c>
      <c r="C12" s="70" t="s">
        <v>311</v>
      </c>
      <c r="D12" s="70" t="s">
        <v>489</v>
      </c>
      <c r="E12" s="70" t="s">
        <v>303</v>
      </c>
      <c r="F12" s="67">
        <v>44044</v>
      </c>
      <c r="G12" s="99">
        <v>25000</v>
      </c>
      <c r="H12" s="99">
        <v>0</v>
      </c>
      <c r="I12" s="99">
        <v>25000</v>
      </c>
      <c r="J12" s="99">
        <v>0</v>
      </c>
      <c r="K12" s="99">
        <v>0</v>
      </c>
      <c r="L12" s="99">
        <v>0</v>
      </c>
      <c r="M12" s="99">
        <v>0</v>
      </c>
      <c r="N12" s="99">
        <f t="shared" si="0"/>
        <v>0</v>
      </c>
      <c r="O12" s="99">
        <f t="shared" si="1"/>
        <v>25000</v>
      </c>
    </row>
    <row r="13" spans="1:15" ht="30.75" customHeight="1" x14ac:dyDescent="0.25">
      <c r="A13" s="70" t="s">
        <v>313</v>
      </c>
      <c r="B13" s="60" t="s">
        <v>15</v>
      </c>
      <c r="C13" s="70" t="s">
        <v>311</v>
      </c>
      <c r="D13" s="70" t="s">
        <v>489</v>
      </c>
      <c r="E13" s="70" t="s">
        <v>303</v>
      </c>
      <c r="F13" s="67">
        <v>44075</v>
      </c>
      <c r="G13" s="99">
        <v>40000</v>
      </c>
      <c r="H13" s="99">
        <v>0</v>
      </c>
      <c r="I13" s="99">
        <v>40000</v>
      </c>
      <c r="J13" s="99">
        <v>0</v>
      </c>
      <c r="K13" s="99">
        <v>797.25</v>
      </c>
      <c r="L13" s="99">
        <v>0</v>
      </c>
      <c r="M13" s="99">
        <v>0</v>
      </c>
      <c r="N13" s="99">
        <f t="shared" si="0"/>
        <v>797.25</v>
      </c>
      <c r="O13" s="99">
        <f t="shared" si="1"/>
        <v>39202.75</v>
      </c>
    </row>
    <row r="14" spans="1:15" ht="34.5" customHeight="1" x14ac:dyDescent="0.25">
      <c r="A14" s="70" t="s">
        <v>314</v>
      </c>
      <c r="B14" s="60" t="s">
        <v>15</v>
      </c>
      <c r="C14" s="70" t="s">
        <v>311</v>
      </c>
      <c r="D14" s="70" t="s">
        <v>489</v>
      </c>
      <c r="E14" s="70" t="s">
        <v>303</v>
      </c>
      <c r="F14" s="67">
        <v>44166</v>
      </c>
      <c r="G14" s="99">
        <v>25000</v>
      </c>
      <c r="H14" s="99">
        <v>0</v>
      </c>
      <c r="I14" s="99">
        <v>25000</v>
      </c>
      <c r="J14" s="99">
        <v>0</v>
      </c>
      <c r="K14" s="99">
        <v>0</v>
      </c>
      <c r="L14" s="99">
        <v>0</v>
      </c>
      <c r="M14" s="99">
        <v>0</v>
      </c>
      <c r="N14" s="99">
        <f t="shared" si="0"/>
        <v>0</v>
      </c>
      <c r="O14" s="99">
        <f t="shared" si="1"/>
        <v>25000</v>
      </c>
    </row>
    <row r="15" spans="1:15" ht="33" customHeight="1" x14ac:dyDescent="0.25">
      <c r="A15" s="70" t="s">
        <v>315</v>
      </c>
      <c r="B15" s="60" t="s">
        <v>15</v>
      </c>
      <c r="C15" s="70" t="s">
        <v>311</v>
      </c>
      <c r="D15" s="70" t="s">
        <v>489</v>
      </c>
      <c r="E15" s="70" t="s">
        <v>303</v>
      </c>
      <c r="F15" s="67">
        <v>44166</v>
      </c>
      <c r="G15" s="99">
        <v>30000</v>
      </c>
      <c r="H15" s="99">
        <v>0</v>
      </c>
      <c r="I15" s="99">
        <v>30000</v>
      </c>
      <c r="J15" s="99">
        <v>0</v>
      </c>
      <c r="K15" s="99">
        <v>0</v>
      </c>
      <c r="L15" s="99">
        <v>0</v>
      </c>
      <c r="M15" s="99">
        <v>0</v>
      </c>
      <c r="N15" s="99">
        <f t="shared" si="0"/>
        <v>0</v>
      </c>
      <c r="O15" s="99">
        <f t="shared" si="1"/>
        <v>30000</v>
      </c>
    </row>
    <row r="16" spans="1:15" ht="38.25" customHeight="1" x14ac:dyDescent="0.25">
      <c r="A16" s="70" t="s">
        <v>316</v>
      </c>
      <c r="B16" s="60" t="s">
        <v>15</v>
      </c>
      <c r="C16" s="70" t="s">
        <v>311</v>
      </c>
      <c r="D16" s="70" t="s">
        <v>489</v>
      </c>
      <c r="E16" s="70" t="s">
        <v>303</v>
      </c>
      <c r="F16" s="67">
        <v>44166</v>
      </c>
      <c r="G16" s="99">
        <v>25000</v>
      </c>
      <c r="H16" s="99">
        <v>0</v>
      </c>
      <c r="I16" s="99">
        <v>25000</v>
      </c>
      <c r="J16" s="99">
        <v>0</v>
      </c>
      <c r="K16" s="99">
        <v>0</v>
      </c>
      <c r="L16" s="99">
        <v>0</v>
      </c>
      <c r="M16" s="99">
        <v>10191.81</v>
      </c>
      <c r="N16" s="99">
        <v>10191.81</v>
      </c>
      <c r="O16" s="99">
        <f t="shared" si="1"/>
        <v>14808.19</v>
      </c>
    </row>
    <row r="17" spans="1:15" ht="33.75" customHeight="1" x14ac:dyDescent="0.25">
      <c r="A17" s="70" t="s">
        <v>317</v>
      </c>
      <c r="B17" s="60" t="s">
        <v>15</v>
      </c>
      <c r="C17" s="70" t="s">
        <v>311</v>
      </c>
      <c r="D17" s="70" t="s">
        <v>489</v>
      </c>
      <c r="E17" s="70" t="s">
        <v>303</v>
      </c>
      <c r="F17" s="67">
        <v>44593</v>
      </c>
      <c r="G17" s="99">
        <v>25000</v>
      </c>
      <c r="H17" s="99">
        <v>0</v>
      </c>
      <c r="I17" s="99">
        <v>25000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f t="shared" si="1"/>
        <v>25000</v>
      </c>
    </row>
    <row r="18" spans="1:15" ht="32.25" customHeight="1" x14ac:dyDescent="0.25">
      <c r="A18" s="70" t="s">
        <v>516</v>
      </c>
      <c r="B18" s="60" t="s">
        <v>15</v>
      </c>
      <c r="C18" s="70" t="s">
        <v>311</v>
      </c>
      <c r="D18" s="70" t="s">
        <v>489</v>
      </c>
      <c r="E18" s="70" t="s">
        <v>303</v>
      </c>
      <c r="F18" s="79">
        <v>37043</v>
      </c>
      <c r="G18" s="101">
        <v>40000</v>
      </c>
      <c r="H18" s="101">
        <v>0</v>
      </c>
      <c r="I18" s="101">
        <v>40000</v>
      </c>
      <c r="J18" s="101">
        <v>0</v>
      </c>
      <c r="K18" s="101">
        <v>797.25</v>
      </c>
      <c r="L18" s="101">
        <v>0</v>
      </c>
      <c r="M18" s="101">
        <v>0</v>
      </c>
      <c r="N18" s="101">
        <v>797.25</v>
      </c>
      <c r="O18" s="99">
        <f t="shared" si="1"/>
        <v>39202.75</v>
      </c>
    </row>
    <row r="19" spans="1:15" ht="31.5" customHeight="1" x14ac:dyDescent="0.25">
      <c r="A19" s="70" t="s">
        <v>329</v>
      </c>
      <c r="B19" s="60" t="s">
        <v>15</v>
      </c>
      <c r="C19" s="70" t="s">
        <v>311</v>
      </c>
      <c r="D19" s="70" t="s">
        <v>489</v>
      </c>
      <c r="E19" s="70" t="s">
        <v>303</v>
      </c>
      <c r="F19" s="67">
        <v>45108</v>
      </c>
      <c r="G19" s="99">
        <v>25000</v>
      </c>
      <c r="H19" s="99">
        <v>0</v>
      </c>
      <c r="I19" s="99">
        <v>25000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f t="shared" si="1"/>
        <v>25000</v>
      </c>
    </row>
    <row r="20" spans="1:15" x14ac:dyDescent="0.25">
      <c r="A20" s="71" t="s">
        <v>318</v>
      </c>
      <c r="B20" s="72">
        <v>15</v>
      </c>
      <c r="C20" s="32"/>
      <c r="D20" s="32"/>
      <c r="E20" s="32"/>
      <c r="F20" s="32"/>
      <c r="G20" s="80">
        <f>SUM(G5:G19)</f>
        <v>545000</v>
      </c>
      <c r="H20" s="80">
        <v>0</v>
      </c>
      <c r="I20" s="80">
        <f>SUM(I5:I19)</f>
        <v>545000</v>
      </c>
      <c r="J20" s="80">
        <f>SUM(J5:J19)</f>
        <v>0</v>
      </c>
      <c r="K20" s="80">
        <f>SUM(K5:K19)</f>
        <v>24271.87</v>
      </c>
      <c r="L20" s="80">
        <f>SUM(L5:L19)</f>
        <v>0</v>
      </c>
      <c r="M20" s="80">
        <f>SUM(M5:M19)</f>
        <v>10191.81</v>
      </c>
      <c r="N20" s="80">
        <f t="shared" ref="N20" si="2">SUM(N5:N19)</f>
        <v>34463.68</v>
      </c>
      <c r="O20" s="80">
        <f>SUM(O5:O19)</f>
        <v>510536.32</v>
      </c>
    </row>
    <row r="21" spans="1:15" x14ac:dyDescent="0.25">
      <c r="A21" s="29"/>
      <c r="B21" s="22"/>
      <c r="C21" s="20"/>
      <c r="D21" s="20"/>
      <c r="E21" s="21"/>
      <c r="F21" s="20"/>
      <c r="G21" s="30"/>
      <c r="H21" s="31"/>
      <c r="I21" s="30"/>
      <c r="J21" s="30"/>
      <c r="K21" s="30"/>
      <c r="L21" s="30"/>
      <c r="M21" s="30"/>
      <c r="N21" s="30"/>
      <c r="O21" s="30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77" customFormat="1" ht="23.25" x14ac:dyDescent="0.35">
      <c r="A25" s="75" t="s">
        <v>453</v>
      </c>
      <c r="B25" s="76"/>
      <c r="C25" s="76"/>
      <c r="E25" s="78"/>
      <c r="F25" s="215" t="s">
        <v>452</v>
      </c>
      <c r="G25" s="215"/>
      <c r="H25" s="215"/>
      <c r="I25" s="215"/>
      <c r="J25" s="216"/>
      <c r="K25" s="216"/>
      <c r="L25" s="216"/>
      <c r="M25" s="216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5" priority="2"/>
  </conditionalFormatting>
  <conditionalFormatting sqref="A25">
    <cfRule type="duplicateValues" dxfId="4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8"/>
  <sheetViews>
    <sheetView tabSelected="1" zoomScaleNormal="100" zoomScalePageLayoutView="70" workbookViewId="0">
      <selection activeCell="D21" sqref="D21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8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>
      <c r="A1" t="s">
        <v>340</v>
      </c>
    </row>
    <row r="2" spans="1:17" ht="15.75" x14ac:dyDescent="0.25">
      <c r="A2" s="65" t="s">
        <v>547</v>
      </c>
      <c r="B2" s="58"/>
      <c r="C2" s="58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15.75" x14ac:dyDescent="0.25">
      <c r="A3" s="65"/>
      <c r="B3" s="58"/>
      <c r="C3" s="58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ht="25.5" x14ac:dyDescent="0.25">
      <c r="A4" s="66" t="s">
        <v>0</v>
      </c>
      <c r="B4" s="66" t="s">
        <v>291</v>
      </c>
      <c r="C4" s="66" t="s">
        <v>2</v>
      </c>
      <c r="D4" s="66" t="s">
        <v>292</v>
      </c>
      <c r="E4" s="66" t="s">
        <v>293</v>
      </c>
      <c r="F4" s="66" t="s">
        <v>294</v>
      </c>
      <c r="G4" s="66" t="s">
        <v>5</v>
      </c>
      <c r="H4" s="66" t="s">
        <v>6</v>
      </c>
      <c r="I4" s="66" t="s">
        <v>295</v>
      </c>
      <c r="J4" s="66" t="s">
        <v>8</v>
      </c>
      <c r="K4" s="66" t="s">
        <v>9</v>
      </c>
      <c r="L4" s="66" t="s">
        <v>10</v>
      </c>
      <c r="M4" s="66" t="s">
        <v>11</v>
      </c>
      <c r="N4" s="66" t="s">
        <v>12</v>
      </c>
      <c r="O4" s="66" t="s">
        <v>296</v>
      </c>
    </row>
    <row r="5" spans="1:17" ht="22.5" customHeight="1" x14ac:dyDescent="0.25">
      <c r="A5" s="120" t="s">
        <v>49</v>
      </c>
      <c r="B5" s="119" t="s">
        <v>15</v>
      </c>
      <c r="C5" s="120" t="s">
        <v>392</v>
      </c>
      <c r="D5" s="120" t="s">
        <v>50</v>
      </c>
      <c r="E5" s="120" t="s">
        <v>319</v>
      </c>
      <c r="F5" s="121">
        <v>40026</v>
      </c>
      <c r="G5" s="122">
        <v>9000</v>
      </c>
      <c r="H5" s="122">
        <v>0</v>
      </c>
      <c r="I5" s="122">
        <v>9000</v>
      </c>
      <c r="J5" s="122">
        <v>258.3</v>
      </c>
      <c r="K5" s="122">
        <v>1007.19</v>
      </c>
      <c r="L5" s="122">
        <v>273.60000000000002</v>
      </c>
      <c r="M5" s="122">
        <v>0</v>
      </c>
      <c r="N5" s="122">
        <f>J5+K5+L5+M5</f>
        <v>1539.0900000000001</v>
      </c>
      <c r="O5" s="122">
        <f>G5-N5</f>
        <v>7460.91</v>
      </c>
    </row>
    <row r="6" spans="1:17" ht="22.5" customHeight="1" x14ac:dyDescent="0.25">
      <c r="A6" s="120" t="s">
        <v>66</v>
      </c>
      <c r="B6" s="119" t="s">
        <v>15</v>
      </c>
      <c r="C6" s="120" t="s">
        <v>67</v>
      </c>
      <c r="D6" s="120" t="s">
        <v>445</v>
      </c>
      <c r="E6" s="120" t="s">
        <v>319</v>
      </c>
      <c r="F6" s="121">
        <v>44501</v>
      </c>
      <c r="G6" s="122">
        <v>20000</v>
      </c>
      <c r="H6" s="122">
        <v>0</v>
      </c>
      <c r="I6" s="122">
        <v>20000</v>
      </c>
      <c r="J6" s="122">
        <v>574</v>
      </c>
      <c r="K6" s="122">
        <v>1854</v>
      </c>
      <c r="L6" s="122">
        <v>608</v>
      </c>
      <c r="M6" s="122">
        <v>0</v>
      </c>
      <c r="N6" s="122">
        <f t="shared" ref="N6:N11" si="0">J6+K6+L6+M6</f>
        <v>3036</v>
      </c>
      <c r="O6" s="122">
        <f t="shared" ref="O6:O11" si="1">G6-N6</f>
        <v>16964</v>
      </c>
    </row>
    <row r="7" spans="1:17" ht="21" customHeight="1" x14ac:dyDescent="0.25">
      <c r="A7" s="120" t="s">
        <v>58</v>
      </c>
      <c r="B7" s="119" t="s">
        <v>23</v>
      </c>
      <c r="C7" s="120" t="s">
        <v>444</v>
      </c>
      <c r="D7" s="120" t="s">
        <v>457</v>
      </c>
      <c r="E7" s="120" t="s">
        <v>319</v>
      </c>
      <c r="F7" s="121">
        <v>39448</v>
      </c>
      <c r="G7" s="122">
        <v>10000</v>
      </c>
      <c r="H7" s="122">
        <v>0</v>
      </c>
      <c r="I7" s="122">
        <v>10000</v>
      </c>
      <c r="J7" s="122">
        <v>287</v>
      </c>
      <c r="K7" s="122">
        <v>860.36</v>
      </c>
      <c r="L7" s="122">
        <v>304</v>
      </c>
      <c r="M7" s="122">
        <v>0</v>
      </c>
      <c r="N7" s="122">
        <f t="shared" si="0"/>
        <v>1451.3600000000001</v>
      </c>
      <c r="O7" s="122">
        <f t="shared" si="1"/>
        <v>8548.64</v>
      </c>
    </row>
    <row r="8" spans="1:17" ht="27" customHeight="1" x14ac:dyDescent="0.25">
      <c r="A8" s="120" t="s">
        <v>57</v>
      </c>
      <c r="B8" s="119" t="s">
        <v>23</v>
      </c>
      <c r="C8" s="120" t="s">
        <v>438</v>
      </c>
      <c r="D8" s="120" t="s">
        <v>55</v>
      </c>
      <c r="E8" s="120" t="s">
        <v>319</v>
      </c>
      <c r="F8" s="121">
        <v>41640</v>
      </c>
      <c r="G8" s="122">
        <v>15000</v>
      </c>
      <c r="H8" s="122">
        <v>0</v>
      </c>
      <c r="I8" s="122">
        <v>15000</v>
      </c>
      <c r="J8" s="122">
        <v>430.5</v>
      </c>
      <c r="K8" s="122">
        <v>442.65</v>
      </c>
      <c r="L8" s="122">
        <v>456</v>
      </c>
      <c r="M8" s="122">
        <v>0</v>
      </c>
      <c r="N8" s="122">
        <f t="shared" si="0"/>
        <v>1329.15</v>
      </c>
      <c r="O8" s="122">
        <f t="shared" si="1"/>
        <v>13670.85</v>
      </c>
    </row>
    <row r="9" spans="1:17" ht="27.75" customHeight="1" x14ac:dyDescent="0.25">
      <c r="A9" s="128" t="s">
        <v>106</v>
      </c>
      <c r="B9" s="127" t="s">
        <v>15</v>
      </c>
      <c r="C9" s="128" t="s">
        <v>391</v>
      </c>
      <c r="D9" s="128" t="s">
        <v>396</v>
      </c>
      <c r="E9" s="120" t="s">
        <v>34</v>
      </c>
      <c r="F9" s="129">
        <v>39448</v>
      </c>
      <c r="G9" s="130">
        <v>9000</v>
      </c>
      <c r="H9" s="130">
        <v>0</v>
      </c>
      <c r="I9" s="130">
        <v>9000</v>
      </c>
      <c r="J9" s="130">
        <v>258.3</v>
      </c>
      <c r="K9" s="130">
        <v>1007.19</v>
      </c>
      <c r="L9" s="130">
        <v>273.60000000000002</v>
      </c>
      <c r="M9" s="131">
        <v>0</v>
      </c>
      <c r="N9" s="122">
        <f t="shared" si="0"/>
        <v>1539.0900000000001</v>
      </c>
      <c r="O9" s="122">
        <f t="shared" si="1"/>
        <v>7460.91</v>
      </c>
    </row>
    <row r="10" spans="1:17" ht="17.25" customHeight="1" x14ac:dyDescent="0.25">
      <c r="A10" s="128" t="s">
        <v>30</v>
      </c>
      <c r="B10" s="127" t="s">
        <v>15</v>
      </c>
      <c r="C10" s="128" t="s">
        <v>24</v>
      </c>
      <c r="D10" s="128" t="s">
        <v>424</v>
      </c>
      <c r="E10" s="120" t="s">
        <v>25</v>
      </c>
      <c r="F10" s="129">
        <v>44075</v>
      </c>
      <c r="G10" s="130">
        <v>40000</v>
      </c>
      <c r="H10" s="130">
        <v>0</v>
      </c>
      <c r="I10" s="130">
        <v>40000</v>
      </c>
      <c r="J10" s="130">
        <v>1148</v>
      </c>
      <c r="K10" s="130">
        <v>5368.48</v>
      </c>
      <c r="L10" s="130">
        <v>1216</v>
      </c>
      <c r="M10" s="131">
        <v>0</v>
      </c>
      <c r="N10" s="122">
        <f t="shared" si="0"/>
        <v>7732.48</v>
      </c>
      <c r="O10" s="122">
        <f t="shared" si="1"/>
        <v>32267.52</v>
      </c>
      <c r="Q10" s="21"/>
    </row>
    <row r="11" spans="1:17" ht="24" customHeight="1" x14ac:dyDescent="0.25">
      <c r="A11" s="128" t="s">
        <v>459</v>
      </c>
      <c r="B11" s="127" t="s">
        <v>23</v>
      </c>
      <c r="C11" s="128" t="s">
        <v>24</v>
      </c>
      <c r="D11" s="128" t="s">
        <v>41</v>
      </c>
      <c r="E11" s="120" t="s">
        <v>25</v>
      </c>
      <c r="F11" s="129">
        <v>45323</v>
      </c>
      <c r="G11" s="130">
        <v>22000</v>
      </c>
      <c r="H11" s="130">
        <v>0</v>
      </c>
      <c r="I11" s="130">
        <v>22000</v>
      </c>
      <c r="J11" s="130">
        <v>631.4</v>
      </c>
      <c r="K11" s="130">
        <v>2559.6799999999998</v>
      </c>
      <c r="L11" s="130">
        <v>668.8</v>
      </c>
      <c r="M11" s="131">
        <v>0</v>
      </c>
      <c r="N11" s="122">
        <f t="shared" si="0"/>
        <v>3859.88</v>
      </c>
      <c r="O11" s="122">
        <f t="shared" si="1"/>
        <v>18140.12</v>
      </c>
      <c r="Q11" s="21"/>
    </row>
    <row r="12" spans="1:17" x14ac:dyDescent="0.25">
      <c r="A12" s="71" t="s">
        <v>290</v>
      </c>
      <c r="B12" s="72">
        <v>8</v>
      </c>
      <c r="C12" s="73"/>
      <c r="D12" s="73"/>
      <c r="E12" s="74"/>
      <c r="F12" s="74"/>
      <c r="G12" s="80">
        <f>SUM(G5:G11)</f>
        <v>125000</v>
      </c>
      <c r="H12" s="80">
        <v>0</v>
      </c>
      <c r="I12" s="80">
        <f>SUM(I5:I11)</f>
        <v>125000</v>
      </c>
      <c r="J12" s="80">
        <f>SUM(J5:J11)</f>
        <v>3587.5</v>
      </c>
      <c r="K12" s="80">
        <f>SUM(K5:K11)</f>
        <v>13099.55</v>
      </c>
      <c r="L12" s="80">
        <f>SUM(L5:L11)</f>
        <v>3800</v>
      </c>
      <c r="M12" s="80">
        <v>0</v>
      </c>
      <c r="N12" s="80">
        <f>SUM(N5:N11)</f>
        <v>20487.05</v>
      </c>
      <c r="O12" s="80">
        <f>SUM(O5:O11)</f>
        <v>104512.95</v>
      </c>
    </row>
    <row r="13" spans="1:17" x14ac:dyDescent="0.25">
      <c r="A13" s="34"/>
      <c r="B13" s="35"/>
      <c r="C13" s="32"/>
      <c r="D13" s="32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</row>
    <row r="14" spans="1:17" x14ac:dyDescent="0.25">
      <c r="A14" s="34"/>
      <c r="B14" s="35"/>
      <c r="C14" s="32"/>
      <c r="D14" s="32"/>
      <c r="E14" s="33"/>
      <c r="F14" s="33"/>
      <c r="G14" s="36"/>
      <c r="H14" s="36"/>
      <c r="I14" s="36"/>
      <c r="J14" s="36"/>
      <c r="K14" s="36"/>
      <c r="L14" s="36"/>
      <c r="M14" s="36"/>
      <c r="N14" s="36"/>
      <c r="O14" s="36"/>
    </row>
    <row r="15" spans="1:17" ht="15.75" x14ac:dyDescent="0.25">
      <c r="A15" s="65" t="s">
        <v>548</v>
      </c>
      <c r="B15" s="65"/>
      <c r="C15" s="65"/>
      <c r="D15" s="32"/>
      <c r="E15" s="33"/>
      <c r="F15" s="33"/>
      <c r="G15" s="36"/>
      <c r="H15" s="36"/>
      <c r="I15" s="36"/>
      <c r="J15" s="36"/>
      <c r="K15" s="36"/>
      <c r="L15" s="36"/>
      <c r="M15" s="36"/>
      <c r="N15" s="36"/>
      <c r="O15" s="36"/>
    </row>
    <row r="16" spans="1:17" ht="25.5" x14ac:dyDescent="0.25">
      <c r="A16" s="66" t="s">
        <v>0</v>
      </c>
      <c r="B16" s="66" t="s">
        <v>291</v>
      </c>
      <c r="C16" s="66" t="s">
        <v>2</v>
      </c>
      <c r="D16" s="66" t="s">
        <v>292</v>
      </c>
      <c r="E16" s="66" t="s">
        <v>293</v>
      </c>
      <c r="F16" s="66" t="s">
        <v>294</v>
      </c>
      <c r="G16" s="66" t="s">
        <v>5</v>
      </c>
      <c r="H16" s="66" t="s">
        <v>6</v>
      </c>
      <c r="I16" s="66" t="s">
        <v>295</v>
      </c>
      <c r="J16" s="66" t="s">
        <v>8</v>
      </c>
      <c r="K16" s="66" t="s">
        <v>9</v>
      </c>
      <c r="L16" s="66" t="s">
        <v>10</v>
      </c>
      <c r="M16" s="66" t="s">
        <v>11</v>
      </c>
      <c r="N16" s="66" t="s">
        <v>12</v>
      </c>
      <c r="O16" s="66" t="s">
        <v>296</v>
      </c>
    </row>
    <row r="17" spans="1:15" x14ac:dyDescent="0.25">
      <c r="A17" s="62" t="s">
        <v>236</v>
      </c>
      <c r="B17" s="61" t="s">
        <v>15</v>
      </c>
      <c r="C17" s="67" t="s">
        <v>237</v>
      </c>
      <c r="D17" s="62" t="s">
        <v>421</v>
      </c>
      <c r="E17" s="63" t="s">
        <v>350</v>
      </c>
      <c r="F17" s="61">
        <v>44501</v>
      </c>
      <c r="G17" s="96">
        <v>10000</v>
      </c>
      <c r="H17" s="97">
        <v>0</v>
      </c>
      <c r="I17" s="96">
        <f t="shared" ref="I17" si="2">G17+H17</f>
        <v>10000</v>
      </c>
      <c r="J17" s="96">
        <v>287</v>
      </c>
      <c r="K17" s="96">
        <v>154.68</v>
      </c>
      <c r="L17" s="96">
        <v>304</v>
      </c>
      <c r="M17" s="96">
        <v>0</v>
      </c>
      <c r="N17" s="96">
        <f>J17+K17+L17+M17</f>
        <v>745.68000000000006</v>
      </c>
      <c r="O17" s="96">
        <f>G17-N17</f>
        <v>9254.32</v>
      </c>
    </row>
    <row r="18" spans="1:15" x14ac:dyDescent="0.25">
      <c r="A18" s="62" t="s">
        <v>339</v>
      </c>
      <c r="B18" s="61" t="s">
        <v>23</v>
      </c>
      <c r="C18" s="67" t="s">
        <v>349</v>
      </c>
      <c r="D18" s="62" t="s">
        <v>421</v>
      </c>
      <c r="E18" s="63" t="s">
        <v>350</v>
      </c>
      <c r="F18" s="61">
        <v>45047</v>
      </c>
      <c r="G18" s="96">
        <v>25000</v>
      </c>
      <c r="H18" s="97">
        <v>0</v>
      </c>
      <c r="I18" s="96">
        <v>25000</v>
      </c>
      <c r="J18" s="96">
        <v>717.5</v>
      </c>
      <c r="K18" s="96">
        <v>2559.6799999999998</v>
      </c>
      <c r="L18" s="96">
        <v>760</v>
      </c>
      <c r="M18" s="96">
        <v>0</v>
      </c>
      <c r="N18" s="96">
        <f t="shared" ref="N18:N20" si="3">J18+K18+L18+M18</f>
        <v>4037.18</v>
      </c>
      <c r="O18" s="96">
        <f t="shared" ref="O18:O20" si="4">G18-N18</f>
        <v>20962.82</v>
      </c>
    </row>
    <row r="19" spans="1:15" x14ac:dyDescent="0.25">
      <c r="A19" s="62" t="s">
        <v>189</v>
      </c>
      <c r="B19" s="61" t="s">
        <v>23</v>
      </c>
      <c r="C19" s="67" t="s">
        <v>24</v>
      </c>
      <c r="D19" s="62" t="s">
        <v>421</v>
      </c>
      <c r="E19" s="63" t="s">
        <v>25</v>
      </c>
      <c r="F19" s="61">
        <v>44317</v>
      </c>
      <c r="G19" s="96">
        <v>35000</v>
      </c>
      <c r="H19" s="102">
        <v>0</v>
      </c>
      <c r="I19" s="103">
        <v>35000</v>
      </c>
      <c r="J19" s="103">
        <v>1004.5</v>
      </c>
      <c r="K19" s="103">
        <v>4043.62</v>
      </c>
      <c r="L19" s="103">
        <v>1064</v>
      </c>
      <c r="M19" s="104">
        <v>0</v>
      </c>
      <c r="N19" s="96">
        <f t="shared" si="3"/>
        <v>6112.12</v>
      </c>
      <c r="O19" s="96">
        <f t="shared" si="4"/>
        <v>28887.88</v>
      </c>
    </row>
    <row r="20" spans="1:15" x14ac:dyDescent="0.25">
      <c r="A20" s="62" t="s">
        <v>322</v>
      </c>
      <c r="B20" s="61" t="s">
        <v>15</v>
      </c>
      <c r="C20" s="67" t="s">
        <v>63</v>
      </c>
      <c r="D20" s="62" t="s">
        <v>421</v>
      </c>
      <c r="E20" s="63" t="s">
        <v>25</v>
      </c>
      <c r="F20" s="61">
        <v>44986</v>
      </c>
      <c r="G20" s="96">
        <v>14000</v>
      </c>
      <c r="H20" s="102">
        <v>0</v>
      </c>
      <c r="I20" s="103">
        <v>14000</v>
      </c>
      <c r="J20" s="103">
        <v>401.8</v>
      </c>
      <c r="K20" s="103">
        <v>1007.19</v>
      </c>
      <c r="L20" s="103">
        <v>425.6</v>
      </c>
      <c r="M20" s="104">
        <v>0</v>
      </c>
      <c r="N20" s="96">
        <f t="shared" si="3"/>
        <v>1834.5900000000001</v>
      </c>
      <c r="O20" s="96">
        <f t="shared" si="4"/>
        <v>12165.41</v>
      </c>
    </row>
    <row r="21" spans="1:15" x14ac:dyDescent="0.25">
      <c r="A21" s="68" t="s">
        <v>290</v>
      </c>
      <c r="B21" s="69">
        <v>4</v>
      </c>
      <c r="C21" s="45"/>
      <c r="D21" s="45"/>
      <c r="E21" s="46"/>
      <c r="F21" s="45"/>
      <c r="G21" s="80">
        <f>SUM(G17:G20)</f>
        <v>84000</v>
      </c>
      <c r="H21" s="80">
        <v>0</v>
      </c>
      <c r="I21" s="80">
        <f>SUM(I17:I20)</f>
        <v>84000</v>
      </c>
      <c r="J21" s="80">
        <f>SUM(J17:J20)</f>
        <v>2410.8000000000002</v>
      </c>
      <c r="K21" s="80">
        <f>SUM(K17:K20)</f>
        <v>7765.17</v>
      </c>
      <c r="L21" s="80">
        <f>SUM(L17:L20)</f>
        <v>2553.6</v>
      </c>
      <c r="M21" s="80">
        <v>0</v>
      </c>
      <c r="N21" s="80">
        <f>SUM(N17:N20)</f>
        <v>12729.57</v>
      </c>
      <c r="O21" s="100">
        <f>SUM(O17:O20)</f>
        <v>71270.430000000008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65" t="s">
        <v>549</v>
      </c>
      <c r="B25" s="65"/>
      <c r="C25" s="58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3" t="s">
        <v>0</v>
      </c>
      <c r="B26" s="23" t="s">
        <v>291</v>
      </c>
      <c r="C26" s="23" t="s">
        <v>2</v>
      </c>
      <c r="D26" s="23" t="s">
        <v>292</v>
      </c>
      <c r="E26" s="23" t="s">
        <v>293</v>
      </c>
      <c r="F26" s="23" t="s">
        <v>294</v>
      </c>
      <c r="G26" s="23" t="s">
        <v>5</v>
      </c>
      <c r="H26" s="23" t="s">
        <v>6</v>
      </c>
      <c r="I26" s="23" t="s">
        <v>295</v>
      </c>
      <c r="J26" s="23" t="s">
        <v>8</v>
      </c>
      <c r="K26" s="23" t="s">
        <v>9</v>
      </c>
      <c r="L26" s="23" t="s">
        <v>10</v>
      </c>
      <c r="M26" s="23" t="s">
        <v>11</v>
      </c>
      <c r="N26" s="23" t="s">
        <v>12</v>
      </c>
      <c r="O26" s="23" t="s">
        <v>296</v>
      </c>
    </row>
    <row r="27" spans="1:15" x14ac:dyDescent="0.25">
      <c r="A27" s="62" t="s">
        <v>460</v>
      </c>
      <c r="B27" s="63" t="s">
        <v>23</v>
      </c>
      <c r="C27" s="62" t="s">
        <v>392</v>
      </c>
      <c r="D27" s="62" t="s">
        <v>461</v>
      </c>
      <c r="E27" s="60" t="s">
        <v>319</v>
      </c>
      <c r="F27" s="95">
        <v>44713</v>
      </c>
      <c r="G27" s="96">
        <v>46000</v>
      </c>
      <c r="H27" s="97">
        <v>0</v>
      </c>
      <c r="I27" s="96">
        <v>46000</v>
      </c>
      <c r="J27" s="96">
        <v>1320.2</v>
      </c>
      <c r="K27" s="96">
        <v>8745.93</v>
      </c>
      <c r="L27" s="96">
        <v>1398.4</v>
      </c>
      <c r="M27" s="98">
        <v>0</v>
      </c>
      <c r="N27" s="99">
        <f>J27+K27+L27+M27</f>
        <v>11464.53</v>
      </c>
      <c r="O27" s="99">
        <f>G27-N27</f>
        <v>34535.47</v>
      </c>
    </row>
    <row r="28" spans="1:15" x14ac:dyDescent="0.25">
      <c r="A28" s="64" t="s">
        <v>483</v>
      </c>
      <c r="B28" s="63" t="s">
        <v>15</v>
      </c>
      <c r="C28" s="62" t="s">
        <v>392</v>
      </c>
      <c r="D28" s="62" t="s">
        <v>484</v>
      </c>
      <c r="E28" s="60" t="s">
        <v>319</v>
      </c>
      <c r="F28" s="95">
        <v>39448</v>
      </c>
      <c r="G28" s="96">
        <v>46000</v>
      </c>
      <c r="H28" s="97">
        <v>0</v>
      </c>
      <c r="I28" s="96">
        <v>46000</v>
      </c>
      <c r="J28" s="96">
        <v>1320.2</v>
      </c>
      <c r="K28" s="96">
        <v>8745.93</v>
      </c>
      <c r="L28" s="96">
        <v>1398.4</v>
      </c>
      <c r="M28" s="96">
        <v>0</v>
      </c>
      <c r="N28" s="99">
        <f t="shared" ref="N28:N34" si="5">J28+K28+L28+M28</f>
        <v>11464.53</v>
      </c>
      <c r="O28" s="99">
        <f t="shared" ref="O28:O34" si="6">G28-N28</f>
        <v>34535.47</v>
      </c>
    </row>
    <row r="29" spans="1:15" x14ac:dyDescent="0.25">
      <c r="A29" s="64" t="s">
        <v>504</v>
      </c>
      <c r="B29" s="63" t="s">
        <v>15</v>
      </c>
      <c r="C29" s="62" t="s">
        <v>392</v>
      </c>
      <c r="D29" s="62" t="s">
        <v>505</v>
      </c>
      <c r="E29" s="60" t="s">
        <v>25</v>
      </c>
      <c r="F29" s="95">
        <v>41061</v>
      </c>
      <c r="G29" s="96">
        <v>5000</v>
      </c>
      <c r="H29" s="97">
        <v>0</v>
      </c>
      <c r="I29" s="96">
        <v>5000</v>
      </c>
      <c r="J29" s="96">
        <v>143.5</v>
      </c>
      <c r="K29" s="96">
        <v>154.68</v>
      </c>
      <c r="L29" s="96">
        <v>152</v>
      </c>
      <c r="M29" s="96">
        <v>0</v>
      </c>
      <c r="N29" s="99">
        <f t="shared" si="5"/>
        <v>450.18</v>
      </c>
      <c r="O29" s="99">
        <f t="shared" si="6"/>
        <v>4549.82</v>
      </c>
    </row>
    <row r="30" spans="1:15" x14ac:dyDescent="0.25">
      <c r="A30" s="64" t="s">
        <v>145</v>
      </c>
      <c r="B30" s="63" t="s">
        <v>15</v>
      </c>
      <c r="C30" s="62" t="s">
        <v>392</v>
      </c>
      <c r="D30" s="62" t="s">
        <v>505</v>
      </c>
      <c r="E30" s="60" t="s">
        <v>25</v>
      </c>
      <c r="F30" s="61">
        <v>39600</v>
      </c>
      <c r="G30" s="96">
        <v>5000</v>
      </c>
      <c r="H30" s="97">
        <v>0</v>
      </c>
      <c r="I30" s="96">
        <v>5000</v>
      </c>
      <c r="J30" s="96">
        <v>143.5</v>
      </c>
      <c r="K30" s="96">
        <v>442.65</v>
      </c>
      <c r="L30" s="96">
        <v>152</v>
      </c>
      <c r="M30" s="96">
        <v>0</v>
      </c>
      <c r="N30" s="99">
        <f t="shared" si="5"/>
        <v>738.15</v>
      </c>
      <c r="O30" s="99">
        <f t="shared" si="6"/>
        <v>4261.8500000000004</v>
      </c>
    </row>
    <row r="31" spans="1:15" x14ac:dyDescent="0.25">
      <c r="A31" s="64" t="s">
        <v>506</v>
      </c>
      <c r="B31" s="63" t="s">
        <v>15</v>
      </c>
      <c r="C31" s="62" t="s">
        <v>392</v>
      </c>
      <c r="D31" s="62" t="s">
        <v>505</v>
      </c>
      <c r="E31" s="60" t="s">
        <v>25</v>
      </c>
      <c r="F31" s="61">
        <v>39479</v>
      </c>
      <c r="G31" s="96">
        <v>5000</v>
      </c>
      <c r="H31" s="97">
        <v>0</v>
      </c>
      <c r="I31" s="96">
        <v>5000</v>
      </c>
      <c r="J31" s="96">
        <v>143.5</v>
      </c>
      <c r="K31" s="96">
        <v>0</v>
      </c>
      <c r="L31" s="96">
        <v>152</v>
      </c>
      <c r="M31" s="96">
        <v>0</v>
      </c>
      <c r="N31" s="99">
        <f t="shared" si="5"/>
        <v>295.5</v>
      </c>
      <c r="O31" s="99">
        <f t="shared" si="6"/>
        <v>4704.5</v>
      </c>
    </row>
    <row r="32" spans="1:15" x14ac:dyDescent="0.25">
      <c r="A32" s="64" t="s">
        <v>507</v>
      </c>
      <c r="B32" s="63" t="s">
        <v>15</v>
      </c>
      <c r="C32" s="62" t="s">
        <v>392</v>
      </c>
      <c r="D32" s="62" t="s">
        <v>508</v>
      </c>
      <c r="E32" s="60" t="s">
        <v>25</v>
      </c>
      <c r="F32" s="61">
        <v>39448</v>
      </c>
      <c r="G32" s="96">
        <v>5000</v>
      </c>
      <c r="H32" s="97">
        <v>0</v>
      </c>
      <c r="I32" s="96">
        <v>5000</v>
      </c>
      <c r="J32" s="96">
        <v>143.5</v>
      </c>
      <c r="K32" s="96">
        <v>442.65</v>
      </c>
      <c r="L32" s="96">
        <v>152</v>
      </c>
      <c r="M32" s="96">
        <v>0</v>
      </c>
      <c r="N32" s="99">
        <f t="shared" si="5"/>
        <v>738.15</v>
      </c>
      <c r="O32" s="99">
        <f t="shared" si="6"/>
        <v>4261.8500000000004</v>
      </c>
    </row>
    <row r="33" spans="1:15" x14ac:dyDescent="0.25">
      <c r="A33" s="64" t="s">
        <v>509</v>
      </c>
      <c r="B33" s="63" t="s">
        <v>23</v>
      </c>
      <c r="C33" s="62" t="s">
        <v>392</v>
      </c>
      <c r="D33" s="62" t="s">
        <v>508</v>
      </c>
      <c r="E33" s="60" t="s">
        <v>25</v>
      </c>
      <c r="F33" s="61">
        <v>39479</v>
      </c>
      <c r="G33" s="96">
        <v>5000</v>
      </c>
      <c r="H33" s="97">
        <v>0</v>
      </c>
      <c r="I33" s="96">
        <v>5000</v>
      </c>
      <c r="J33" s="96">
        <v>143.5</v>
      </c>
      <c r="K33" s="96">
        <v>442.65</v>
      </c>
      <c r="L33" s="96">
        <v>152</v>
      </c>
      <c r="M33" s="96">
        <v>0</v>
      </c>
      <c r="N33" s="99">
        <f t="shared" si="5"/>
        <v>738.15</v>
      </c>
      <c r="O33" s="99">
        <f t="shared" si="6"/>
        <v>4261.8500000000004</v>
      </c>
    </row>
    <row r="34" spans="1:15" x14ac:dyDescent="0.25">
      <c r="A34" s="64" t="s">
        <v>101</v>
      </c>
      <c r="B34" s="63" t="s">
        <v>15</v>
      </c>
      <c r="C34" s="62" t="s">
        <v>392</v>
      </c>
      <c r="D34" s="62" t="s">
        <v>508</v>
      </c>
      <c r="E34" s="60" t="s">
        <v>25</v>
      </c>
      <c r="F34" s="61">
        <v>39661</v>
      </c>
      <c r="G34" s="96">
        <v>5000</v>
      </c>
      <c r="H34" s="97">
        <v>0</v>
      </c>
      <c r="I34" s="96">
        <v>5000</v>
      </c>
      <c r="J34" s="96">
        <v>143.5</v>
      </c>
      <c r="K34" s="96">
        <v>154.68</v>
      </c>
      <c r="L34" s="96">
        <v>152</v>
      </c>
      <c r="M34" s="96">
        <v>0</v>
      </c>
      <c r="N34" s="99">
        <f t="shared" si="5"/>
        <v>450.18</v>
      </c>
      <c r="O34" s="99">
        <f t="shared" si="6"/>
        <v>4549.82</v>
      </c>
    </row>
    <row r="35" spans="1:15" x14ac:dyDescent="0.25">
      <c r="A35" s="71" t="s">
        <v>290</v>
      </c>
      <c r="B35" s="69">
        <v>8</v>
      </c>
      <c r="C35" s="4"/>
      <c r="D35" s="4"/>
      <c r="E35" s="5"/>
      <c r="F35" s="4"/>
      <c r="G35" s="93">
        <f>SUM(G27:G34)</f>
        <v>122000</v>
      </c>
      <c r="H35" s="94">
        <f>SUM(H27:H28)</f>
        <v>0</v>
      </c>
      <c r="I35" s="93">
        <f>SUM(I27:I34)</f>
        <v>122000</v>
      </c>
      <c r="J35" s="93">
        <f>SUM(J27:J34)</f>
        <v>3501.4</v>
      </c>
      <c r="K35" s="93">
        <f>SUM(K27:K34)</f>
        <v>19129.170000000006</v>
      </c>
      <c r="L35" s="93">
        <f>SUM(L27:L34)</f>
        <v>3708.8</v>
      </c>
      <c r="M35" s="93">
        <f>SUM(M27:M28)</f>
        <v>0</v>
      </c>
      <c r="N35" s="93">
        <f>SUM(N27:N34)</f>
        <v>26339.370000000006</v>
      </c>
      <c r="O35" s="93">
        <f>SUM(O27:O34)</f>
        <v>95660.630000000034</v>
      </c>
    </row>
    <row r="36" spans="1:15" x14ac:dyDescent="0.25">
      <c r="A36" s="11"/>
      <c r="B36" s="9"/>
      <c r="C36" s="4"/>
      <c r="D36" s="4"/>
      <c r="E36" s="5"/>
      <c r="F36" s="4"/>
      <c r="G36" s="12"/>
      <c r="H36" s="13"/>
      <c r="I36" s="12"/>
      <c r="J36" s="12"/>
      <c r="K36" s="12"/>
      <c r="L36" s="12"/>
      <c r="M36" s="12"/>
      <c r="N36" s="12"/>
      <c r="O36" s="8"/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3"/>
      <c r="B39" s="3"/>
      <c r="C39" s="3"/>
      <c r="D39" s="3"/>
      <c r="E39" s="6"/>
      <c r="F39" s="3"/>
      <c r="G39" s="3"/>
      <c r="H39" s="7"/>
      <c r="I39" s="3"/>
      <c r="J39" s="3"/>
      <c r="K39" s="3"/>
      <c r="L39" s="3"/>
      <c r="M39" s="3"/>
      <c r="N39" s="3"/>
    </row>
    <row r="40" spans="1:15" s="77" customFormat="1" ht="42" customHeight="1" x14ac:dyDescent="0.35">
      <c r="A40" s="75" t="s">
        <v>176</v>
      </c>
      <c r="B40" s="76"/>
      <c r="C40" s="76"/>
      <c r="E40" s="78"/>
      <c r="F40" s="217" t="s">
        <v>177</v>
      </c>
      <c r="G40" s="217"/>
      <c r="H40" s="217"/>
      <c r="I40" s="76"/>
      <c r="J40" s="76"/>
      <c r="K40" s="76"/>
    </row>
    <row r="47" spans="1:15" x14ac:dyDescent="0.25">
      <c r="H47" s="213"/>
      <c r="I47" s="213"/>
      <c r="J47" s="213"/>
      <c r="K47" s="3"/>
      <c r="L47" s="3"/>
      <c r="M47" s="3"/>
    </row>
    <row r="48" spans="1:15" x14ac:dyDescent="0.25">
      <c r="G48" s="213"/>
      <c r="H48" s="213"/>
      <c r="I48" s="213"/>
      <c r="J48" s="3"/>
      <c r="K48" s="3"/>
      <c r="L48" s="3"/>
    </row>
  </sheetData>
  <mergeCells count="3">
    <mergeCell ref="H47:J47"/>
    <mergeCell ref="G48:I48"/>
    <mergeCell ref="F40:H40"/>
  </mergeCells>
  <conditionalFormatting sqref="A9">
    <cfRule type="duplicateValues" dxfId="3" priority="3"/>
  </conditionalFormatting>
  <conditionalFormatting sqref="A27 A10:A11">
    <cfRule type="duplicateValues" dxfId="2" priority="27"/>
  </conditionalFormatting>
  <conditionalFormatting sqref="A28:A34 A21:A24 A36:A39">
    <cfRule type="duplicateValues" dxfId="1" priority="6"/>
  </conditionalFormatting>
  <conditionalFormatting sqref="A40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44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Fijo</vt:lpstr>
      <vt:lpstr>Fijo 2</vt:lpstr>
      <vt:lpstr>Temporal</vt:lpstr>
      <vt:lpstr>Tram. Pensión</vt:lpstr>
      <vt:lpstr>Vigilancia</vt:lpstr>
      <vt:lpstr>Interinato y Suplencia </vt:lpstr>
      <vt:lpstr>Fijo!Área_de_extracción</vt:lpstr>
      <vt:lpstr>'Fijo 2'!Área_de_extracción</vt:lpstr>
      <vt:lpstr>Fijo!Área_de_impresión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2025-12-10T12:16:37Z</cp:lastPrinted>
  <dcterms:created xsi:type="dcterms:W3CDTF">2022-12-20T18:48:02Z</dcterms:created>
  <dcterms:modified xsi:type="dcterms:W3CDTF">2025-12-10T12:17:15Z</dcterms:modified>
  <cp:category/>
  <cp:contentStatus/>
</cp:coreProperties>
</file>