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2024/Transparencias 2024/"/>
    </mc:Choice>
  </mc:AlternateContent>
  <xr:revisionPtr revIDLastSave="139" documentId="8_{D840AE02-85A1-47FC-9D4F-582DF30CDFED}" xr6:coauthVersionLast="47" xr6:coauthVersionMax="47" xr10:uidLastSave="{FA11B7F4-79DB-4C20-95D5-AB914746A64D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Fijo!$A$4:$R$4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Fijo!$D$186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6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5" i="1"/>
  <c r="N6" i="1"/>
  <c r="N7" i="1"/>
  <c r="N8" i="1"/>
  <c r="N106" i="1" s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5" i="1"/>
  <c r="M106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74" i="2" s="1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5" i="2"/>
  <c r="M174" i="2"/>
  <c r="K174" i="2"/>
  <c r="K12" i="8"/>
  <c r="J12" i="8"/>
  <c r="O12" i="8"/>
  <c r="N48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5" i="4"/>
  <c r="M48" i="4"/>
  <c r="K48" i="4"/>
  <c r="G106" i="1"/>
  <c r="L19" i="8" l="1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5" i="2"/>
  <c r="J174" i="2"/>
  <c r="L174" i="2"/>
  <c r="L48" i="4" l="1"/>
  <c r="L12" i="8"/>
  <c r="I12" i="8"/>
  <c r="G12" i="8"/>
  <c r="N11" i="8"/>
  <c r="O11" i="8" s="1"/>
  <c r="H174" i="2"/>
  <c r="G174" i="2"/>
  <c r="I21" i="6"/>
  <c r="I92" i="2"/>
  <c r="O92" i="2" s="1"/>
  <c r="I91" i="2"/>
  <c r="O91" i="2" s="1"/>
  <c r="I146" i="2"/>
  <c r="O146" i="2" s="1"/>
  <c r="N9" i="8"/>
  <c r="O9" i="8" s="1"/>
  <c r="O20" i="6"/>
  <c r="O21" i="6"/>
  <c r="M21" i="6"/>
  <c r="L21" i="6"/>
  <c r="K21" i="6"/>
  <c r="J21" i="6"/>
  <c r="G21" i="6"/>
  <c r="O174" i="2" l="1"/>
  <c r="N12" i="8"/>
  <c r="I174" i="2"/>
  <c r="J48" i="4"/>
  <c r="N17" i="8"/>
  <c r="N19" i="8" s="1"/>
  <c r="I17" i="8"/>
  <c r="G48" i="4"/>
  <c r="O19" i="6" l="1"/>
  <c r="O17" i="8"/>
  <c r="O19" i="8" s="1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6" i="1"/>
  <c r="I106" i="1" l="1"/>
  <c r="I46" i="4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7" i="4"/>
  <c r="I5" i="4"/>
  <c r="N21" i="6" l="1"/>
  <c r="O4" i="6"/>
  <c r="O48" i="4"/>
  <c r="O6" i="3" l="1"/>
  <c r="N6" i="3"/>
  <c r="M6" i="3"/>
  <c r="L6" i="3"/>
  <c r="K6" i="3"/>
  <c r="J6" i="3"/>
  <c r="I6" i="3"/>
  <c r="H6" i="3"/>
  <c r="G6" i="3"/>
  <c r="H48" i="4" l="1"/>
  <c r="I48" i="4"/>
  <c r="K106" i="1" l="1"/>
</calcChain>
</file>

<file path=xl/sharedStrings.xml><?xml version="1.0" encoding="utf-8"?>
<sst xmlns="http://schemas.openxmlformats.org/spreadsheetml/2006/main" count="1842" uniqueCount="513">
  <si>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</si>
  <si>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</si>
  <si>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</si>
  <si>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</si>
  <si>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</si>
  <si>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</si>
  <si>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</si>
  <si>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</si>
  <si>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</si>
  <si>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</si>
  <si>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</si>
  <si>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</si>
  <si>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</si>
  <si>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</si>
  <si>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</si>
  <si>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</si>
  <si>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</si>
  <si>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</si>
  <si>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</si>
  <si>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</si>
  <si>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</si>
  <si>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</si>
  <si>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</si>
  <si>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</si>
  <si>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</si>
  <si>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</si>
  <si>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</si>
  <si>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</si>
  <si>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</si>
  <si>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</si>
  <si>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</si>
  <si>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</si>
  <si>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</si>
  <si>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</si>
  <si>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</si>
  <si>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</si>
  <si>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</si>
  <si>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</si>
  <si>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</si>
  <si>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</si>
  <si>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</si>
  <si>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</si>
  <si>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</si>
  <si>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</si>
  <si>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</si>
  <si>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</si>
  <si>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</si>
  <si>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</si>
  <si>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</si>
  <si>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</si>
  <si>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</si>
  <si>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</si>
  <si>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</si>
  <si>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</si>
  <si>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</si>
  <si>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</si>
  <si>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</si>
  <si>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</si>
  <si>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</si>
  <si>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</si>
  <si>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</si>
  <si>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</si>
  <si>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</si>
  <si>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</si>
  <si>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</si>
  <si>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</si>
  <si>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</si>
  <si>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</si>
  <si>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</si>
  <si>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</si>
  <si>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</si>
  <si>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</si>
  <si>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</si>
  <si>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</si>
  <si>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</si>
  <si>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</si>
  <si>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</si>
  <si>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</si>
  <si>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</si>
  <si>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</si>
  <si>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</si>
  <si>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</si>
  <si>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</si>
  <si>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</si>
  <si>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</si>
  <si>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</si>
  <si>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</si>
  <si>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</si>
  <si>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</si>
  <si>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</si>
  <si>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</si>
  <si>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</si>
  <si>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</si>
  <si>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</si>
  <si>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</si>
  <si>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</si>
  <si>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</si>
  <si>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</si>
  <si>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</si>
  <si>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</si>
  <si>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</si>
  <si>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</si>
  <si>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</si>
  <si>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</si>
  <si>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</si>
  <si>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</si>
  <si>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</si>
  <si>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</si>
  <si>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</si>
  <si>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</si>
  <si>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</si>
  <si>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</si>
  <si>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</si>
  <si>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</si>
  <si>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</si>
  <si>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</si>
  <si>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</si>
  <si>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</si>
  <si>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</si>
  <si>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</si>
  <si>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</si>
  <si>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</si>
  <si>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</si>
  <si>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</si>
  <si>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</si>
  <si>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</si>
  <si>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</si>
  <si>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</si>
  <si>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</si>
  <si>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</si>
  <si>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</si>
  <si>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</si>
  <si>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</si>
  <si>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</si>
  <si>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</si>
  <si>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</si>
  <si>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</si>
  <si>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</si>
  <si>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</si>
  <si>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</si>
  <si>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</si>
  <si>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</si>
  <si>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</si>
  <si>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</si>
  <si>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</si>
  <si>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</si>
  <si>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</si>
  <si>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</si>
  <si>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</si>
  <si>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</si>
  <si>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</si>
  <si>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</si>
  <si>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</si>
  <si>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</si>
  <si>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</si>
  <si>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</si>
  <si>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</si>
  <si>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</si>
  <si>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</si>
  <si>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</si>
  <si>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</si>
  <si>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</si>
  <si>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</si>
  <si>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</si>
  <si>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</si>
  <si>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</si>
  <si>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</si>
  <si>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</si>
  <si>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</si>
  <si>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</si>
  <si>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</si>
  <si>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</si>
  <si>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</si>
  <si>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</si>
  <si>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</si>
  <si>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</si>
  <si>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</si>
  <si>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</si>
  <si>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</si>
  <si>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</si>
  <si>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</si>
  <si>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</si>
  <si>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</si>
  <si>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</si>
  <si>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</si>
  <si>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</si>
  <si>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</si>
  <si>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</si>
  <si>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</si>
  <si>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</si>
  <si>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</si>
  <si>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</si>
  <si>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</si>
  <si>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</si>
  <si>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</si>
  <si>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</si>
  <si>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</si>
  <si>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</si>
  <si>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</si>
  <si>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</si>
  <si>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</si>
  <si>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</si>
  <si>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</si>
  <si>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</si>
  <si>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</si>
  <si>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</si>
  <si>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</si>
  <si>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</si>
  <si>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</si>
  <si>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</si>
  <si>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</si>
  <si>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</si>
  <si>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</si>
  <si>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</si>
  <si>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</si>
  <si>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</si>
  <si>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</si>
  <si>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</si>
  <si>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</si>
  <si>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</si>
  <si>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</si>
  <si>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</si>
  <si>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</si>
  <si>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</si>
  <si>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</si>
  <si>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</si>
  <si>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</si>
  <si>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</si>
  <si>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</si>
  <si>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</si>
  <si>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</si>
  <si>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</si>
  <si>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</si>
  <si>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</si>
  <si>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</si>
  <si>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</si>
  <si>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</si>
  <si>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</si>
  <si>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</si>
  <si>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</si>
  <si>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</si>
  <si>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</si>
  <si>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</si>
  <si>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</si>
  <si>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</si>
  <si>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</si>
  <si>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</si>
  <si>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</si>
  <si>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</si>
  <si>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</si>
  <si>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</si>
  <si>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</si>
  <si>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</si>
  <si>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</si>
  <si>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</si>
  <si>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</si>
  <si>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</si>
  <si>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</si>
  <si>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</si>
  <si>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</si>
  <si>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</si>
  <si>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</si>
  <si>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</si>
  <si>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</si>
  <si>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</si>
  <si>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</si>
  <si>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</si>
  <si>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</si>
  <si>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</si>
  <si>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</si>
  <si>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</si>
  <si>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</si>
  <si>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</si>
  <si>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</si>
  <si>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</si>
  <si>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</si>
  <si>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</si>
  <si>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</si>
  <si>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</si>
  <si>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</si>
  <si>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</si>
  <si>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</si>
  <si>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</si>
  <si>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</si>
  <si>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</si>
  <si>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</si>
  <si>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</si>
  <si>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</si>
  <si>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</si>
  <si>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</si>
  <si>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</si>
  <si>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</si>
  <si>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</si>
  <si>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</si>
  <si>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</si>
  <si>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</si>
  <si>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</si>
  <si>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</si>
  <si>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</si>
  <si>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</si>
  <si>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</si>
  <si>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</si>
  <si>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</si>
  <si>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</si>
  <si>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</si>
  <si>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</si>
  <si>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</si>
  <si>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</si>
  <si>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</si>
  <si>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</si>
  <si>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</si>
  <si>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</si>
  <si>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</si>
  <si>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</si>
  <si>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</si>
  <si>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</si>
  <si>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</si>
  <si>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</si>
  <si>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</si>
  <si>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</si>
  <si>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</si>
  <si>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</si>
  <si>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</si>
  <si>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</si>
  <si>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</si>
  <si>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</si>
  <si>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</si>
  <si>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</si>
  <si>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</si>
  <si>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</si>
  <si>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</si>
  <si>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</si>
  <si>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</si>
  <si>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</si>
  <si>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</si>
  <si>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</si>
  <si>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</si>
  <si>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</si>
  <si>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</si>
  <si>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</si>
  <si>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</si>
  <si>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</si>
  <si>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</si>
  <si>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</si>
  <si>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</si>
  <si>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</si>
  <si>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</si>
  <si>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</si>
  <si>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</si>
  <si>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</si>
  <si>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</si>
  <si>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</si>
  <si>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</si>
  <si>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</si>
  <si>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</si>
  <si>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</si>
  <si>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</si>
  <si>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</si>
  <si>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</si>
  <si>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</si>
  <si>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</si>
  <si>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</si>
  <si>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</si>
  <si>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</si>
  <si>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</si>
  <si>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</si>
  <si>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</si>
  <si>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</si>
  <si>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</si>
  <si>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</si>
  <si>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</si>
  <si>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</si>
  <si>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</si>
  <si>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</si>
  <si>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</si>
  <si>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</si>
  <si>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</si>
  <si>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</si>
  <si>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</si>
  <si>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</si>
  <si>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</si>
  <si>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</si>
  <si>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</si>
  <si>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</si>
  <si>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</si>
  <si>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</si>
  <si>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</si>
  <si>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</si>
  <si>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</si>
  <si>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</si>
  <si>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</si>
  <si>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</si>
  <si>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</si>
  <si>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</si>
  <si>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</si>
  <si>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</si>
  <si>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</si>
  <si>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</si>
  <si>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</si>
  <si>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</si>
  <si>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</si>
  <si>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</si>
  <si>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</si>
  <si>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</si>
  <si>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</si>
  <si>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</si>
  <si>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</si>
  <si>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</si>
  <si>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</si>
  <si>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</si>
  <si>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</si>
  <si>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</si>
  <si>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</si>
  <si>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</si>
  <si>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</si>
  <si>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</si>
  <si>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</si>
  <si>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</si>
  <si>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</si>
  <si>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</si>
  <si>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</si>
  <si>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</si>
  <si>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</si>
  <si>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</si>
  <si>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</si>
  <si>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</si>
  <si>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</si>
  <si>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</si>
  <si>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</si>
  <si>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</si>
  <si>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</si>
  <si>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</si>
  <si>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</si>
  <si>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</si>
  <si>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</si>
  <si>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</si>
  <si>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</si>
  <si>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</si>
  <si>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</si>
  <si>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</si>
  <si>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</si>
  <si>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</si>
  <si>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</si>
  <si>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</si>
  <si>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</si>
  <si>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</si>
  <si>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</si>
  <si>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</si>
  <si>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</si>
  <si>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</si>
  <si>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</si>
  <si>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</si>
  <si>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</si>
  <si>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</si>
  <si>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</si>
  <si>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</si>
  <si>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</si>
  <si>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</si>
  <si>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</si>
  <si>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</si>
  <si>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</si>
  <si>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</si>
  <si>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</si>
  <si>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</si>
  <si>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</si>
  <si>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</si>
  <si>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</si>
  <si>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</si>
  <si>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</si>
  <si>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</si>
  <si>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</si>
  <si>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</si>
  <si>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</si>
  <si>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</si>
  <si>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</si>
  <si>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</si>
  <si>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</si>
  <si>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</si>
  <si>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</si>
  <si>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</si>
  <si>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</si>
  <si>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</si>
  <si>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</si>
  <si>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</si>
  <si>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</si>
  <si>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</si>
  <si>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</si>
  <si>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</si>
  <si>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</si>
  <si>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</si>
  <si>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</si>
  <si>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</si>
  <si>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</si>
  <si>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</si>
  <si>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</si>
  <si>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</si>
  <si>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</si>
  <si>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</si>
  <si>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</si>
  <si>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</si>
  <si>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</si>
  <si>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</si>
  <si>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</si>
  <si>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</si>
  <si>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</si>
  <si>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</si>
  <si>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NÓMINA PERSONAL TEMPORALES CORRESPONDIENTE AL MES DE ENERO  2024</t>
  </si>
  <si>
    <t>NÓMINA PERSONAL TRAMITE EN PENSIÓN CORRESPONDIENTE AL MES DE ENERO 2024</t>
  </si>
  <si>
    <t>NÓMINA PERSONAL DE VIGILANCIA CORRESPONDIENTE AL MES DE ENERO 2024</t>
  </si>
  <si>
    <t>NÓMINA PERSONAL DE INTERINATO  CORRESPONDIENTE AL MES DE ENERO 2024</t>
  </si>
  <si>
    <t>NÓMINA PERSONAL DE INTERINATO FONDO 9998  CORRESPONDIENTE AL MES DE ENERO 2024</t>
  </si>
  <si>
    <t>NÓMINA PERSONAL FIJO CORRESPONDIENTE AL MES DE ENERO 2024</t>
  </si>
  <si>
    <t>NÓMINA PERSONAL FIJO 2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</si>
</sst>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5"/>
  <sheetViews>
    <sheetView tabSelected="1" topLeftCell="A147" zoomScale="160" zoomScaleNormal="160" workbookViewId="0">
      <selection activeCell="B174" sqref="B174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23">
        <v>25</v>
      </c>
      <c r="N5" s="21">
        <f>J5+K5+L5+M5</f>
        <v>58037.929999999993</v>
      </c>
      <c r="O5" s="21">
        <f>I5-N5</f>
        <v>181962.07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494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486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471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1840.46</v>
      </c>
      <c r="N28" s="21">
        <f t="shared" si="0"/>
        <v>3391.84</v>
      </c>
      <c r="O28" s="21">
        <f t="shared" si="1"/>
        <v>22858.16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f t="shared" si="0"/>
        <v>9796.59</v>
      </c>
      <c r="O29" s="21">
        <f t="shared" si="1"/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1980.46</v>
      </c>
      <c r="N33" s="21">
        <f t="shared" si="0"/>
        <v>3531.84</v>
      </c>
      <c r="O33" s="21">
        <f t="shared" si="1"/>
        <v>22718.16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1840.46</v>
      </c>
      <c r="N34" s="21">
        <f t="shared" si="0"/>
        <v>3317.96</v>
      </c>
      <c r="O34" s="21">
        <f t="shared" si="1"/>
        <v>21682.04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4925.92</v>
      </c>
      <c r="N36" s="21">
        <f t="shared" si="0"/>
        <v>7289.92</v>
      </c>
      <c r="O36" s="21">
        <f t="shared" si="1"/>
        <v>32710.080000000002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749.87</v>
      </c>
      <c r="L38" s="21">
        <v>1337.6</v>
      </c>
      <c r="M38" s="21">
        <v>2240.46</v>
      </c>
      <c r="N38" s="21">
        <f t="shared" si="0"/>
        <v>5590.73</v>
      </c>
      <c r="O38" s="21">
        <f t="shared" si="1"/>
        <v>38409.270000000004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1940.46</v>
      </c>
      <c r="N43" s="21">
        <f t="shared" si="0"/>
        <v>4008.96</v>
      </c>
      <c r="O43" s="21">
        <f t="shared" si="1"/>
        <v>30991.040000000001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185.33</v>
      </c>
      <c r="L44" s="21">
        <v>1216</v>
      </c>
      <c r="M44" s="21">
        <v>1740.46</v>
      </c>
      <c r="N44" s="21">
        <f t="shared" si="0"/>
        <v>4289.79</v>
      </c>
      <c r="O44" s="21">
        <f t="shared" si="1"/>
        <v>35710.21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8148.13</v>
      </c>
      <c r="L47" s="21">
        <v>2584</v>
      </c>
      <c r="M47" s="21">
        <v>1740.46</v>
      </c>
      <c r="N47" s="21">
        <f t="shared" si="0"/>
        <v>14912.09</v>
      </c>
      <c r="O47" s="21">
        <f t="shared" si="1"/>
        <v>70087.91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4084.48</v>
      </c>
      <c r="L48" s="21">
        <v>1976</v>
      </c>
      <c r="M48" s="21">
        <v>1740.46</v>
      </c>
      <c r="N48" s="21">
        <f t="shared" si="0"/>
        <v>9666.4399999999987</v>
      </c>
      <c r="O48" s="21">
        <f t="shared" si="1"/>
        <v>55333.56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478</v>
      </c>
      <c r="B50" s="18" t="s">
        <v>28</v>
      </c>
      <c r="C50" s="17" t="s">
        <v>479</v>
      </c>
      <c r="D50" s="17" t="s">
        <v>480</v>
      </c>
      <c r="E50" s="68" t="s">
        <v>30</v>
      </c>
      <c r="F50" s="20">
        <v>45139</v>
      </c>
      <c r="G50" s="21">
        <v>25000</v>
      </c>
      <c r="H50" s="69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5025</v>
      </c>
      <c r="L51" s="21">
        <v>2128</v>
      </c>
      <c r="M51" s="21">
        <v>1840.46</v>
      </c>
      <c r="N51" s="21">
        <f t="shared" si="0"/>
        <v>11002.46</v>
      </c>
      <c r="O51" s="21">
        <f t="shared" si="1"/>
        <v>58997.54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472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v>616.38</v>
      </c>
      <c r="O60" s="21">
        <f t="shared" si="1"/>
        <v>9383.6200000000008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482</v>
      </c>
      <c r="B66" s="18" t="s">
        <v>16</v>
      </c>
      <c r="C66" s="17" t="s">
        <v>110</v>
      </c>
      <c r="D66" s="17" t="s">
        <v>481</v>
      </c>
      <c r="E66" s="68" t="s">
        <v>30</v>
      </c>
      <c r="F66" s="20">
        <v>45139</v>
      </c>
      <c r="G66" s="21">
        <v>20000</v>
      </c>
      <c r="H66" s="69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495</v>
      </c>
      <c r="B67" s="18" t="s">
        <v>28</v>
      </c>
      <c r="C67" s="17" t="s">
        <v>118</v>
      </c>
      <c r="D67" s="17" t="s">
        <v>481</v>
      </c>
      <c r="E67" s="68" t="s">
        <v>30</v>
      </c>
      <c r="F67" s="20">
        <v>45200</v>
      </c>
      <c r="G67" s="21">
        <v>15000</v>
      </c>
      <c r="H67" s="69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17" t="s">
        <v>130</v>
      </c>
      <c r="B68" s="18" t="s">
        <v>28</v>
      </c>
      <c r="C68" s="17" t="s">
        <v>118</v>
      </c>
      <c r="D68" s="17" t="s">
        <v>131</v>
      </c>
      <c r="E68" s="19" t="s">
        <v>30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4027.84</v>
      </c>
      <c r="N68" s="21">
        <f t="shared" si="0"/>
        <v>4825.6900000000005</v>
      </c>
      <c r="O68" s="21">
        <f t="shared" si="1"/>
        <v>8674.31</v>
      </c>
      <c r="Q68" s="27"/>
    </row>
    <row r="69" spans="1:17" ht="11.25" customHeight="1" x14ac:dyDescent="0.25">
      <c r="A69" s="17" t="s">
        <v>132</v>
      </c>
      <c r="B69" s="18" t="s">
        <v>16</v>
      </c>
      <c r="C69" s="17" t="s">
        <v>133</v>
      </c>
      <c r="D69" s="17" t="s">
        <v>131</v>
      </c>
      <c r="E69" s="19" t="s">
        <v>44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492.55</v>
      </c>
      <c r="L69" s="21">
        <v>1337.6</v>
      </c>
      <c r="M69" s="21">
        <v>30848.61</v>
      </c>
      <c r="N69" s="21">
        <f t="shared" si="0"/>
        <v>33941.56</v>
      </c>
      <c r="O69" s="21">
        <f t="shared" si="1"/>
        <v>10058.440000000002</v>
      </c>
      <c r="Q69" s="27"/>
    </row>
    <row r="70" spans="1:17" ht="11.25" customHeight="1" x14ac:dyDescent="0.25">
      <c r="A70" s="17" t="s">
        <v>134</v>
      </c>
      <c r="B70" s="18" t="s">
        <v>16</v>
      </c>
      <c r="C70" s="17" t="s">
        <v>135</v>
      </c>
      <c r="D70" s="17" t="s">
        <v>131</v>
      </c>
      <c r="E70" s="19" t="s">
        <v>44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ref="N70:N133" si="2">J70+K70+L70+M70</f>
        <v>1011.5</v>
      </c>
      <c r="O70" s="21">
        <f t="shared" ref="O70:O133" si="3">I70-N70</f>
        <v>13988.5</v>
      </c>
      <c r="Q70" s="27"/>
    </row>
    <row r="71" spans="1:17" ht="11.25" customHeight="1" x14ac:dyDescent="0.25">
      <c r="A71" s="17" t="s">
        <v>136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21">
        <v>0</v>
      </c>
      <c r="L71" s="21">
        <v>456</v>
      </c>
      <c r="M71" s="21">
        <v>10442.049999999999</v>
      </c>
      <c r="N71" s="21">
        <f t="shared" si="2"/>
        <v>11328.55</v>
      </c>
      <c r="O71" s="21">
        <f t="shared" si="3"/>
        <v>3671.4500000000007</v>
      </c>
      <c r="Q71" s="27"/>
    </row>
    <row r="72" spans="1:17" ht="11.25" customHeight="1" x14ac:dyDescent="0.25">
      <c r="A72" s="17" t="s">
        <v>137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138</v>
      </c>
      <c r="B73" s="18" t="s">
        <v>16</v>
      </c>
      <c r="C73" s="17" t="s">
        <v>477</v>
      </c>
      <c r="D73" s="17" t="s">
        <v>131</v>
      </c>
      <c r="E73" s="19" t="s">
        <v>44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139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1840.46</v>
      </c>
      <c r="N74" s="21">
        <f t="shared" si="2"/>
        <v>2726.96</v>
      </c>
      <c r="O74" s="21">
        <f t="shared" si="3"/>
        <v>12273.04</v>
      </c>
      <c r="Q74" s="27"/>
    </row>
    <row r="75" spans="1:17" ht="11.25" customHeight="1" x14ac:dyDescent="0.25">
      <c r="A75" s="17" t="s">
        <v>140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141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142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1840.46</v>
      </c>
      <c r="N77" s="21">
        <f t="shared" si="2"/>
        <v>2726.96</v>
      </c>
      <c r="O77" s="21">
        <f t="shared" si="3"/>
        <v>12273.04</v>
      </c>
      <c r="Q77" s="27"/>
    </row>
    <row r="78" spans="1:17" ht="11.25" customHeight="1" x14ac:dyDescent="0.25">
      <c r="A78" s="17" t="s">
        <v>143</v>
      </c>
      <c r="B78" s="18" t="s">
        <v>28</v>
      </c>
      <c r="C78" s="17" t="s">
        <v>135</v>
      </c>
      <c r="D78" s="17" t="s">
        <v>131</v>
      </c>
      <c r="E78" s="19" t="s">
        <v>44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144</v>
      </c>
      <c r="B79" s="18" t="s">
        <v>16</v>
      </c>
      <c r="C79" s="17" t="s">
        <v>477</v>
      </c>
      <c r="D79" s="17" t="s">
        <v>131</v>
      </c>
      <c r="E79" s="19" t="s">
        <v>44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145</v>
      </c>
      <c r="B80" s="18" t="s">
        <v>16</v>
      </c>
      <c r="C80" s="17" t="s">
        <v>135</v>
      </c>
      <c r="D80" s="17" t="s">
        <v>131</v>
      </c>
      <c r="E80" s="19" t="s">
        <v>30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1740.46</v>
      </c>
      <c r="N80" s="21">
        <f t="shared" si="2"/>
        <v>2626.96</v>
      </c>
      <c r="O80" s="21">
        <f t="shared" si="3"/>
        <v>12373.04</v>
      </c>
      <c r="Q80" s="27"/>
    </row>
    <row r="81" spans="1:17" ht="11.25" customHeight="1" x14ac:dyDescent="0.25">
      <c r="A81" s="17" t="s">
        <v>146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147</v>
      </c>
      <c r="B82" s="18" t="s">
        <v>16</v>
      </c>
      <c r="C82" s="17" t="s">
        <v>477</v>
      </c>
      <c r="D82" s="17" t="s">
        <v>131</v>
      </c>
      <c r="E82" s="19" t="s">
        <v>44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11694.97</v>
      </c>
      <c r="N82" s="21">
        <f t="shared" si="2"/>
        <v>13763.47</v>
      </c>
      <c r="O82" s="21">
        <f t="shared" si="3"/>
        <v>21236.53</v>
      </c>
      <c r="Q82" s="27"/>
    </row>
    <row r="83" spans="1:17" ht="11.25" customHeight="1" x14ac:dyDescent="0.25">
      <c r="A83" s="17" t="s">
        <v>148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149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150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151</v>
      </c>
      <c r="B86" s="18" t="s">
        <v>16</v>
      </c>
      <c r="C86" s="17" t="s">
        <v>92</v>
      </c>
      <c r="D86" s="17" t="s">
        <v>131</v>
      </c>
      <c r="E86" s="19" t="s">
        <v>44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152</v>
      </c>
      <c r="B87" s="18" t="s">
        <v>28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153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154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10187.52</v>
      </c>
      <c r="N89" s="21">
        <f t="shared" si="2"/>
        <v>12256.02</v>
      </c>
      <c r="O89" s="21">
        <f t="shared" si="3"/>
        <v>22743.98</v>
      </c>
      <c r="Q89" s="27"/>
    </row>
    <row r="90" spans="1:17" ht="11.25" customHeight="1" x14ac:dyDescent="0.25">
      <c r="A90" s="17" t="s">
        <v>155</v>
      </c>
      <c r="B90" s="18" t="s">
        <v>16</v>
      </c>
      <c r="C90" s="17" t="s">
        <v>66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428</v>
      </c>
      <c r="B91" s="18" t="s">
        <v>16</v>
      </c>
      <c r="C91" s="17" t="s">
        <v>135</v>
      </c>
      <c r="D91" s="17" t="s">
        <v>131</v>
      </c>
      <c r="E91" s="19" t="s">
        <v>30</v>
      </c>
      <c r="F91" s="20">
        <v>39448</v>
      </c>
      <c r="G91" s="21">
        <v>15000</v>
      </c>
      <c r="H91" s="17">
        <v>0</v>
      </c>
      <c r="I91" s="21">
        <f t="shared" ref="I91:I92" si="4">G91+H91</f>
        <v>15000</v>
      </c>
      <c r="J91" s="17">
        <v>430.5</v>
      </c>
      <c r="K91" s="21">
        <v>0</v>
      </c>
      <c r="L91" s="21">
        <v>456</v>
      </c>
      <c r="M91" s="17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429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39508</v>
      </c>
      <c r="G92" s="21">
        <v>15000</v>
      </c>
      <c r="H92" s="17">
        <v>0</v>
      </c>
      <c r="I92" s="21">
        <f t="shared" si="4"/>
        <v>15000</v>
      </c>
      <c r="J92" s="17">
        <v>430.5</v>
      </c>
      <c r="K92" s="21">
        <v>0</v>
      </c>
      <c r="L92" s="21">
        <v>456</v>
      </c>
      <c r="M92" s="23">
        <v>25</v>
      </c>
      <c r="N92" s="21">
        <f t="shared" si="2"/>
        <v>911.5</v>
      </c>
      <c r="O92" s="21">
        <f t="shared" si="3"/>
        <v>14088.5</v>
      </c>
      <c r="Q92" s="27"/>
    </row>
    <row r="93" spans="1:17" ht="11.25" customHeight="1" x14ac:dyDescent="0.25">
      <c r="A93" s="17" t="s">
        <v>156</v>
      </c>
      <c r="B93" s="18" t="s">
        <v>28</v>
      </c>
      <c r="C93" s="17" t="s">
        <v>62</v>
      </c>
      <c r="D93" s="17" t="s">
        <v>157</v>
      </c>
      <c r="E93" s="19" t="s">
        <v>44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749.87</v>
      </c>
      <c r="L93" s="21">
        <v>1337.6</v>
      </c>
      <c r="M93" s="21">
        <v>4956.26</v>
      </c>
      <c r="N93" s="21">
        <f t="shared" si="2"/>
        <v>8306.5300000000007</v>
      </c>
      <c r="O93" s="21">
        <f t="shared" si="3"/>
        <v>35693.47</v>
      </c>
      <c r="Q93" s="27"/>
    </row>
    <row r="94" spans="1:17" ht="11.25" customHeight="1" x14ac:dyDescent="0.25">
      <c r="A94" s="17" t="s">
        <v>158</v>
      </c>
      <c r="B94" s="18" t="s">
        <v>16</v>
      </c>
      <c r="C94" s="17" t="s">
        <v>92</v>
      </c>
      <c r="D94" s="17" t="s">
        <v>157</v>
      </c>
      <c r="E94" s="19" t="s">
        <v>44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159</v>
      </c>
      <c r="B95" s="18" t="s">
        <v>16</v>
      </c>
      <c r="C95" s="17" t="s">
        <v>92</v>
      </c>
      <c r="D95" s="17" t="s">
        <v>157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160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161</v>
      </c>
      <c r="B97" s="18" t="s">
        <v>28</v>
      </c>
      <c r="C97" s="17" t="s">
        <v>33</v>
      </c>
      <c r="D97" s="17" t="s">
        <v>157</v>
      </c>
      <c r="E97" s="19" t="s">
        <v>44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1355</v>
      </c>
      <c r="N97" s="21">
        <f t="shared" si="2"/>
        <v>2596.1</v>
      </c>
      <c r="O97" s="21">
        <f t="shared" si="3"/>
        <v>18403.900000000001</v>
      </c>
      <c r="Q97" s="27"/>
    </row>
    <row r="98" spans="1:17" ht="11.25" customHeight="1" x14ac:dyDescent="0.25">
      <c r="A98" s="17" t="s">
        <v>162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7030.56</v>
      </c>
      <c r="N98" s="21">
        <f t="shared" si="2"/>
        <v>8271.66</v>
      </c>
      <c r="O98" s="21">
        <f t="shared" si="3"/>
        <v>12728.34</v>
      </c>
      <c r="Q98" s="27"/>
    </row>
    <row r="99" spans="1:17" ht="11.25" customHeight="1" x14ac:dyDescent="0.25">
      <c r="A99" s="17" t="s">
        <v>163</v>
      </c>
      <c r="B99" s="18" t="s">
        <v>16</v>
      </c>
      <c r="C99" s="17" t="s">
        <v>135</v>
      </c>
      <c r="D99" s="17" t="s">
        <v>157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164</v>
      </c>
      <c r="B100" s="18" t="s">
        <v>16</v>
      </c>
      <c r="C100" s="17" t="s">
        <v>135</v>
      </c>
      <c r="D100" s="17" t="s">
        <v>157</v>
      </c>
      <c r="E100" s="19" t="s">
        <v>44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165</v>
      </c>
      <c r="B101" s="18" t="s">
        <v>16</v>
      </c>
      <c r="C101" s="17" t="s">
        <v>92</v>
      </c>
      <c r="D101" s="17" t="s">
        <v>157</v>
      </c>
      <c r="E101" s="19" t="s">
        <v>44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21">
        <v>760</v>
      </c>
      <c r="M101" s="21">
        <v>12619.63</v>
      </c>
      <c r="N101" s="21">
        <f t="shared" si="2"/>
        <v>14097.13</v>
      </c>
      <c r="O101" s="21">
        <f t="shared" si="3"/>
        <v>10902.87</v>
      </c>
      <c r="Q101" s="27"/>
    </row>
    <row r="102" spans="1:17" ht="11.25" customHeight="1" x14ac:dyDescent="0.25">
      <c r="A102" s="17" t="s">
        <v>166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167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168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1940.46</v>
      </c>
      <c r="N104" s="21">
        <f t="shared" si="2"/>
        <v>2826.96</v>
      </c>
      <c r="O104" s="21">
        <f t="shared" si="3"/>
        <v>12173.04</v>
      </c>
      <c r="Q104" s="27"/>
    </row>
    <row r="105" spans="1:17" ht="11.25" customHeight="1" x14ac:dyDescent="0.25">
      <c r="A105" s="17" t="s">
        <v>169</v>
      </c>
      <c r="B105" s="18" t="s">
        <v>16</v>
      </c>
      <c r="C105" s="17" t="s">
        <v>135</v>
      </c>
      <c r="D105" s="17" t="s">
        <v>157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7739.66</v>
      </c>
      <c r="N105" s="21">
        <f t="shared" si="2"/>
        <v>8626.16</v>
      </c>
      <c r="O105" s="21">
        <f t="shared" si="3"/>
        <v>6373.84</v>
      </c>
      <c r="Q105" s="27"/>
    </row>
    <row r="106" spans="1:17" ht="11.25" customHeight="1" x14ac:dyDescent="0.25">
      <c r="A106" s="17" t="s">
        <v>170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5582.8</v>
      </c>
      <c r="N106" s="21">
        <f t="shared" si="2"/>
        <v>6469.3</v>
      </c>
      <c r="O106" s="21">
        <f t="shared" si="3"/>
        <v>8530.7000000000007</v>
      </c>
      <c r="Q106" s="27"/>
    </row>
    <row r="107" spans="1:17" ht="11.25" customHeight="1" x14ac:dyDescent="0.25">
      <c r="A107" s="17" t="s">
        <v>171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172</v>
      </c>
      <c r="B108" s="18" t="s">
        <v>16</v>
      </c>
      <c r="C108" s="17" t="s">
        <v>135</v>
      </c>
      <c r="D108" s="17" t="s">
        <v>157</v>
      </c>
      <c r="E108" s="19" t="s">
        <v>44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239</v>
      </c>
      <c r="B109" s="18" t="s">
        <v>16</v>
      </c>
      <c r="C109" s="17" t="s">
        <v>129</v>
      </c>
      <c r="D109" s="17" t="s">
        <v>157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173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8043.3</v>
      </c>
      <c r="N110" s="21">
        <f t="shared" si="2"/>
        <v>8841.15</v>
      </c>
      <c r="O110" s="21">
        <f t="shared" si="3"/>
        <v>4658.8500000000004</v>
      </c>
      <c r="Q110" s="27"/>
    </row>
    <row r="111" spans="1:17" ht="11.25" customHeight="1" x14ac:dyDescent="0.25">
      <c r="A111" s="17" t="s">
        <v>174</v>
      </c>
      <c r="B111" s="18" t="s">
        <v>16</v>
      </c>
      <c r="C111" s="17" t="s">
        <v>92</v>
      </c>
      <c r="D111" s="17" t="s">
        <v>175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176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177</v>
      </c>
      <c r="B113" s="18" t="s">
        <v>16</v>
      </c>
      <c r="C113" s="17" t="s">
        <v>135</v>
      </c>
      <c r="D113" s="17" t="s">
        <v>175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1840.46</v>
      </c>
      <c r="N113" s="21">
        <f t="shared" si="2"/>
        <v>2726.96</v>
      </c>
      <c r="O113" s="21">
        <f t="shared" si="3"/>
        <v>12273.04</v>
      </c>
      <c r="Q113" s="27"/>
    </row>
    <row r="114" spans="1:17" ht="11.25" customHeight="1" x14ac:dyDescent="0.25">
      <c r="A114" s="17" t="s">
        <v>178</v>
      </c>
      <c r="B114" s="18" t="s">
        <v>28</v>
      </c>
      <c r="C114" s="17" t="s">
        <v>135</v>
      </c>
      <c r="D114" s="17" t="s">
        <v>175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179</v>
      </c>
      <c r="B115" s="18" t="s">
        <v>16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180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181</v>
      </c>
      <c r="B117" s="18" t="s">
        <v>16</v>
      </c>
      <c r="C117" s="17" t="s">
        <v>66</v>
      </c>
      <c r="D117" s="17" t="s">
        <v>182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17549.32</v>
      </c>
      <c r="N117" s="21">
        <f t="shared" si="2"/>
        <v>19617.82</v>
      </c>
      <c r="O117" s="21">
        <f t="shared" si="3"/>
        <v>15382.18</v>
      </c>
      <c r="Q117" s="27"/>
    </row>
    <row r="118" spans="1:17" ht="11.25" customHeight="1" x14ac:dyDescent="0.25">
      <c r="A118" s="17" t="s">
        <v>183</v>
      </c>
      <c r="B118" s="18" t="s">
        <v>16</v>
      </c>
      <c r="C118" s="17" t="s">
        <v>135</v>
      </c>
      <c r="D118" s="17" t="s">
        <v>182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1740.46</v>
      </c>
      <c r="N118" s="21">
        <f t="shared" si="2"/>
        <v>2626.96</v>
      </c>
      <c r="O118" s="21">
        <f t="shared" si="3"/>
        <v>12373.04</v>
      </c>
      <c r="Q118" s="27"/>
    </row>
    <row r="119" spans="1:17" ht="11.25" customHeight="1" x14ac:dyDescent="0.25">
      <c r="A119" s="17" t="s">
        <v>466</v>
      </c>
      <c r="B119" s="18" t="s">
        <v>28</v>
      </c>
      <c r="C119" s="17" t="s">
        <v>33</v>
      </c>
      <c r="D119" s="17" t="s">
        <v>467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184</v>
      </c>
      <c r="B120" s="18" t="s">
        <v>16</v>
      </c>
      <c r="C120" s="17" t="s">
        <v>92</v>
      </c>
      <c r="D120" s="17" t="s">
        <v>185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186</v>
      </c>
      <c r="B121" s="18" t="s">
        <v>16</v>
      </c>
      <c r="C121" s="17" t="s">
        <v>135</v>
      </c>
      <c r="D121" s="17" t="s">
        <v>185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187</v>
      </c>
      <c r="B122" s="18" t="s">
        <v>16</v>
      </c>
      <c r="C122" s="17" t="s">
        <v>135</v>
      </c>
      <c r="D122" s="17" t="s">
        <v>185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188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189</v>
      </c>
      <c r="B124" s="18" t="s">
        <v>28</v>
      </c>
      <c r="C124" s="17" t="s">
        <v>92</v>
      </c>
      <c r="D124" s="17" t="s">
        <v>190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1740.46</v>
      </c>
      <c r="N124" s="21">
        <f t="shared" si="2"/>
        <v>3578.84</v>
      </c>
      <c r="O124" s="21">
        <f t="shared" si="3"/>
        <v>27527.41</v>
      </c>
      <c r="Q124" s="27"/>
    </row>
    <row r="125" spans="1:17" ht="11.25" customHeight="1" x14ac:dyDescent="0.25">
      <c r="A125" s="17" t="s">
        <v>191</v>
      </c>
      <c r="B125" s="18" t="s">
        <v>16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19715.63</v>
      </c>
      <c r="N125" s="21">
        <f t="shared" si="2"/>
        <v>21784.13</v>
      </c>
      <c r="O125" s="21">
        <f t="shared" si="3"/>
        <v>13215.869999999999</v>
      </c>
    </row>
    <row r="126" spans="1:17" ht="11.25" customHeight="1" x14ac:dyDescent="0.25">
      <c r="A126" s="17" t="s">
        <v>192</v>
      </c>
      <c r="B126" s="18" t="s">
        <v>16</v>
      </c>
      <c r="C126" s="17" t="s">
        <v>92</v>
      </c>
      <c r="D126" s="17" t="s">
        <v>190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193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194</v>
      </c>
      <c r="B128" s="18" t="s">
        <v>16</v>
      </c>
      <c r="C128" s="17" t="s">
        <v>135</v>
      </c>
      <c r="D128" s="17" t="s">
        <v>190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1740.46</v>
      </c>
      <c r="N128" s="21">
        <f t="shared" si="2"/>
        <v>2626.96</v>
      </c>
      <c r="O128" s="21">
        <f t="shared" si="3"/>
        <v>12373.04</v>
      </c>
    </row>
    <row r="129" spans="1:15" ht="11.25" customHeight="1" x14ac:dyDescent="0.25">
      <c r="A129" s="17" t="s">
        <v>195</v>
      </c>
      <c r="B129" s="18" t="s">
        <v>28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196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197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198</v>
      </c>
      <c r="B132" s="18" t="s">
        <v>16</v>
      </c>
      <c r="C132" s="17" t="s">
        <v>470</v>
      </c>
      <c r="D132" s="17" t="s">
        <v>190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1740.46</v>
      </c>
      <c r="N132" s="21">
        <f t="shared" si="2"/>
        <v>3808.96</v>
      </c>
      <c r="O132" s="21">
        <f t="shared" si="3"/>
        <v>31191.040000000001</v>
      </c>
    </row>
    <row r="133" spans="1:15" ht="11.25" customHeight="1" x14ac:dyDescent="0.25">
      <c r="A133" s="17" t="s">
        <v>199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2"/>
        <v>2093.5</v>
      </c>
      <c r="O133" s="21">
        <f t="shared" si="3"/>
        <v>32906.5</v>
      </c>
    </row>
    <row r="134" spans="1:15" ht="11.25" customHeight="1" x14ac:dyDescent="0.25">
      <c r="A134" s="17" t="s">
        <v>200</v>
      </c>
      <c r="B134" s="18" t="s">
        <v>16</v>
      </c>
      <c r="C134" s="17" t="s">
        <v>135</v>
      </c>
      <c r="D134" s="17" t="s">
        <v>190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1740.46</v>
      </c>
      <c r="N134" s="21">
        <f t="shared" ref="N134:N173" si="5">J134+K134+L134+M134</f>
        <v>2626.96</v>
      </c>
      <c r="O134" s="21">
        <f t="shared" ref="O134:O173" si="6">I134-N134</f>
        <v>12373.04</v>
      </c>
    </row>
    <row r="135" spans="1:15" ht="11.25" customHeight="1" x14ac:dyDescent="0.25">
      <c r="A135" s="17" t="s">
        <v>201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202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203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204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205</v>
      </c>
      <c r="B139" s="18" t="s">
        <v>28</v>
      </c>
      <c r="C139" s="17" t="s">
        <v>135</v>
      </c>
      <c r="D139" s="17" t="s">
        <v>190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206</v>
      </c>
      <c r="B140" s="18" t="s">
        <v>16</v>
      </c>
      <c r="C140" s="17" t="s">
        <v>92</v>
      </c>
      <c r="D140" s="17" t="s">
        <v>207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208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209</v>
      </c>
      <c r="B142" s="18" t="s">
        <v>28</v>
      </c>
      <c r="C142" s="17" t="s">
        <v>33</v>
      </c>
      <c r="D142" s="17" t="s">
        <v>207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210</v>
      </c>
      <c r="B143" s="18" t="s">
        <v>16</v>
      </c>
      <c r="C143" s="17" t="s">
        <v>135</v>
      </c>
      <c r="D143" s="17" t="s">
        <v>207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211</v>
      </c>
      <c r="B144" s="18" t="s">
        <v>16</v>
      </c>
      <c r="C144" s="17" t="s">
        <v>135</v>
      </c>
      <c r="D144" s="17" t="s">
        <v>207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212</v>
      </c>
      <c r="B145" s="18" t="s">
        <v>16</v>
      </c>
      <c r="C145" s="17" t="s">
        <v>470</v>
      </c>
      <c r="D145" s="17" t="s">
        <v>207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427</v>
      </c>
      <c r="B146" s="18" t="s">
        <v>16</v>
      </c>
      <c r="C146" s="17" t="s">
        <v>135</v>
      </c>
      <c r="D146" s="17" t="s">
        <v>207</v>
      </c>
      <c r="E146" s="19" t="s">
        <v>30</v>
      </c>
      <c r="F146" s="20">
        <v>41487</v>
      </c>
      <c r="G146" s="21">
        <v>15000</v>
      </c>
      <c r="H146" s="17">
        <v>0</v>
      </c>
      <c r="I146" s="21">
        <f t="shared" ref="I146" si="7">G146+H146</f>
        <v>15000</v>
      </c>
      <c r="J146" s="17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489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1740.46</v>
      </c>
      <c r="N156" s="21">
        <f t="shared" si="5"/>
        <v>2626.96</v>
      </c>
      <c r="O156" s="21">
        <f t="shared" si="6"/>
        <v>12373.04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27201.96</v>
      </c>
      <c r="N158" s="21">
        <f t="shared" si="5"/>
        <v>29270.46</v>
      </c>
      <c r="O158" s="21">
        <f t="shared" si="6"/>
        <v>5729.5400000000009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462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185.33</v>
      </c>
      <c r="L160" s="21">
        <v>1216</v>
      </c>
      <c r="M160" s="23">
        <v>1740.46</v>
      </c>
      <c r="N160" s="21">
        <f t="shared" si="5"/>
        <v>4289.79</v>
      </c>
      <c r="O160" s="21">
        <f t="shared" si="6"/>
        <v>35710.21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1740.46</v>
      </c>
      <c r="N161" s="21">
        <f t="shared" si="5"/>
        <v>2626.96</v>
      </c>
      <c r="O161" s="21">
        <f t="shared" si="6"/>
        <v>12373.04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457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3537.13</v>
      </c>
      <c r="N164" s="21">
        <f t="shared" si="5"/>
        <v>4423.63</v>
      </c>
      <c r="O164" s="21">
        <f t="shared" si="6"/>
        <v>10576.369999999999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21">
        <v>760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487</v>
      </c>
      <c r="B170" s="18" t="s">
        <v>16</v>
      </c>
      <c r="C170" s="17" t="s">
        <v>488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4259.3999999999996</v>
      </c>
      <c r="N170" s="21">
        <f t="shared" si="5"/>
        <v>5810.78</v>
      </c>
      <c r="O170" s="21">
        <f t="shared" si="6"/>
        <v>20439.22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464</v>
      </c>
      <c r="B172" s="18" t="s">
        <v>28</v>
      </c>
      <c r="C172" s="17" t="s">
        <v>465</v>
      </c>
      <c r="D172" s="17" t="s">
        <v>468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25</v>
      </c>
      <c r="N172" s="21">
        <f t="shared" si="5"/>
        <v>1266.0999999999999</v>
      </c>
      <c r="O172" s="21">
        <f t="shared" si="6"/>
        <v>19733.900000000001</v>
      </c>
    </row>
    <row r="173" spans="1:15" ht="11.25" customHeight="1" x14ac:dyDescent="0.25">
      <c r="A173" s="72" t="s">
        <v>493</v>
      </c>
      <c r="B173" s="73" t="s">
        <v>16</v>
      </c>
      <c r="C173" s="72" t="s">
        <v>135</v>
      </c>
      <c r="D173" s="17" t="s">
        <v>496</v>
      </c>
      <c r="E173" s="68" t="s">
        <v>30</v>
      </c>
      <c r="F173" s="74">
        <v>45200</v>
      </c>
      <c r="G173" s="75">
        <v>15000</v>
      </c>
      <c r="H173" s="31">
        <v>0</v>
      </c>
      <c r="I173" s="75">
        <v>15000</v>
      </c>
      <c r="J173" s="75">
        <v>430.5</v>
      </c>
      <c r="K173" s="75">
        <v>0</v>
      </c>
      <c r="L173" s="75">
        <v>456</v>
      </c>
      <c r="M173" s="76">
        <v>25</v>
      </c>
      <c r="N173" s="21">
        <f t="shared" si="5"/>
        <v>911.5</v>
      </c>
      <c r="O173" s="21">
        <f t="shared" si="6"/>
        <v>14088.5</v>
      </c>
    </row>
    <row r="174" spans="1:15" x14ac:dyDescent="0.25">
      <c r="A174" s="24" t="s">
        <v>240</v>
      </c>
      <c r="B174" s="25">
        <v>169</v>
      </c>
      <c r="C174" s="17"/>
      <c r="D174" s="17"/>
      <c r="E174" s="18"/>
      <c r="F174" s="17"/>
      <c r="G174" s="28">
        <f t="shared" ref="G174:L174" si="8">SUM(G5:G173)</f>
        <v>5129356.25</v>
      </c>
      <c r="H174" s="29">
        <f t="shared" si="8"/>
        <v>0</v>
      </c>
      <c r="I174" s="28">
        <f t="shared" si="8"/>
        <v>5129356.25</v>
      </c>
      <c r="J174" s="28">
        <f t="shared" si="8"/>
        <v>147212.54000000004</v>
      </c>
      <c r="K174" s="28">
        <f>SUM(K5:K173)</f>
        <v>212497.99999999994</v>
      </c>
      <c r="L174" s="28">
        <f t="shared" si="8"/>
        <v>154321.83999999994</v>
      </c>
      <c r="M174" s="28">
        <f>SUM(M5:M173)</f>
        <v>300664.28000000003</v>
      </c>
      <c r="N174" s="28">
        <f>SUM(N5:N173)</f>
        <v>814697.03999999992</v>
      </c>
      <c r="O174" s="28">
        <f>SUM(O5:O173)</f>
        <v>4314659.21</v>
      </c>
    </row>
    <row r="175" spans="1:15" x14ac:dyDescent="0.25">
      <c r="A175" s="12"/>
      <c r="B175" s="9"/>
      <c r="C175" s="4"/>
      <c r="D175" s="4"/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12"/>
      <c r="B176" s="9"/>
      <c r="C176" s="4"/>
      <c r="D176" s="4" t="s">
        <v>491</v>
      </c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3"/>
      <c r="B177" s="3"/>
      <c r="C177" s="3"/>
      <c r="D177" s="13"/>
      <c r="E177" s="6"/>
      <c r="F177" s="3"/>
      <c r="G177" s="3"/>
      <c r="H177" s="7"/>
      <c r="I177" s="3"/>
      <c r="J177" s="3"/>
      <c r="K177" s="3"/>
      <c r="L177" s="3"/>
      <c r="M177" s="3"/>
      <c r="N177" s="3"/>
      <c r="O177" s="3"/>
    </row>
    <row r="178" spans="1:15" x14ac:dyDescent="0.25">
      <c r="A178" s="7" t="s">
        <v>241</v>
      </c>
      <c r="B178" s="16"/>
      <c r="C178" s="16"/>
      <c r="D178" s="3"/>
      <c r="E178" s="6"/>
      <c r="F178" s="81" t="s">
        <v>242</v>
      </c>
      <c r="G178" s="81"/>
      <c r="H178" s="81"/>
      <c r="I178" s="16"/>
      <c r="J178" s="16"/>
      <c r="K178" s="16"/>
      <c r="L178" s="8"/>
      <c r="M178" s="8"/>
      <c r="N178" s="8"/>
      <c r="O178" s="8"/>
    </row>
    <row r="179" spans="1:15" x14ac:dyDescent="0.25">
      <c r="L179" s="3"/>
    </row>
    <row r="180" spans="1:15" x14ac:dyDescent="0.25">
      <c r="A180" s="3"/>
      <c r="C180" s="3"/>
      <c r="D180" s="80"/>
      <c r="E180" s="80"/>
      <c r="G180" s="3"/>
      <c r="H180" s="3"/>
      <c r="M180" s="11"/>
    </row>
    <row r="183" spans="1:15" x14ac:dyDescent="0.25">
      <c r="M183" s="11"/>
    </row>
    <row r="184" spans="1:15" x14ac:dyDescent="0.25">
      <c r="M184" s="11"/>
    </row>
    <row r="185" spans="1:15" x14ac:dyDescent="0.25">
      <c r="M185" s="11"/>
    </row>
  </sheetData>
  <mergeCells count="2">
    <mergeCell ref="D180:E180"/>
    <mergeCell ref="F178:H178"/>
  </mergeCells>
  <conditionalFormatting sqref="A175:A177">
    <cfRule type="duplicateValues" dxfId="18" priority="2"/>
  </conditionalFormatting>
  <conditionalFormatting sqref="A178">
    <cfRule type="duplicateValues" dxfId="17" priority="1"/>
  </conditionalFormatting>
  <conditionalFormatting sqref="A179:A1048576 A93:A145 A147:A174 A2:A90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zoomScale="145" zoomScaleNormal="145" zoomScalePageLayoutView="115" workbookViewId="0">
      <selection activeCell="D10" sqref="D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J6+K6+L6+M6</f>
        <v>1502.5</v>
      </c>
      <c r="O6" s="21">
        <f t="shared" ref="O6:O69" si="2">G6-N6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2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5" si="4">J70+K70+L70+M70</f>
        <v>1266.0999999999999</v>
      </c>
      <c r="O70" s="21">
        <f t="shared" ref="O70:O105" si="5">G70-N70</f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1740.46</v>
      </c>
      <c r="N71" s="21">
        <f t="shared" si="4"/>
        <v>3513.46</v>
      </c>
      <c r="O71" s="21">
        <f t="shared" si="5"/>
        <v>26486.54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484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4"/>
        <v>1207</v>
      </c>
      <c r="O77" s="21">
        <f t="shared" si="5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4480.33</v>
      </c>
      <c r="N79" s="21">
        <f t="shared" si="4"/>
        <v>5278.18</v>
      </c>
      <c r="O79" s="21">
        <f t="shared" si="5"/>
        <v>8221.82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v>673.1</v>
      </c>
      <c r="O86" s="21">
        <f t="shared" si="5"/>
        <v>10326.9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454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455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4"/>
        <v>1798</v>
      </c>
      <c r="O89" s="21">
        <f t="shared" si="5"/>
        <v>28202</v>
      </c>
    </row>
    <row r="90" spans="1:15" ht="11.25" customHeight="1" x14ac:dyDescent="0.25">
      <c r="A90" s="17" t="s">
        <v>456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458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20000</v>
      </c>
      <c r="H91" s="17">
        <v>0</v>
      </c>
      <c r="I91" s="21">
        <v>20000</v>
      </c>
      <c r="J91" s="17">
        <v>574</v>
      </c>
      <c r="K91" s="17">
        <v>0</v>
      </c>
      <c r="L91" s="21">
        <v>608</v>
      </c>
      <c r="M91" s="21">
        <v>25</v>
      </c>
      <c r="N91" s="21">
        <f t="shared" si="4"/>
        <v>1207</v>
      </c>
      <c r="O91" s="21">
        <f t="shared" si="5"/>
        <v>18793</v>
      </c>
    </row>
    <row r="92" spans="1:15" ht="11.25" customHeight="1" x14ac:dyDescent="0.25">
      <c r="A92" s="17" t="s">
        <v>459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460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461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490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4"/>
        <v>1898</v>
      </c>
      <c r="O95" s="21">
        <f t="shared" si="5"/>
        <v>28102</v>
      </c>
    </row>
    <row r="96" spans="1:15" ht="11.25" customHeight="1" x14ac:dyDescent="0.25">
      <c r="A96" s="17" t="s">
        <v>463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4"/>
        <v>911.5</v>
      </c>
      <c r="O96" s="21">
        <f t="shared" si="5"/>
        <v>14088.5</v>
      </c>
    </row>
    <row r="97" spans="1:15" ht="11.25" customHeight="1" x14ac:dyDescent="0.25">
      <c r="A97" s="17" t="s">
        <v>473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4"/>
        <v>1502.5</v>
      </c>
      <c r="O97" s="21">
        <f t="shared" si="5"/>
        <v>23497.5</v>
      </c>
    </row>
    <row r="98" spans="1:15" ht="11.25" customHeight="1" x14ac:dyDescent="0.25">
      <c r="A98" s="17" t="s">
        <v>474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4"/>
        <v>911.5</v>
      </c>
      <c r="O98" s="21">
        <f t="shared" si="5"/>
        <v>14088.5</v>
      </c>
    </row>
    <row r="99" spans="1:15" ht="11.25" customHeight="1" x14ac:dyDescent="0.25">
      <c r="A99" s="17" t="s">
        <v>483</v>
      </c>
      <c r="B99" s="33" t="s">
        <v>16</v>
      </c>
      <c r="C99" s="34" t="s">
        <v>29</v>
      </c>
      <c r="D99" s="17" t="s">
        <v>245</v>
      </c>
      <c r="E99" s="18" t="s">
        <v>484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4"/>
        <v>1798</v>
      </c>
      <c r="O99" s="21">
        <f t="shared" si="5"/>
        <v>28202</v>
      </c>
    </row>
    <row r="100" spans="1:15" ht="11.25" customHeight="1" x14ac:dyDescent="0.25">
      <c r="A100" s="17" t="s">
        <v>498</v>
      </c>
      <c r="B100" s="33" t="s">
        <v>16</v>
      </c>
      <c r="C100" s="34" t="s">
        <v>485</v>
      </c>
      <c r="D100" s="17" t="s">
        <v>245</v>
      </c>
      <c r="E100" s="18" t="s">
        <v>484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4"/>
        <v>1207</v>
      </c>
      <c r="O100" s="21">
        <f t="shared" si="5"/>
        <v>18793</v>
      </c>
    </row>
    <row r="101" spans="1:15" ht="11.25" customHeight="1" x14ac:dyDescent="0.25">
      <c r="A101" s="17" t="s">
        <v>499</v>
      </c>
      <c r="B101" s="33" t="s">
        <v>28</v>
      </c>
      <c r="C101" s="34" t="s">
        <v>33</v>
      </c>
      <c r="D101" s="17" t="s">
        <v>245</v>
      </c>
      <c r="E101" s="18" t="s">
        <v>484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607.70000000000005</v>
      </c>
      <c r="K101" s="17">
        <v>0</v>
      </c>
      <c r="L101" s="70">
        <v>638.4</v>
      </c>
      <c r="M101" s="21">
        <v>25</v>
      </c>
      <c r="N101" s="21">
        <f t="shared" si="4"/>
        <v>1271.0999999999999</v>
      </c>
      <c r="O101" s="21">
        <f t="shared" si="5"/>
        <v>19728.900000000001</v>
      </c>
    </row>
    <row r="102" spans="1:15" ht="11.25" customHeight="1" x14ac:dyDescent="0.25">
      <c r="A102" s="17" t="s">
        <v>500</v>
      </c>
      <c r="B102" s="33" t="s">
        <v>16</v>
      </c>
      <c r="C102" s="34" t="s">
        <v>114</v>
      </c>
      <c r="D102" s="17" t="s">
        <v>245</v>
      </c>
      <c r="E102" s="18" t="s">
        <v>484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571</v>
      </c>
      <c r="K102" s="17">
        <v>0</v>
      </c>
      <c r="L102" s="70">
        <v>608</v>
      </c>
      <c r="M102" s="21">
        <v>25</v>
      </c>
      <c r="N102" s="21">
        <f t="shared" si="4"/>
        <v>1204</v>
      </c>
      <c r="O102" s="21">
        <f t="shared" si="5"/>
        <v>18796</v>
      </c>
    </row>
    <row r="103" spans="1:15" ht="11.25" customHeight="1" x14ac:dyDescent="0.25">
      <c r="A103" s="17" t="s">
        <v>501</v>
      </c>
      <c r="B103" s="33" t="s">
        <v>16</v>
      </c>
      <c r="C103" s="34" t="s">
        <v>29</v>
      </c>
      <c r="D103" s="17" t="s">
        <v>245</v>
      </c>
      <c r="E103" s="18" t="s">
        <v>484</v>
      </c>
      <c r="F103" s="20">
        <v>45231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0">
        <v>912</v>
      </c>
      <c r="M103" s="21">
        <v>25</v>
      </c>
      <c r="N103" s="21">
        <f t="shared" si="4"/>
        <v>1798</v>
      </c>
      <c r="O103" s="21">
        <f t="shared" si="5"/>
        <v>28202</v>
      </c>
    </row>
    <row r="104" spans="1:15" ht="11.25" customHeight="1" x14ac:dyDescent="0.25">
      <c r="A104" s="34" t="s">
        <v>504</v>
      </c>
      <c r="B104" s="33" t="s">
        <v>28</v>
      </c>
      <c r="C104" s="34" t="s">
        <v>29</v>
      </c>
      <c r="D104" s="17" t="s">
        <v>245</v>
      </c>
      <c r="E104" s="18" t="s">
        <v>484</v>
      </c>
      <c r="F104" s="20">
        <v>45261</v>
      </c>
      <c r="G104" s="21">
        <v>33000</v>
      </c>
      <c r="H104" s="17">
        <v>0</v>
      </c>
      <c r="I104" s="21">
        <v>33000</v>
      </c>
      <c r="J104" s="17">
        <v>947.1</v>
      </c>
      <c r="K104" s="17">
        <v>0</v>
      </c>
      <c r="L104" s="70">
        <v>1003.2</v>
      </c>
      <c r="M104" s="21">
        <v>25</v>
      </c>
      <c r="N104" s="21">
        <f t="shared" si="4"/>
        <v>1975.3000000000002</v>
      </c>
      <c r="O104" s="21">
        <f t="shared" si="5"/>
        <v>31024.7</v>
      </c>
    </row>
    <row r="105" spans="1:15" ht="11.25" customHeight="1" x14ac:dyDescent="0.25">
      <c r="A105" s="17" t="s">
        <v>505</v>
      </c>
      <c r="B105" s="33"/>
      <c r="C105" s="34" t="s">
        <v>135</v>
      </c>
      <c r="D105" s="17" t="s">
        <v>245</v>
      </c>
      <c r="E105" s="18" t="s">
        <v>484</v>
      </c>
      <c r="F105" s="20">
        <v>45261</v>
      </c>
      <c r="G105" s="21">
        <v>15000</v>
      </c>
      <c r="H105" s="17">
        <v>0</v>
      </c>
      <c r="I105" s="21">
        <v>15000</v>
      </c>
      <c r="J105" s="17">
        <v>430.5</v>
      </c>
      <c r="K105" s="17">
        <v>0</v>
      </c>
      <c r="L105" s="70">
        <v>456</v>
      </c>
      <c r="M105" s="21">
        <v>25</v>
      </c>
      <c r="N105" s="21">
        <f t="shared" si="4"/>
        <v>911.5</v>
      </c>
      <c r="O105" s="21">
        <f t="shared" si="5"/>
        <v>14088.5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1872000</v>
      </c>
      <c r="H106" s="29">
        <f>SUM(H5:H90)</f>
        <v>0</v>
      </c>
      <c r="I106" s="28">
        <f>SUM(I5:I105)</f>
        <v>1872000</v>
      </c>
      <c r="J106" s="28">
        <v>53726.41</v>
      </c>
      <c r="K106" s="28">
        <f t="shared" ref="K106" si="6">SUM(K5:K87)</f>
        <v>0</v>
      </c>
      <c r="L106" s="28">
        <v>56908.800000000003</v>
      </c>
      <c r="M106" s="28">
        <f>SUM(M5:M105)</f>
        <v>27379.86</v>
      </c>
      <c r="N106" s="28">
        <f>SUM(N5:N105)</f>
        <v>138015.07000000004</v>
      </c>
      <c r="O106" s="28">
        <f>SUM(O5:O105)</f>
        <v>1733984.9299999997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1" t="s">
        <v>242</v>
      </c>
      <c r="G110" s="81"/>
      <c r="H110" s="81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2"/>
  <sheetViews>
    <sheetView zoomScale="145" zoomScaleNormal="145" zoomScalePageLayoutView="130" workbookViewId="0">
      <selection activeCell="D14" sqref="D14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506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f>J5+K5+L5+M5</f>
        <v>29432.59</v>
      </c>
      <c r="O5" s="21"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7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7" si="1">J6+K6+L6+M6</f>
        <v>2831.65</v>
      </c>
      <c r="O6" s="21"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1"/>
        <v>3632.5899999999997</v>
      </c>
      <c r="O7" s="21"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1"/>
        <v>3632.5899999999997</v>
      </c>
      <c r="O8" s="21"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1"/>
        <v>3632.5899999999997</v>
      </c>
      <c r="O9" s="21"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1"/>
        <v>3632.5899999999997</v>
      </c>
      <c r="O10" s="21"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1"/>
        <v>3632.5899999999997</v>
      </c>
      <c r="O11" s="21"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1"/>
        <v>3632.5899999999997</v>
      </c>
      <c r="O12" s="21"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f t="shared" si="1"/>
        <v>3632.5899999999997</v>
      </c>
      <c r="O13" s="21"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1"/>
        <v>5835.18</v>
      </c>
      <c r="O14" s="21"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1"/>
        <v>7057.68</v>
      </c>
      <c r="O15" s="21"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f t="shared" si="1"/>
        <v>18040.370000000003</v>
      </c>
      <c r="O16" s="21"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1"/>
        <v>3832.83</v>
      </c>
      <c r="O17" s="21"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1"/>
        <v>2831.65</v>
      </c>
      <c r="O18" s="21"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1"/>
        <v>2831.65</v>
      </c>
      <c r="O19" s="21"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f t="shared" si="1"/>
        <v>5935.18</v>
      </c>
      <c r="O20" s="21"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1"/>
        <v>20983.620000000003</v>
      </c>
      <c r="O21" s="21">
        <v>89016.38</v>
      </c>
    </row>
    <row r="22" spans="1:15" x14ac:dyDescent="0.25">
      <c r="A22" s="17" t="s">
        <v>363</v>
      </c>
      <c r="B22" s="18" t="s">
        <v>16</v>
      </c>
      <c r="C22" s="17" t="s">
        <v>83</v>
      </c>
      <c r="D22" s="17" t="s">
        <v>364</v>
      </c>
      <c r="E22" s="18" t="s">
        <v>334</v>
      </c>
      <c r="F22" s="20">
        <v>44256</v>
      </c>
      <c r="G22" s="21">
        <v>40000</v>
      </c>
      <c r="H22" s="22">
        <v>0</v>
      </c>
      <c r="I22" s="21">
        <f t="shared" si="0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1"/>
        <v>2831.65</v>
      </c>
      <c r="O22" s="21">
        <v>37168.35</v>
      </c>
    </row>
    <row r="23" spans="1:15" x14ac:dyDescent="0.25">
      <c r="A23" s="17" t="s">
        <v>365</v>
      </c>
      <c r="B23" s="18" t="s">
        <v>16</v>
      </c>
      <c r="C23" s="17" t="s">
        <v>83</v>
      </c>
      <c r="D23" s="17" t="s">
        <v>364</v>
      </c>
      <c r="E23" s="18" t="s">
        <v>334</v>
      </c>
      <c r="F23" s="20">
        <v>44228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1"/>
        <v>2831.65</v>
      </c>
      <c r="O23" s="21">
        <v>37168.35</v>
      </c>
    </row>
    <row r="24" spans="1:15" x14ac:dyDescent="0.25">
      <c r="A24" s="17" t="s">
        <v>366</v>
      </c>
      <c r="B24" s="18" t="s">
        <v>16</v>
      </c>
      <c r="C24" s="17" t="s">
        <v>83</v>
      </c>
      <c r="D24" s="17" t="s">
        <v>364</v>
      </c>
      <c r="E24" s="18" t="s">
        <v>334</v>
      </c>
      <c r="F24" s="20">
        <v>44105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1"/>
        <v>2831.65</v>
      </c>
      <c r="O24" s="21">
        <v>37168.35</v>
      </c>
    </row>
    <row r="25" spans="1:15" x14ac:dyDescent="0.25">
      <c r="A25" s="17" t="s">
        <v>367</v>
      </c>
      <c r="B25" s="18" t="s">
        <v>16</v>
      </c>
      <c r="C25" s="17" t="s">
        <v>83</v>
      </c>
      <c r="D25" s="17" t="s">
        <v>364</v>
      </c>
      <c r="E25" s="18" t="s">
        <v>334</v>
      </c>
      <c r="F25" s="20">
        <v>44287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f t="shared" si="1"/>
        <v>2831.65</v>
      </c>
      <c r="O25" s="21">
        <v>37168.35</v>
      </c>
    </row>
    <row r="26" spans="1:15" x14ac:dyDescent="0.25">
      <c r="A26" s="17" t="s">
        <v>368</v>
      </c>
      <c r="B26" s="18" t="s">
        <v>16</v>
      </c>
      <c r="C26" s="17" t="s">
        <v>369</v>
      </c>
      <c r="D26" s="17" t="s">
        <v>364</v>
      </c>
      <c r="E26" s="18" t="s">
        <v>334</v>
      </c>
      <c r="F26" s="20">
        <v>44317</v>
      </c>
      <c r="G26" s="21">
        <v>110000</v>
      </c>
      <c r="H26" s="22">
        <v>0</v>
      </c>
      <c r="I26" s="21">
        <f t="shared" si="0"/>
        <v>110000</v>
      </c>
      <c r="J26" s="21">
        <v>3157</v>
      </c>
      <c r="K26" s="21">
        <v>14457.62</v>
      </c>
      <c r="L26" s="21">
        <v>3344</v>
      </c>
      <c r="M26" s="17">
        <v>25</v>
      </c>
      <c r="N26" s="21">
        <f t="shared" si="1"/>
        <v>20983.620000000003</v>
      </c>
      <c r="O26" s="21">
        <v>89016.38</v>
      </c>
    </row>
    <row r="27" spans="1:15" x14ac:dyDescent="0.25">
      <c r="A27" s="17" t="s">
        <v>370</v>
      </c>
      <c r="B27" s="35" t="s">
        <v>16</v>
      </c>
      <c r="C27" s="17" t="s">
        <v>83</v>
      </c>
      <c r="D27" s="17" t="s">
        <v>364</v>
      </c>
      <c r="E27" s="18" t="s">
        <v>334</v>
      </c>
      <c r="F27" s="20">
        <v>44348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f t="shared" si="1"/>
        <v>2831.65</v>
      </c>
      <c r="O27" s="21">
        <v>37168.35</v>
      </c>
    </row>
    <row r="28" spans="1:15" x14ac:dyDescent="0.25">
      <c r="A28" s="17" t="s">
        <v>371</v>
      </c>
      <c r="B28" s="18" t="s">
        <v>16</v>
      </c>
      <c r="C28" s="17" t="s">
        <v>372</v>
      </c>
      <c r="D28" s="17" t="s">
        <v>373</v>
      </c>
      <c r="E28" s="18" t="s">
        <v>334</v>
      </c>
      <c r="F28" s="20">
        <v>44136</v>
      </c>
      <c r="G28" s="21">
        <v>50000</v>
      </c>
      <c r="H28" s="22">
        <v>0</v>
      </c>
      <c r="I28" s="21">
        <f t="shared" si="0"/>
        <v>50000</v>
      </c>
      <c r="J28" s="21">
        <v>1435</v>
      </c>
      <c r="K28" s="21">
        <v>1854</v>
      </c>
      <c r="L28" s="21">
        <v>1520</v>
      </c>
      <c r="M28" s="17">
        <v>25</v>
      </c>
      <c r="N28" s="21">
        <f t="shared" si="1"/>
        <v>4834</v>
      </c>
      <c r="O28" s="21">
        <v>45166</v>
      </c>
    </row>
    <row r="29" spans="1:15" ht="12.75" customHeight="1" x14ac:dyDescent="0.25">
      <c r="A29" s="17" t="s">
        <v>374</v>
      </c>
      <c r="B29" s="18" t="s">
        <v>28</v>
      </c>
      <c r="C29" s="17" t="s">
        <v>375</v>
      </c>
      <c r="D29" s="17" t="s">
        <v>373</v>
      </c>
      <c r="E29" s="18" t="s">
        <v>334</v>
      </c>
      <c r="F29" s="20">
        <v>44652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f t="shared" si="1"/>
        <v>2831.65</v>
      </c>
      <c r="O29" s="21">
        <v>37168.35</v>
      </c>
    </row>
    <row r="30" spans="1:15" x14ac:dyDescent="0.25">
      <c r="A30" s="17" t="s">
        <v>376</v>
      </c>
      <c r="B30" s="18" t="s">
        <v>28</v>
      </c>
      <c r="C30" s="17" t="s">
        <v>377</v>
      </c>
      <c r="D30" s="17" t="s">
        <v>378</v>
      </c>
      <c r="E30" s="18" t="s">
        <v>334</v>
      </c>
      <c r="F30" s="20">
        <v>44075</v>
      </c>
      <c r="G30" s="21">
        <v>55000</v>
      </c>
      <c r="H30" s="22">
        <v>0</v>
      </c>
      <c r="I30" s="21">
        <f t="shared" si="0"/>
        <v>55000</v>
      </c>
      <c r="J30" s="21">
        <v>1578.5</v>
      </c>
      <c r="K30" s="21">
        <v>2302.36</v>
      </c>
      <c r="L30" s="21">
        <v>1672</v>
      </c>
      <c r="M30" s="21">
        <v>1840.46</v>
      </c>
      <c r="N30" s="21">
        <f t="shared" si="1"/>
        <v>7393.3200000000006</v>
      </c>
      <c r="O30" s="21">
        <v>47606.68</v>
      </c>
    </row>
    <row r="31" spans="1:15" x14ac:dyDescent="0.25">
      <c r="A31" s="17" t="s">
        <v>379</v>
      </c>
      <c r="B31" s="18" t="s">
        <v>28</v>
      </c>
      <c r="C31" s="17" t="s">
        <v>377</v>
      </c>
      <c r="D31" s="17" t="s">
        <v>378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2559.6799999999998</v>
      </c>
      <c r="L31" s="21">
        <v>1672</v>
      </c>
      <c r="M31" s="21">
        <v>17175</v>
      </c>
      <c r="N31" s="21">
        <f t="shared" si="1"/>
        <v>22985.18</v>
      </c>
      <c r="O31" s="21">
        <v>32014.82</v>
      </c>
    </row>
    <row r="32" spans="1:15" x14ac:dyDescent="0.25">
      <c r="A32" s="17" t="s">
        <v>380</v>
      </c>
      <c r="B32" s="18" t="s">
        <v>28</v>
      </c>
      <c r="C32" s="17" t="s">
        <v>381</v>
      </c>
      <c r="D32" s="17" t="s">
        <v>378</v>
      </c>
      <c r="E32" s="18" t="s">
        <v>334</v>
      </c>
      <c r="F32" s="20">
        <v>44287</v>
      </c>
      <c r="G32" s="21">
        <v>50000</v>
      </c>
      <c r="H32" s="22">
        <v>0</v>
      </c>
      <c r="I32" s="21">
        <f t="shared" si="0"/>
        <v>50000</v>
      </c>
      <c r="J32" s="21">
        <v>1435</v>
      </c>
      <c r="K32" s="21">
        <v>1854</v>
      </c>
      <c r="L32" s="21">
        <v>1520</v>
      </c>
      <c r="M32" s="17">
        <v>25</v>
      </c>
      <c r="N32" s="21">
        <f t="shared" si="1"/>
        <v>4834</v>
      </c>
      <c r="O32" s="21">
        <v>45166</v>
      </c>
    </row>
    <row r="33" spans="1:15" x14ac:dyDescent="0.25">
      <c r="A33" s="17" t="s">
        <v>382</v>
      </c>
      <c r="B33" s="18" t="s">
        <v>28</v>
      </c>
      <c r="C33" s="17" t="s">
        <v>383</v>
      </c>
      <c r="D33" s="17" t="s">
        <v>378</v>
      </c>
      <c r="E33" s="18" t="s">
        <v>334</v>
      </c>
      <c r="F33" s="20">
        <v>44501</v>
      </c>
      <c r="G33" s="21">
        <v>85000</v>
      </c>
      <c r="H33" s="22">
        <v>0</v>
      </c>
      <c r="I33" s="21">
        <f t="shared" si="0"/>
        <v>85000</v>
      </c>
      <c r="J33" s="21">
        <v>2439.5</v>
      </c>
      <c r="K33" s="21">
        <v>8576.99</v>
      </c>
      <c r="L33" s="21">
        <v>2584</v>
      </c>
      <c r="M33" s="17">
        <v>25</v>
      </c>
      <c r="N33" s="21">
        <f t="shared" si="1"/>
        <v>13625.49</v>
      </c>
      <c r="O33" s="21">
        <v>71374.509999999995</v>
      </c>
    </row>
    <row r="34" spans="1:15" x14ac:dyDescent="0.25">
      <c r="A34" s="17" t="s">
        <v>384</v>
      </c>
      <c r="B34" s="18" t="s">
        <v>28</v>
      </c>
      <c r="C34" s="17" t="s">
        <v>475</v>
      </c>
      <c r="D34" s="17" t="s">
        <v>385</v>
      </c>
      <c r="E34" s="18" t="s">
        <v>334</v>
      </c>
      <c r="F34" s="20">
        <v>44378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125</v>
      </c>
      <c r="N34" s="21">
        <f t="shared" si="1"/>
        <v>13725.49</v>
      </c>
      <c r="O34" s="21">
        <v>71274.509999999995</v>
      </c>
    </row>
    <row r="35" spans="1:15" x14ac:dyDescent="0.25">
      <c r="A35" s="17" t="s">
        <v>386</v>
      </c>
      <c r="B35" s="18" t="s">
        <v>28</v>
      </c>
      <c r="C35" s="17" t="s">
        <v>387</v>
      </c>
      <c r="D35" s="17" t="s">
        <v>388</v>
      </c>
      <c r="E35" s="18" t="s">
        <v>334</v>
      </c>
      <c r="F35" s="20">
        <v>44075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f t="shared" si="1"/>
        <v>13725.49</v>
      </c>
      <c r="O35" s="21"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388</v>
      </c>
      <c r="E36" s="18" t="s">
        <v>334</v>
      </c>
      <c r="F36" s="20">
        <v>44287</v>
      </c>
      <c r="G36" s="21">
        <v>55000</v>
      </c>
      <c r="H36" s="22">
        <v>0</v>
      </c>
      <c r="I36" s="21">
        <f t="shared" si="0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1"/>
        <v>5835.18</v>
      </c>
      <c r="O36" s="21">
        <v>49164.82</v>
      </c>
    </row>
    <row r="37" spans="1:15" x14ac:dyDescent="0.25">
      <c r="A37" s="17" t="s">
        <v>391</v>
      </c>
      <c r="B37" s="18" t="s">
        <v>16</v>
      </c>
      <c r="C37" s="17" t="s">
        <v>392</v>
      </c>
      <c r="D37" s="17" t="s">
        <v>393</v>
      </c>
      <c r="E37" s="18" t="s">
        <v>334</v>
      </c>
      <c r="F37" s="20">
        <v>44228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f t="shared" si="1"/>
        <v>5835.18</v>
      </c>
      <c r="O37" s="21"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44652</v>
      </c>
      <c r="G38" s="21">
        <v>85000</v>
      </c>
      <c r="H38" s="22">
        <v>0</v>
      </c>
      <c r="I38" s="21">
        <f t="shared" si="0"/>
        <v>85000</v>
      </c>
      <c r="J38" s="21">
        <v>2439.5</v>
      </c>
      <c r="K38" s="21">
        <v>8576.99</v>
      </c>
      <c r="L38" s="21">
        <v>2584</v>
      </c>
      <c r="M38" s="17">
        <v>25</v>
      </c>
      <c r="N38" s="21">
        <f t="shared" si="1"/>
        <v>13625.49</v>
      </c>
      <c r="O38" s="21">
        <v>71374.509999999995</v>
      </c>
    </row>
    <row r="39" spans="1:15" x14ac:dyDescent="0.25">
      <c r="A39" s="17" t="s">
        <v>397</v>
      </c>
      <c r="B39" s="18" t="s">
        <v>28</v>
      </c>
      <c r="C39" s="17" t="s">
        <v>398</v>
      </c>
      <c r="D39" s="17" t="s">
        <v>399</v>
      </c>
      <c r="E39" s="18" t="s">
        <v>334</v>
      </c>
      <c r="F39" s="20">
        <v>44256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125</v>
      </c>
      <c r="N39" s="21">
        <f t="shared" si="1"/>
        <v>5935.18</v>
      </c>
      <c r="O39" s="21">
        <v>49064.82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44197</v>
      </c>
      <c r="G40" s="21">
        <v>70000</v>
      </c>
      <c r="H40" s="22">
        <v>0</v>
      </c>
      <c r="I40" s="21">
        <f t="shared" si="0"/>
        <v>70000</v>
      </c>
      <c r="J40" s="21">
        <v>2009</v>
      </c>
      <c r="K40" s="21">
        <v>5368.48</v>
      </c>
      <c r="L40" s="21">
        <v>2128</v>
      </c>
      <c r="M40" s="17">
        <v>25</v>
      </c>
      <c r="N40" s="21">
        <f t="shared" si="1"/>
        <v>9530.48</v>
      </c>
      <c r="O40" s="21">
        <v>60469.52</v>
      </c>
    </row>
    <row r="41" spans="1:15" x14ac:dyDescent="0.25">
      <c r="A41" s="17" t="s">
        <v>403</v>
      </c>
      <c r="B41" s="18" t="s">
        <v>16</v>
      </c>
      <c r="C41" s="17" t="s">
        <v>404</v>
      </c>
      <c r="D41" s="17" t="s">
        <v>402</v>
      </c>
      <c r="E41" s="18" t="s">
        <v>334</v>
      </c>
      <c r="F41" s="20">
        <v>44652</v>
      </c>
      <c r="G41" s="21">
        <v>40000</v>
      </c>
      <c r="H41" s="22">
        <v>0</v>
      </c>
      <c r="I41" s="21">
        <f t="shared" si="0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1"/>
        <v>2831.65</v>
      </c>
      <c r="O41" s="21">
        <v>37168.35</v>
      </c>
    </row>
    <row r="42" spans="1:15" x14ac:dyDescent="0.25">
      <c r="A42" s="17" t="s">
        <v>405</v>
      </c>
      <c r="B42" s="18" t="s">
        <v>16</v>
      </c>
      <c r="C42" s="17" t="s">
        <v>66</v>
      </c>
      <c r="D42" s="17" t="s">
        <v>406</v>
      </c>
      <c r="E42" s="18" t="s">
        <v>334</v>
      </c>
      <c r="F42" s="20">
        <v>44713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1"/>
        <v>2831.65</v>
      </c>
      <c r="O42" s="21">
        <v>37168.35</v>
      </c>
    </row>
    <row r="43" spans="1:15" x14ac:dyDescent="0.25">
      <c r="A43" s="17" t="s">
        <v>407</v>
      </c>
      <c r="B43" s="18" t="s">
        <v>28</v>
      </c>
      <c r="C43" s="17" t="s">
        <v>66</v>
      </c>
      <c r="D43" s="17" t="s">
        <v>406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f t="shared" si="1"/>
        <v>2831.65</v>
      </c>
      <c r="O43" s="21">
        <v>37168.35</v>
      </c>
    </row>
    <row r="44" spans="1:15" x14ac:dyDescent="0.25">
      <c r="A44" s="17" t="s">
        <v>408</v>
      </c>
      <c r="B44" s="18" t="s">
        <v>16</v>
      </c>
      <c r="C44" s="17" t="s">
        <v>333</v>
      </c>
      <c r="D44" s="17" t="s">
        <v>409</v>
      </c>
      <c r="E44" s="18" t="s">
        <v>334</v>
      </c>
      <c r="F44" s="20">
        <v>44652</v>
      </c>
      <c r="G44" s="21">
        <v>44000</v>
      </c>
      <c r="H44" s="22">
        <v>0</v>
      </c>
      <c r="I44" s="21">
        <f t="shared" si="0"/>
        <v>44000</v>
      </c>
      <c r="J44" s="21">
        <v>1262.8</v>
      </c>
      <c r="K44" s="21">
        <v>1007.19</v>
      </c>
      <c r="L44" s="21">
        <v>1337.6</v>
      </c>
      <c r="M44" s="17">
        <v>25</v>
      </c>
      <c r="N44" s="21">
        <f t="shared" si="1"/>
        <v>3632.5899999999997</v>
      </c>
      <c r="O44" s="21">
        <v>40367.410000000003</v>
      </c>
    </row>
    <row r="45" spans="1:15" x14ac:dyDescent="0.25">
      <c r="A45" s="17" t="s">
        <v>410</v>
      </c>
      <c r="B45" s="18" t="s">
        <v>28</v>
      </c>
      <c r="C45" s="17" t="s">
        <v>411</v>
      </c>
      <c r="D45" s="17" t="s">
        <v>412</v>
      </c>
      <c r="E45" s="18" t="s">
        <v>334</v>
      </c>
      <c r="F45" s="20">
        <v>44105</v>
      </c>
      <c r="G45" s="21">
        <v>70000</v>
      </c>
      <c r="H45" s="22">
        <v>0</v>
      </c>
      <c r="I45" s="21">
        <f t="shared" si="0"/>
        <v>70000</v>
      </c>
      <c r="J45" s="21">
        <v>2009</v>
      </c>
      <c r="K45" s="21">
        <v>5025.38</v>
      </c>
      <c r="L45" s="21">
        <v>2128</v>
      </c>
      <c r="M45" s="21">
        <v>1840.46</v>
      </c>
      <c r="N45" s="21">
        <f t="shared" si="1"/>
        <v>11002.84</v>
      </c>
      <c r="O45" s="21">
        <v>58997.16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44652</v>
      </c>
      <c r="G46" s="21">
        <v>35000</v>
      </c>
      <c r="H46" s="22">
        <v>0</v>
      </c>
      <c r="I46" s="21">
        <f>G46-H46</f>
        <v>35000</v>
      </c>
      <c r="J46" s="21">
        <v>1004.5</v>
      </c>
      <c r="K46" s="17">
        <v>0</v>
      </c>
      <c r="L46" s="21">
        <v>1064</v>
      </c>
      <c r="M46" s="17">
        <v>125</v>
      </c>
      <c r="N46" s="21">
        <f t="shared" si="1"/>
        <v>2193.5</v>
      </c>
      <c r="O46" s="21">
        <v>32806.5</v>
      </c>
    </row>
    <row r="47" spans="1:15" x14ac:dyDescent="0.25">
      <c r="A47" s="17" t="s">
        <v>416</v>
      </c>
      <c r="B47" s="18" t="s">
        <v>28</v>
      </c>
      <c r="C47" s="17" t="s">
        <v>414</v>
      </c>
      <c r="D47" s="17" t="s">
        <v>415</v>
      </c>
      <c r="E47" s="18" t="s">
        <v>334</v>
      </c>
      <c r="F47" s="20">
        <v>37196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21">
        <v>5025</v>
      </c>
      <c r="N47" s="21">
        <f t="shared" si="1"/>
        <v>8632.59</v>
      </c>
      <c r="O47" s="21">
        <v>35367.410000000003</v>
      </c>
    </row>
    <row r="48" spans="1:15" x14ac:dyDescent="0.25">
      <c r="A48" s="24" t="s">
        <v>417</v>
      </c>
      <c r="B48" s="25">
        <v>44</v>
      </c>
      <c r="C48" s="17"/>
      <c r="D48" s="17"/>
      <c r="E48" s="18"/>
      <c r="F48" s="17"/>
      <c r="G48" s="28">
        <f t="shared" ref="G48:O48" si="2">SUM(G5:G47)</f>
        <v>2345000</v>
      </c>
      <c r="H48" s="29">
        <f t="shared" si="2"/>
        <v>0</v>
      </c>
      <c r="I48" s="28">
        <f t="shared" si="2"/>
        <v>2345000</v>
      </c>
      <c r="J48" s="28">
        <f t="shared" si="2"/>
        <v>67301.500000000015</v>
      </c>
      <c r="K48" s="28">
        <f>SUM(K5:K47)</f>
        <v>127109.58</v>
      </c>
      <c r="L48" s="28">
        <f t="shared" si="2"/>
        <v>71288.000000000015</v>
      </c>
      <c r="M48" s="28">
        <f>SUM(M5:M47)</f>
        <v>53155.92</v>
      </c>
      <c r="N48" s="28">
        <f>SUM(N5:N47)</f>
        <v>318855</v>
      </c>
      <c r="O48" s="28">
        <f t="shared" si="2"/>
        <v>2026145.0000000002</v>
      </c>
    </row>
    <row r="49" spans="1:15" x14ac:dyDescent="0.25">
      <c r="A49" s="12"/>
      <c r="B49" s="9"/>
      <c r="C49" s="4"/>
      <c r="D49" s="4"/>
      <c r="E49" s="5"/>
      <c r="F49" s="4"/>
      <c r="G49" s="13"/>
      <c r="H49" s="14"/>
      <c r="I49" s="13"/>
      <c r="J49" s="13"/>
      <c r="K49" s="13"/>
      <c r="L49" s="13"/>
      <c r="M49" s="13"/>
      <c r="N49" s="13"/>
      <c r="O49" s="13"/>
    </row>
    <row r="50" spans="1:15" x14ac:dyDescent="0.25">
      <c r="A50" s="7" t="s">
        <v>241</v>
      </c>
      <c r="B50" s="16"/>
      <c r="C50" s="16"/>
      <c r="D50" s="3"/>
      <c r="E50" s="6"/>
      <c r="F50" s="81" t="s">
        <v>242</v>
      </c>
      <c r="G50" s="81"/>
      <c r="H50" s="81"/>
      <c r="I50" s="16"/>
      <c r="J50" s="16"/>
      <c r="K50" s="16"/>
      <c r="L50" s="8"/>
      <c r="M50" s="13"/>
      <c r="N50" s="13"/>
      <c r="O50" s="13"/>
    </row>
    <row r="51" spans="1:15" x14ac:dyDescent="0.25">
      <c r="A51" s="12"/>
      <c r="B51" s="9"/>
      <c r="C51" s="4"/>
      <c r="D51" s="4"/>
      <c r="E51" s="5"/>
      <c r="F51" s="4"/>
      <c r="G51" s="13"/>
      <c r="H51" s="14"/>
      <c r="I51" s="13"/>
      <c r="J51" s="13"/>
      <c r="K51" s="13"/>
      <c r="L51" s="13"/>
      <c r="M51" s="13"/>
      <c r="N51" s="13"/>
      <c r="O51" s="13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81"/>
      <c r="G53" s="81"/>
      <c r="H53" s="81"/>
      <c r="I53" s="3"/>
      <c r="J53" s="3"/>
      <c r="K53" s="3"/>
      <c r="L53" s="8"/>
      <c r="M53" s="8"/>
      <c r="N53" s="8"/>
      <c r="O53" s="8"/>
    </row>
    <row r="55" spans="1:15" x14ac:dyDescent="0.25">
      <c r="A55" s="62"/>
      <c r="B55" s="63"/>
      <c r="C55" s="62"/>
      <c r="D55" s="63"/>
      <c r="E55" s="64"/>
      <c r="F55" s="65"/>
    </row>
    <row r="56" spans="1:15" x14ac:dyDescent="0.25">
      <c r="A56" s="62"/>
      <c r="B56" s="63"/>
      <c r="C56" s="62"/>
      <c r="D56" s="63" t="s">
        <v>492</v>
      </c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6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6"/>
      <c r="E72" s="64"/>
      <c r="F72" s="65"/>
    </row>
  </sheetData>
  <sortState xmlns:xlrd2="http://schemas.microsoft.com/office/spreadsheetml/2017/richdata2" ref="A5:O47">
    <sortCondition ref="D5:D47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7">
    <cfRule type="duplicateValues" dxfId="13" priority="14"/>
  </conditionalFormatting>
  <conditionalFormatting sqref="A50">
    <cfRule type="duplicateValues" dxfId="12" priority="1"/>
  </conditionalFormatting>
  <conditionalFormatting sqref="A51:A52">
    <cfRule type="duplicateValues" dxfId="11" priority="3"/>
  </conditionalFormatting>
  <conditionalFormatting sqref="A53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507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7" t="s">
        <v>2</v>
      </c>
      <c r="D3" s="36" t="s">
        <v>419</v>
      </c>
      <c r="E3" s="36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3.25" customHeight="1" x14ac:dyDescent="0.25">
      <c r="A4" s="17" t="s">
        <v>424</v>
      </c>
      <c r="B4" s="18" t="s">
        <v>16</v>
      </c>
      <c r="C4" s="17" t="s">
        <v>62</v>
      </c>
      <c r="D4" s="17" t="s">
        <v>219</v>
      </c>
      <c r="E4" s="38" t="s">
        <v>425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426</v>
      </c>
      <c r="B5" s="18" t="s">
        <v>16</v>
      </c>
      <c r="C5" s="17" t="s">
        <v>66</v>
      </c>
      <c r="D5" s="17" t="s">
        <v>364</v>
      </c>
      <c r="E5" s="38" t="s">
        <v>425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417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1" t="s">
        <v>242</v>
      </c>
      <c r="G11" s="81"/>
      <c r="H11" s="81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J14" sqref="J14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6" t="s">
        <v>2</v>
      </c>
      <c r="D3" s="36" t="s">
        <v>419</v>
      </c>
      <c r="E3" s="36" t="s">
        <v>420</v>
      </c>
      <c r="F3" s="32" t="s">
        <v>430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4" customHeight="1" x14ac:dyDescent="0.25">
      <c r="A4" s="43" t="s">
        <v>431</v>
      </c>
      <c r="B4" s="38" t="s">
        <v>16</v>
      </c>
      <c r="C4" s="43" t="s">
        <v>432</v>
      </c>
      <c r="D4" s="43" t="s">
        <v>345</v>
      </c>
      <c r="E4" s="43" t="s">
        <v>433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434</v>
      </c>
      <c r="B5" s="38" t="s">
        <v>16</v>
      </c>
      <c r="C5" s="43" t="s">
        <v>435</v>
      </c>
      <c r="D5" s="43" t="s">
        <v>345</v>
      </c>
      <c r="E5" s="43" t="s">
        <v>433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436</v>
      </c>
      <c r="B6" s="38" t="s">
        <v>28</v>
      </c>
      <c r="C6" s="43" t="s">
        <v>435</v>
      </c>
      <c r="D6" s="43" t="s">
        <v>345</v>
      </c>
      <c r="E6" s="43" t="s">
        <v>433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437</v>
      </c>
      <c r="B7" s="38" t="s">
        <v>16</v>
      </c>
      <c r="C7" s="43" t="s">
        <v>435</v>
      </c>
      <c r="D7" s="43" t="s">
        <v>345</v>
      </c>
      <c r="E7" s="43" t="s">
        <v>433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438</v>
      </c>
      <c r="B8" s="38" t="s">
        <v>16</v>
      </c>
      <c r="C8" s="43" t="s">
        <v>435</v>
      </c>
      <c r="D8" s="43" t="s">
        <v>345</v>
      </c>
      <c r="E8" s="43" t="s">
        <v>433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439</v>
      </c>
      <c r="B9" s="38" t="s">
        <v>16</v>
      </c>
      <c r="C9" s="43" t="s">
        <v>435</v>
      </c>
      <c r="D9" s="43" t="s">
        <v>345</v>
      </c>
      <c r="E9" s="43" t="s">
        <v>433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440</v>
      </c>
      <c r="B10" s="38" t="s">
        <v>28</v>
      </c>
      <c r="C10" s="43" t="s">
        <v>441</v>
      </c>
      <c r="D10" s="43" t="s">
        <v>345</v>
      </c>
      <c r="E10" s="43" t="s">
        <v>433</v>
      </c>
      <c r="F10" s="34" t="s">
        <v>497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442</v>
      </c>
      <c r="B11" s="38" t="s">
        <v>16</v>
      </c>
      <c r="C11" s="43" t="s">
        <v>441</v>
      </c>
      <c r="D11" s="43" t="s">
        <v>345</v>
      </c>
      <c r="E11" s="43" t="s">
        <v>433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443</v>
      </c>
      <c r="B12" s="38" t="s">
        <v>16</v>
      </c>
      <c r="C12" s="43" t="s">
        <v>441</v>
      </c>
      <c r="D12" s="43" t="s">
        <v>345</v>
      </c>
      <c r="E12" s="43" t="s">
        <v>433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444</v>
      </c>
      <c r="B13" s="38" t="s">
        <v>16</v>
      </c>
      <c r="C13" s="43" t="s">
        <v>441</v>
      </c>
      <c r="D13" s="43" t="s">
        <v>345</v>
      </c>
      <c r="E13" s="43" t="s">
        <v>433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445</v>
      </c>
      <c r="B14" s="38" t="s">
        <v>16</v>
      </c>
      <c r="C14" s="43" t="s">
        <v>441</v>
      </c>
      <c r="D14" s="43" t="s">
        <v>345</v>
      </c>
      <c r="E14" s="43" t="s">
        <v>433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446</v>
      </c>
      <c r="B15" s="38" t="s">
        <v>16</v>
      </c>
      <c r="C15" s="43" t="s">
        <v>441</v>
      </c>
      <c r="D15" s="43" t="s">
        <v>345</v>
      </c>
      <c r="E15" s="43" t="s">
        <v>433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447</v>
      </c>
      <c r="B16" s="38" t="s">
        <v>16</v>
      </c>
      <c r="C16" s="43" t="s">
        <v>441</v>
      </c>
      <c r="D16" s="43" t="s">
        <v>345</v>
      </c>
      <c r="E16" s="43" t="s">
        <v>433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448</v>
      </c>
      <c r="B17" s="38" t="s">
        <v>16</v>
      </c>
      <c r="C17" s="43" t="s">
        <v>441</v>
      </c>
      <c r="D17" s="43" t="s">
        <v>345</v>
      </c>
      <c r="E17" s="43" t="s">
        <v>433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449</v>
      </c>
      <c r="B18" s="38" t="s">
        <v>16</v>
      </c>
      <c r="C18" s="43" t="s">
        <v>441</v>
      </c>
      <c r="D18" s="43" t="s">
        <v>345</v>
      </c>
      <c r="E18" s="43" t="s">
        <v>433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469</v>
      </c>
      <c r="B19" s="38" t="s">
        <v>16</v>
      </c>
      <c r="C19" s="43" t="s">
        <v>441</v>
      </c>
      <c r="D19" s="43" t="s">
        <v>345</v>
      </c>
      <c r="E19" s="43" t="s">
        <v>433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476</v>
      </c>
      <c r="B20" s="38" t="s">
        <v>16</v>
      </c>
      <c r="C20" s="43" t="s">
        <v>441</v>
      </c>
      <c r="D20" s="43" t="s">
        <v>345</v>
      </c>
      <c r="E20" s="43" t="s">
        <v>433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450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1" t="s">
        <v>242</v>
      </c>
      <c r="G26" s="81"/>
      <c r="H26" s="81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J8" sqref="J8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418</v>
      </c>
      <c r="C3" s="32" t="s">
        <v>2</v>
      </c>
      <c r="D3" s="32" t="s">
        <v>419</v>
      </c>
      <c r="E3" s="32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451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451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452</v>
      </c>
      <c r="E6" s="38" t="s">
        <v>451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364</v>
      </c>
      <c r="E7" s="38" t="s">
        <v>451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451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417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23670.68</v>
      </c>
      <c r="L12" s="77">
        <f>SUM(L4:L11)</f>
        <v>5168</v>
      </c>
      <c r="M12" s="77">
        <v>0</v>
      </c>
      <c r="N12" s="77">
        <f>SUM(N4:N11)</f>
        <v>33717.68</v>
      </c>
      <c r="O12" s="77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510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418</v>
      </c>
      <c r="C16" s="32" t="s">
        <v>2</v>
      </c>
      <c r="D16" s="32" t="s">
        <v>419</v>
      </c>
      <c r="E16" s="32" t="s">
        <v>420</v>
      </c>
      <c r="F16" s="32" t="s">
        <v>421</v>
      </c>
      <c r="G16" s="32" t="s">
        <v>6</v>
      </c>
      <c r="H16" s="32" t="s">
        <v>7</v>
      </c>
      <c r="I16" s="32" t="s">
        <v>422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423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503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490</v>
      </c>
      <c r="B18" s="33" t="s">
        <v>28</v>
      </c>
      <c r="C18" s="34" t="s">
        <v>502</v>
      </c>
      <c r="D18" s="17" t="s">
        <v>245</v>
      </c>
      <c r="E18" s="18" t="s">
        <v>503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417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1" t="s">
        <v>242</v>
      </c>
      <c r="G22" s="81"/>
      <c r="H22" s="81"/>
      <c r="I22" s="16"/>
      <c r="J22" s="16"/>
      <c r="K22" s="16"/>
      <c r="L22" s="8"/>
      <c r="M22" s="8"/>
      <c r="N22" s="8"/>
      <c r="O22" s="8"/>
    </row>
    <row r="29" spans="1:15" x14ac:dyDescent="0.25">
      <c r="H29" s="81"/>
      <c r="I29" s="81"/>
      <c r="J29" s="81"/>
      <c r="K29" s="3"/>
      <c r="L29" s="3"/>
      <c r="M29" s="3"/>
    </row>
    <row r="30" spans="1:15" x14ac:dyDescent="0.25">
      <c r="G30" s="81"/>
      <c r="H30" s="81"/>
      <c r="I30" s="81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2024-02-02T14:51:21Z</cp:lastPrinted>
  <dcterms:created xsi:type="dcterms:W3CDTF">2022-12-20T18:48:02Z</dcterms:created>
  <dcterms:modified xsi:type="dcterms:W3CDTF">2024-02-02T14:53:52Z</dcterms:modified>
  <cp:category/>
  <cp:contentStatus/>
</cp:coreProperties>
</file>