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4F8199F4-9661-435A-8762-D5FF2D1A709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I60" i="1"/>
  <c r="R69" i="1"/>
  <c r="R68" i="1"/>
  <c r="R67" i="1"/>
  <c r="R66" i="1"/>
  <c r="R65" i="1"/>
  <c r="R64" i="1"/>
  <c r="R63" i="1"/>
  <c r="R62" i="1"/>
  <c r="R61" i="1"/>
  <c r="R42" i="1"/>
  <c r="R41" i="1"/>
  <c r="R40" i="1"/>
  <c r="R39" i="1"/>
  <c r="R38" i="1"/>
  <c r="R36" i="1"/>
  <c r="R35" i="1"/>
  <c r="R34" i="1"/>
  <c r="R32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F60" i="1"/>
  <c r="G60" i="1"/>
  <c r="H60" i="1"/>
  <c r="J60" i="1"/>
  <c r="K60" i="1"/>
  <c r="L60" i="1"/>
  <c r="M60" i="1"/>
  <c r="N60" i="1"/>
  <c r="O60" i="1"/>
  <c r="P60" i="1"/>
  <c r="Q60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F33" i="1"/>
  <c r="G33" i="1"/>
  <c r="H33" i="1"/>
  <c r="I33" i="1"/>
  <c r="J33" i="1"/>
  <c r="K33" i="1"/>
  <c r="L33" i="1"/>
  <c r="M33" i="1"/>
  <c r="N33" i="1"/>
  <c r="O33" i="1"/>
  <c r="P33" i="1"/>
  <c r="Q33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81" i="1"/>
  <c r="E81" i="1"/>
  <c r="D75" i="1"/>
  <c r="E75" i="1"/>
  <c r="D70" i="1"/>
  <c r="E70" i="1"/>
  <c r="D52" i="1"/>
  <c r="E52" i="1"/>
  <c r="C97" i="1"/>
  <c r="C81" i="1"/>
  <c r="C75" i="1"/>
  <c r="C70" i="1"/>
  <c r="C52" i="1"/>
  <c r="C33" i="1"/>
  <c r="R21" i="1"/>
  <c r="E23" i="1"/>
  <c r="C23" i="1"/>
  <c r="R33" i="1" l="1"/>
  <c r="R60" i="1"/>
  <c r="F17" i="1"/>
  <c r="F23" i="1"/>
  <c r="D23" i="1"/>
  <c r="O17" i="1"/>
  <c r="C17" i="1"/>
  <c r="D17" i="1"/>
  <c r="D33" i="1"/>
  <c r="C60" i="1"/>
  <c r="D60" i="1"/>
  <c r="F87" i="1" l="1"/>
  <c r="C87" i="1"/>
  <c r="C99" i="1" s="1"/>
  <c r="D87" i="1"/>
  <c r="D99" i="1"/>
  <c r="E60" i="1"/>
  <c r="E33" i="1"/>
  <c r="E17" i="1"/>
  <c r="E87" i="1" l="1"/>
  <c r="E99" i="1"/>
  <c r="C16" i="1"/>
  <c r="D16" i="1" l="1"/>
  <c r="E16" i="1"/>
  <c r="L17" i="1" l="1"/>
  <c r="L23" i="1"/>
  <c r="L87" i="1" l="1"/>
  <c r="L99" i="1"/>
  <c r="L16" i="1"/>
  <c r="H23" i="1" l="1"/>
  <c r="G23" i="1"/>
  <c r="G17" i="1"/>
  <c r="G87" i="1" l="1"/>
  <c r="G99" i="1"/>
  <c r="H17" i="1"/>
  <c r="H87" i="1" s="1"/>
  <c r="H16" i="1" l="1"/>
  <c r="R31" i="1"/>
  <c r="R30" i="1"/>
  <c r="R29" i="1"/>
  <c r="R28" i="1"/>
  <c r="R27" i="1"/>
  <c r="R26" i="1"/>
  <c r="R25" i="1"/>
  <c r="R24" i="1"/>
  <c r="Q23" i="1"/>
  <c r="P23" i="1"/>
  <c r="O23" i="1"/>
  <c r="N23" i="1"/>
  <c r="M23" i="1"/>
  <c r="K23" i="1"/>
  <c r="J23" i="1"/>
  <c r="I23" i="1"/>
  <c r="R22" i="1"/>
  <c r="R20" i="1"/>
  <c r="R19" i="1"/>
  <c r="R18" i="1"/>
  <c r="Q17" i="1"/>
  <c r="P17" i="1"/>
  <c r="N17" i="1"/>
  <c r="M17" i="1"/>
  <c r="K17" i="1"/>
  <c r="J17" i="1"/>
  <c r="I17" i="1"/>
  <c r="R17" i="1" l="1"/>
  <c r="P87" i="1"/>
  <c r="Q87" i="1"/>
  <c r="K87" i="1"/>
  <c r="I87" i="1"/>
  <c r="J87" i="1"/>
  <c r="M87" i="1"/>
  <c r="N87" i="1"/>
  <c r="O99" i="1"/>
  <c r="O87" i="1"/>
  <c r="J99" i="1"/>
  <c r="K99" i="1"/>
  <c r="P99" i="1"/>
  <c r="N99" i="1"/>
  <c r="Q99" i="1"/>
  <c r="M99" i="1"/>
  <c r="I99" i="1"/>
  <c r="H99" i="1"/>
  <c r="J16" i="1"/>
  <c r="F16" i="1"/>
  <c r="K16" i="1"/>
  <c r="I16" i="1"/>
  <c r="R23" i="1"/>
  <c r="N16" i="1"/>
  <c r="G16" i="1"/>
  <c r="M16" i="1"/>
  <c r="O16" i="1"/>
  <c r="P16" i="1"/>
  <c r="F99" i="1"/>
  <c r="Q16" i="1"/>
  <c r="R87" i="1" l="1"/>
  <c r="R99" i="1"/>
  <c r="R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<sst xmlns="http://schemas.openxmlformats.org/spreadsheetml/2006/main" count="117" uniqueCount="117">
  <si>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</si>
  <si>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</si>
  <si>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</si>
  <si>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</si>
  <si>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</si>
  <si>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</si>
  <si>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</si>
  <si>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</si>
  <si>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</si>
  <si>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</si>
  <si>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</si>
  <si>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</si>
  <si>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</si>
  <si>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</si>
  <si>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</si>
  <si>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</si>
  <si>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</si>
  <si>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</si>
  <si>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</si>
  <si>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</si>
  <si>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</si>
  <si>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</si>
  <si>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</si>
  <si>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</si>
  <si>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</si>
  <si>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</si>
  <si>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</si>
  <si>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</si>
  <si>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</si>
  <si>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</si>
  <si>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</si>
  <si>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</si>
  <si>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</si>
  <si>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</si>
  <si>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</si>
  <si>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</si>
  <si>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</si>
  <si>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</si>
  <si>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</si>
  <si>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</si>
  <si>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</si>
  <si>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</si>
  <si>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</si>
  <si>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</si>
  <si>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</si>
  <si>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</si>
  <si>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</si>
  <si>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</si>
  <si>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</si>
  <si>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</si>
  <si>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</si>
  <si>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</si>
  <si>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</si>
  <si>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</si>
  <si>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</si>
  <si>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</si>
  <si>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</si>
  <si>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</si>
  <si>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</si>
  <si>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</si>
  <si>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</si>
  <si>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</si>
  <si>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</si>
  <si>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</si>
  <si>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</si>
  <si>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</si>
  <si>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</si>
  <si>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</si>
  <si>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</si>
  <si>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</si>
  <si>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</si>
  <si>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</si>
  <si>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</si>
  <si>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</si>
  <si>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</si>
  <si>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</si>
  <si>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</si>
  <si>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</si>
  <si>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</si>
  <si>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</si>
  <si>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</si>
  <si>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</si>
  <si>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</si>
  <si>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</si>
  <si>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</si>
  <si>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</si>
  <si>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</si>
  <si>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</si>
  <si>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</si>
  <si>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</si>
  <si>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</si>
  <si>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</si>
  <si>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</si>
  <si>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</si>
  <si>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</si>
  <si>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</si>
  <si>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</si>
  <si>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</si>
  <si>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</si>
  <si>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</si>
  <si>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</si>
  <si>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</si>
  <si>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</si>
  <si>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</si>
  <si>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</si>
  <si>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</si>
  <si>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</si>
  <si>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</si>
  <si>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</si>
  <si>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</si>
  <si>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</si>
  <si>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</si>
  <si>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</si>
  <si>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</si>
  <si>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</si>
  <si>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31 de diciembre  2024</t>
  </si>
  <si>
    <t>Fecha de imputación: hasta el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</si>
</sst>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6" fillId="0" borderId="6" xfId="0" applyNumberFormat="1" applyFont="1" applyBorder="1" applyAlignment="1">
      <alignment vertical="top" shrinkToFit="1"/>
    </xf>
    <xf numFmtId="43" fontId="25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" fontId="24" fillId="0" borderId="0" xfId="0" applyNumberFormat="1" applyFont="1" applyAlignment="1">
      <alignment horizontal="right" shrinkToFit="1"/>
    </xf>
    <xf numFmtId="43" fontId="23" fillId="0" borderId="6" xfId="0" applyNumberFormat="1" applyFont="1" applyBorder="1" applyAlignment="1">
      <alignment horizontal="right"/>
    </xf>
    <xf numFmtId="43" fontId="23" fillId="0" borderId="13" xfId="0" applyNumberFormat="1" applyFont="1" applyBorder="1" applyAlignment="1">
      <alignment horizontal="right"/>
    </xf>
    <xf numFmtId="43" fontId="23" fillId="0" borderId="0" xfId="0" applyNumberFormat="1" applyFont="1" applyAlignment="1">
      <alignment horizontal="right"/>
    </xf>
    <xf numFmtId="4" fontId="26" fillId="0" borderId="0" xfId="0" applyNumberFormat="1" applyFont="1" applyAlignment="1">
      <alignment vertical="top" shrinkToFit="1"/>
    </xf>
    <xf numFmtId="43" fontId="26" fillId="0" borderId="6" xfId="1" applyFont="1" applyBorder="1" applyAlignment="1">
      <alignment vertical="top" shrinkToFit="1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0" xfId="0" applyNumberFormat="1" applyFont="1" applyFill="1" applyAlignment="1">
      <alignment horizontal="right" shrinkToFit="1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31" fillId="3" borderId="8" xfId="0" applyFont="1" applyFill="1" applyBorder="1" applyAlignment="1">
      <alignment horizontal="left"/>
    </xf>
    <xf numFmtId="43" fontId="31" fillId="3" borderId="9" xfId="0" applyNumberFormat="1" applyFont="1" applyFill="1" applyBorder="1" applyAlignment="1">
      <alignment horizontal="right"/>
    </xf>
    <xf numFmtId="43" fontId="31" fillId="3" borderId="14" xfId="0" applyNumberFormat="1" applyFont="1" applyFill="1" applyBorder="1" applyAlignment="1">
      <alignment horizontal="right"/>
    </xf>
    <xf numFmtId="43" fontId="31" fillId="3" borderId="18" xfId="0" applyNumberFormat="1" applyFont="1" applyFill="1" applyBorder="1" applyAlignment="1">
      <alignment horizontal="right"/>
    </xf>
    <xf numFmtId="0" fontId="32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31" fillId="3" borderId="19" xfId="0" applyNumberFormat="1" applyFont="1" applyFill="1" applyBorder="1" applyAlignment="1">
      <alignment horizontal="right"/>
    </xf>
    <xf numFmtId="4" fontId="26" fillId="0" borderId="12" xfId="0" applyNumberFormat="1" applyFont="1" applyBorder="1" applyAlignment="1">
      <alignment vertical="top" shrinkToFit="1"/>
    </xf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43" fontId="25" fillId="0" borderId="20" xfId="0" applyNumberFormat="1" applyFont="1" applyBorder="1" applyAlignment="1">
      <alignment horizontal="right"/>
    </xf>
    <xf numFmtId="39" fontId="26" fillId="0" borderId="21" xfId="0" applyNumberFormat="1" applyFont="1" applyBorder="1" applyAlignment="1">
      <alignment vertical="top" shrinkToFit="1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9" fontId="23" fillId="0" borderId="12" xfId="0" applyNumberFormat="1" applyFont="1" applyBorder="1" applyAlignment="1">
      <alignment horizontal="left" wrapText="1"/>
    </xf>
    <xf numFmtId="49" fontId="25" fillId="0" borderId="12" xfId="0" applyNumberFormat="1" applyFont="1" applyBorder="1" applyAlignment="1">
      <alignment horizontal="left" wrapText="1"/>
    </xf>
    <xf numFmtId="49" fontId="25" fillId="0" borderId="12" xfId="0" applyNumberFormat="1" applyFont="1" applyBorder="1" applyAlignment="1">
      <alignment horizontal="left"/>
    </xf>
    <xf numFmtId="49" fontId="23" fillId="0" borderId="12" xfId="0" applyNumberFormat="1" applyFont="1" applyBorder="1"/>
    <xf numFmtId="49" fontId="25" fillId="0" borderId="12" xfId="0" applyNumberFormat="1" applyFont="1" applyBorder="1"/>
    <xf numFmtId="49" fontId="25" fillId="0" borderId="12" xfId="0" applyNumberFormat="1" applyFont="1" applyBorder="1" applyAlignment="1">
      <alignment wrapText="1"/>
    </xf>
    <xf numFmtId="43" fontId="4" fillId="0" borderId="27" xfId="0" applyNumberFormat="1" applyFont="1" applyBorder="1" applyAlignment="1">
      <alignment horizontal="right"/>
    </xf>
    <xf numFmtId="39" fontId="26" fillId="0" borderId="0" xfId="0" applyNumberFormat="1" applyFont="1" applyAlignment="1">
      <alignment vertical="top" shrinkToFit="1"/>
    </xf>
    <xf numFmtId="49" fontId="23" fillId="0" borderId="23" xfId="0" applyNumberFormat="1" applyFont="1" applyBorder="1" applyAlignment="1">
      <alignment horizontal="left"/>
    </xf>
    <xf numFmtId="4" fontId="24" fillId="0" borderId="24" xfId="0" applyNumberFormat="1" applyFont="1" applyBorder="1" applyAlignment="1">
      <alignment horizontal="right" shrinkToFit="1"/>
    </xf>
    <xf numFmtId="4" fontId="24" fillId="0" borderId="25" xfId="0" applyNumberFormat="1" applyFont="1" applyBorder="1" applyAlignment="1">
      <alignment shrinkToFit="1"/>
    </xf>
    <xf numFmtId="4" fontId="24" fillId="0" borderId="25" xfId="0" applyNumberFormat="1" applyFont="1" applyBorder="1" applyAlignment="1">
      <alignment horizontal="right" shrinkToFit="1"/>
    </xf>
    <xf numFmtId="43" fontId="23" fillId="0" borderId="24" xfId="0" applyNumberFormat="1" applyFont="1" applyBorder="1" applyAlignment="1">
      <alignment horizontal="right"/>
    </xf>
    <xf numFmtId="43" fontId="23" fillId="0" borderId="26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3" fontId="23" fillId="0" borderId="23" xfId="0" applyNumberFormat="1" applyFont="1" applyBorder="1" applyAlignment="1">
      <alignment horizontal="right"/>
    </xf>
    <xf numFmtId="43" fontId="27" fillId="0" borderId="0" xfId="0" applyNumberFormat="1" applyFont="1" applyAlignment="1">
      <alignment horizontal="right"/>
    </xf>
    <xf numFmtId="0" fontId="28" fillId="0" borderId="12" xfId="2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left"/>
    </xf>
    <xf numFmtId="4" fontId="24" fillId="0" borderId="0" xfId="0" applyNumberFormat="1" applyFont="1" applyAlignment="1">
      <alignment shrinkToFit="1"/>
    </xf>
    <xf numFmtId="39" fontId="24" fillId="0" borderId="0" xfId="0" applyNumberFormat="1" applyFont="1" applyAlignment="1">
      <alignment vertical="top" shrinkToFit="1"/>
    </xf>
    <xf numFmtId="49" fontId="30" fillId="0" borderId="12" xfId="0" applyNumberFormat="1" applyFont="1" applyBorder="1" applyAlignment="1">
      <alignment horizontal="left" wrapText="1"/>
    </xf>
    <xf numFmtId="49" fontId="25" fillId="0" borderId="22" xfId="0" applyNumberFormat="1" applyFont="1" applyBorder="1" applyAlignment="1">
      <alignment horizontal="left" wrapText="1"/>
    </xf>
    <xf numFmtId="39" fontId="24" fillId="0" borderId="0" xfId="0" applyNumberFormat="1" applyFont="1" applyAlignment="1">
      <alignment shrinkToFit="1"/>
    </xf>
    <xf numFmtId="49" fontId="23" fillId="0" borderId="23" xfId="0" applyNumberFormat="1" applyFont="1" applyBorder="1" applyAlignment="1">
      <alignment horizontal="left" wrapText="1"/>
    </xf>
    <xf numFmtId="4" fontId="24" fillId="0" borderId="26" xfId="0" applyNumberFormat="1" applyFont="1" applyBorder="1" applyAlignment="1">
      <alignment horizontal="right" shrinkToFit="1"/>
    </xf>
    <xf numFmtId="4" fontId="24" fillId="0" borderId="23" xfId="0" applyNumberFormat="1" applyFont="1" applyBorder="1" applyAlignment="1">
      <alignment horizontal="right" shrinkToFit="1"/>
    </xf>
    <xf numFmtId="49" fontId="25" fillId="0" borderId="22" xfId="0" applyNumberFormat="1" applyFont="1" applyBorder="1" applyAlignment="1">
      <alignment wrapText="1"/>
    </xf>
    <xf numFmtId="49" fontId="22" fillId="3" borderId="8" xfId="0" applyNumberFormat="1" applyFont="1" applyFill="1" applyBorder="1" applyAlignment="1">
      <alignment horizontal="center"/>
    </xf>
    <xf numFmtId="49" fontId="36" fillId="3" borderId="9" xfId="0" applyNumberFormat="1" applyFont="1" applyFill="1" applyBorder="1" applyAlignment="1">
      <alignment horizontal="center" wrapText="1"/>
    </xf>
    <xf numFmtId="49" fontId="36" fillId="3" borderId="10" xfId="0" applyNumberFormat="1" applyFont="1" applyFill="1" applyBorder="1" applyAlignment="1">
      <alignment horizontal="center" vertical="center" wrapText="1"/>
    </xf>
    <xf numFmtId="49" fontId="36" fillId="3" borderId="7" xfId="0" applyNumberFormat="1" applyFont="1" applyFill="1" applyBorder="1" applyAlignment="1">
      <alignment horizontal="center" wrapText="1"/>
    </xf>
    <xf numFmtId="49" fontId="36" fillId="3" borderId="7" xfId="0" applyNumberFormat="1" applyFont="1" applyFill="1" applyBorder="1" applyAlignment="1">
      <alignment horizontal="center"/>
    </xf>
    <xf numFmtId="49" fontId="36" fillId="3" borderId="8" xfId="0" applyNumberFormat="1" applyFont="1" applyFill="1" applyBorder="1" applyAlignment="1">
      <alignment horizontal="center"/>
    </xf>
    <xf numFmtId="49" fontId="36" fillId="3" borderId="14" xfId="0" applyNumberFormat="1" applyFont="1" applyFill="1" applyBorder="1" applyAlignment="1">
      <alignment horizontal="center"/>
    </xf>
    <xf numFmtId="49" fontId="36" fillId="3" borderId="9" xfId="0" applyNumberFormat="1" applyFont="1" applyFill="1" applyBorder="1" applyAlignment="1">
      <alignment horizontal="center"/>
    </xf>
    <xf numFmtId="49" fontId="36" fillId="3" borderId="11" xfId="0" applyNumberFormat="1" applyFont="1" applyFill="1" applyBorder="1" applyAlignment="1">
      <alignment horizontal="center"/>
    </xf>
    <xf numFmtId="49" fontId="37" fillId="2" borderId="0" xfId="0" applyNumberFormat="1" applyFont="1" applyFill="1" applyAlignment="1">
      <alignment horizontal="center"/>
    </xf>
    <xf numFmtId="49" fontId="36" fillId="3" borderId="19" xfId="0" applyNumberFormat="1" applyFont="1" applyFill="1" applyBorder="1" applyAlignment="1">
      <alignment horizontal="center"/>
    </xf>
    <xf numFmtId="43" fontId="29" fillId="0" borderId="6" xfId="0" applyNumberFormat="1" applyFont="1" applyBorder="1"/>
    <xf numFmtId="43" fontId="25" fillId="0" borderId="15" xfId="0" applyNumberFormat="1" applyFont="1" applyBorder="1" applyAlignment="1">
      <alignment horizontal="right"/>
    </xf>
    <xf numFmtId="49" fontId="37" fillId="2" borderId="0" xfId="0" applyNumberFormat="1" applyFont="1" applyFill="1" applyAlignment="1">
      <alignment horizontal="center" wrapText="1"/>
    </xf>
    <xf numFmtId="49" fontId="37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885825</xdr:colOff>
      <xdr:row>1</xdr:row>
      <xdr:rowOff>70172</xdr:rowOff>
    </xdr:from>
    <xdr:to>
      <xdr:col>17</xdr:col>
      <xdr:colOff>875135</xdr:colOff>
      <xdr:row>7</xdr:row>
      <xdr:rowOff>92030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2475" y="270197"/>
          <a:ext cx="2742035" cy="12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164255</xdr:colOff>
      <xdr:row>0</xdr:row>
      <xdr:rowOff>104775</xdr:rowOff>
    </xdr:from>
    <xdr:to>
      <xdr:col>1</xdr:col>
      <xdr:colOff>2981325</xdr:colOff>
      <xdr:row>8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55" y="104775"/>
          <a:ext cx="320759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2:Z1104"/>
  <sheetViews>
    <sheetView showGridLines="0" tabSelected="1" zoomScaleNormal="100" workbookViewId="0">
      <selection activeCell="A114" sqref="A114"/>
    </sheetView>
  </sheetViews>
  <sheetFormatPr baseColWidth="10" defaultColWidth="14.42578125" defaultRowHeight="15.75" customHeight="1" x14ac:dyDescent="0.2"/>
  <cols>
    <col min="1" max="1" width="5.85546875" customWidth="1"/>
    <col min="2" max="2" width="65.5703125" customWidth="1"/>
    <col min="3" max="3" width="14.140625" customWidth="1"/>
    <col min="4" max="4" width="14" hidden="1" customWidth="1"/>
    <col min="5" max="5" width="14" customWidth="1"/>
    <col min="6" max="6" width="12.42578125" customWidth="1"/>
    <col min="7" max="8" width="12.85546875" customWidth="1"/>
    <col min="9" max="9" width="12.42578125" customWidth="1"/>
    <col min="10" max="11" width="14" customWidth="1"/>
    <col min="12" max="12" width="13.28515625" customWidth="1"/>
    <col min="13" max="14" width="12.7109375" customWidth="1"/>
    <col min="15" max="15" width="12.5703125" customWidth="1"/>
    <col min="16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2" spans="2:26" ht="15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6" ht="15.75" customHeight="1" x14ac:dyDescent="0.25">
      <c r="B3" s="129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6" ht="15.75" customHeight="1" x14ac:dyDescent="0.25">
      <c r="B4" s="129" t="s">
        <v>53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6" ht="18" customHeight="1" x14ac:dyDescent="0.25">
      <c r="B5" s="129" t="s">
        <v>108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6.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7"/>
      <c r="T10" s="1"/>
      <c r="U10" s="1"/>
      <c r="V10" s="1"/>
      <c r="W10" s="1"/>
      <c r="X10" s="1"/>
      <c r="Y10" s="1"/>
      <c r="Z10" s="1"/>
    </row>
    <row r="11" spans="2:26" ht="16.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7"/>
      <c r="T11" s="1"/>
      <c r="U11" s="1"/>
      <c r="V11" s="1"/>
      <c r="W11" s="1"/>
      <c r="X11" s="1"/>
      <c r="Y11" s="1"/>
      <c r="Z11" s="1"/>
    </row>
    <row r="12" spans="2:26" ht="16.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7"/>
      <c r="T12" s="1"/>
      <c r="U12" s="1"/>
      <c r="V12" s="1"/>
      <c r="W12" s="1"/>
      <c r="X12" s="1"/>
      <c r="Y12" s="1"/>
      <c r="Z12" s="1"/>
    </row>
    <row r="13" spans="2:26" ht="12.75" customHeight="1" x14ac:dyDescent="0.25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27"/>
      <c r="T13" s="1"/>
      <c r="U13" s="1"/>
      <c r="V13" s="1"/>
      <c r="W13" s="1"/>
      <c r="X13" s="1"/>
      <c r="Y13" s="1"/>
      <c r="Z13" s="1"/>
    </row>
    <row r="14" spans="2:26" ht="17.25" customHeight="1" thickBot="1" x14ac:dyDescent="0.3"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59.25" customHeight="1" thickBot="1" x14ac:dyDescent="0.25">
      <c r="B15" s="115" t="s">
        <v>3</v>
      </c>
      <c r="C15" s="116" t="s">
        <v>47</v>
      </c>
      <c r="D15" s="117" t="s">
        <v>46</v>
      </c>
      <c r="E15" s="118" t="s">
        <v>48</v>
      </c>
      <c r="F15" s="119" t="s">
        <v>4</v>
      </c>
      <c r="G15" s="120" t="s">
        <v>5</v>
      </c>
      <c r="H15" s="119" t="s">
        <v>6</v>
      </c>
      <c r="I15" s="119" t="s">
        <v>7</v>
      </c>
      <c r="J15" s="121" t="s">
        <v>8</v>
      </c>
      <c r="K15" s="122" t="s">
        <v>9</v>
      </c>
      <c r="L15" s="123" t="s">
        <v>10</v>
      </c>
      <c r="M15" s="123" t="s">
        <v>11</v>
      </c>
      <c r="N15" s="123" t="s">
        <v>12</v>
      </c>
      <c r="O15" s="121" t="s">
        <v>13</v>
      </c>
      <c r="P15" s="125" t="s">
        <v>14</v>
      </c>
      <c r="Q15" s="125" t="s">
        <v>15</v>
      </c>
      <c r="R15" s="118" t="s">
        <v>49</v>
      </c>
      <c r="S15" s="11"/>
      <c r="T15" s="4"/>
      <c r="U15" s="4"/>
      <c r="V15" s="4"/>
      <c r="W15" s="4"/>
      <c r="X15" s="4"/>
      <c r="Y15" s="4"/>
      <c r="Z15" s="4"/>
    </row>
    <row r="16" spans="2:26" ht="20.25" hidden="1" customHeight="1" x14ac:dyDescent="0.2">
      <c r="B16" s="12" t="s">
        <v>16</v>
      </c>
      <c r="C16" s="22">
        <f>C17+C23+C33+C60</f>
        <v>276225000</v>
      </c>
      <c r="D16" s="37" t="e">
        <f>D17+D23+D33+D60+#REF!</f>
        <v>#REF!</v>
      </c>
      <c r="E16" s="33" t="e">
        <f>E17+E23+E33+E60+#REF!</f>
        <v>#REF!</v>
      </c>
      <c r="F16" s="20">
        <f t="shared" ref="F16:Q16" si="0">F17+F23+F33+F60</f>
        <v>12923184.49</v>
      </c>
      <c r="G16" s="36">
        <f t="shared" si="0"/>
        <v>13152324.940000001</v>
      </c>
      <c r="H16" s="7">
        <f t="shared" si="0"/>
        <v>17403220.690000001</v>
      </c>
      <c r="I16" s="5">
        <f t="shared" si="0"/>
        <v>23414669.789999999</v>
      </c>
      <c r="J16" s="93">
        <f t="shared" si="0"/>
        <v>28999625.969999999</v>
      </c>
      <c r="K16" s="20">
        <f t="shared" si="0"/>
        <v>24946759.5</v>
      </c>
      <c r="L16" s="8">
        <f t="shared" si="0"/>
        <v>17834536.359999999</v>
      </c>
      <c r="M16" s="6">
        <f t="shared" si="0"/>
        <v>17842520.710000001</v>
      </c>
      <c r="N16" s="6">
        <f t="shared" si="0"/>
        <v>20342755.740000002</v>
      </c>
      <c r="O16" s="19">
        <f t="shared" si="0"/>
        <v>30325482.630000003</v>
      </c>
      <c r="P16" s="34">
        <f t="shared" si="0"/>
        <v>28660108.969999999</v>
      </c>
      <c r="Q16" s="19">
        <f t="shared" si="0"/>
        <v>36543681.140000001</v>
      </c>
      <c r="R16" s="34">
        <f t="shared" ref="R16:R32" si="1">SUM(F16:Q16)</f>
        <v>272388870.93000001</v>
      </c>
    </row>
    <row r="17" spans="2:20" ht="15" customHeight="1" x14ac:dyDescent="0.2">
      <c r="B17" s="95" t="s">
        <v>17</v>
      </c>
      <c r="C17" s="96">
        <f t="shared" ref="C17" si="2">SUM(C18:C22)</f>
        <v>187139659</v>
      </c>
      <c r="D17" s="97">
        <f>SUM(D18:D22)</f>
        <v>0</v>
      </c>
      <c r="E17" s="98">
        <f>SUM(E18:E22)</f>
        <v>187200574</v>
      </c>
      <c r="F17" s="99">
        <f>F18+F19+F22+F20</f>
        <v>11716987.16</v>
      </c>
      <c r="G17" s="100">
        <f>SUM(G18:G22)</f>
        <v>11743124.460000001</v>
      </c>
      <c r="H17" s="99">
        <f>SUM(H18:H22)</f>
        <v>11795391.420000002</v>
      </c>
      <c r="I17" s="101">
        <f>SUM(I18:I22)</f>
        <v>11801614.16</v>
      </c>
      <c r="J17" s="102">
        <f t="shared" ref="J17:Q17" si="3">SUM(J18:J22)</f>
        <v>21406004.68</v>
      </c>
      <c r="K17" s="99">
        <f t="shared" si="3"/>
        <v>12051774.66</v>
      </c>
      <c r="L17" s="101">
        <f t="shared" si="3"/>
        <v>12369534.51</v>
      </c>
      <c r="M17" s="99">
        <f t="shared" si="3"/>
        <v>11741579.82</v>
      </c>
      <c r="N17" s="101">
        <f t="shared" si="3"/>
        <v>12275113.040000001</v>
      </c>
      <c r="O17" s="102">
        <f>SUM(O18:O22)</f>
        <v>21660965.129999999</v>
      </c>
      <c r="P17" s="102">
        <f t="shared" si="3"/>
        <v>22471651.699999999</v>
      </c>
      <c r="Q17" s="99">
        <f t="shared" si="3"/>
        <v>20668470.440000001</v>
      </c>
      <c r="R17" s="99">
        <f>SUM(F17:Q17)</f>
        <v>181702211.18000001</v>
      </c>
    </row>
    <row r="18" spans="2:20" ht="15" customHeight="1" x14ac:dyDescent="0.2">
      <c r="B18" s="89" t="s">
        <v>18</v>
      </c>
      <c r="C18" s="38">
        <v>138856000</v>
      </c>
      <c r="D18" s="94"/>
      <c r="E18" s="39">
        <v>138916915</v>
      </c>
      <c r="F18" s="40">
        <v>9631356.25</v>
      </c>
      <c r="G18" s="41">
        <v>9684356.25</v>
      </c>
      <c r="H18" s="42">
        <v>9737769.9600000009</v>
      </c>
      <c r="I18" s="39">
        <v>9709356.25</v>
      </c>
      <c r="J18" s="57">
        <v>10401908.4</v>
      </c>
      <c r="K18" s="40">
        <v>9967689.1999999993</v>
      </c>
      <c r="L18" s="103">
        <v>10278308.369999999</v>
      </c>
      <c r="M18" s="40">
        <v>9679106.25</v>
      </c>
      <c r="N18" s="39">
        <v>10166739.380000001</v>
      </c>
      <c r="O18" s="57">
        <v>9763106.25</v>
      </c>
      <c r="P18" s="57">
        <v>20366703.489999998</v>
      </c>
      <c r="Q18" s="40">
        <v>10449411.1</v>
      </c>
      <c r="R18" s="40">
        <f t="shared" si="1"/>
        <v>129835811.14999999</v>
      </c>
    </row>
    <row r="19" spans="2:20" ht="15" customHeight="1" x14ac:dyDescent="0.2">
      <c r="B19" s="89" t="s">
        <v>19</v>
      </c>
      <c r="C19" s="38">
        <v>28532000</v>
      </c>
      <c r="D19" s="44"/>
      <c r="E19" s="39">
        <v>28532000</v>
      </c>
      <c r="F19" s="40">
        <v>588000</v>
      </c>
      <c r="G19" s="41">
        <v>588000</v>
      </c>
      <c r="H19" s="42">
        <v>588000</v>
      </c>
      <c r="I19" s="39">
        <v>590000</v>
      </c>
      <c r="J19" s="57">
        <v>9507231.2200000007</v>
      </c>
      <c r="K19" s="40">
        <v>590000</v>
      </c>
      <c r="L19" s="103">
        <v>590000</v>
      </c>
      <c r="M19" s="40">
        <v>590000</v>
      </c>
      <c r="N19" s="39">
        <v>590000</v>
      </c>
      <c r="O19" s="57">
        <v>10414772.84</v>
      </c>
      <c r="P19" s="57">
        <v>550000</v>
      </c>
      <c r="Q19" s="40">
        <v>8599636.4299999997</v>
      </c>
      <c r="R19" s="40">
        <f t="shared" si="1"/>
        <v>33785640.490000002</v>
      </c>
    </row>
    <row r="20" spans="2:20" ht="15" customHeight="1" x14ac:dyDescent="0.2">
      <c r="B20" s="89" t="s">
        <v>20</v>
      </c>
      <c r="C20" s="38">
        <v>432000</v>
      </c>
      <c r="D20" s="44"/>
      <c r="E20" s="39">
        <v>432000</v>
      </c>
      <c r="F20" s="40">
        <v>36000</v>
      </c>
      <c r="G20" s="41">
        <v>0</v>
      </c>
      <c r="H20" s="40">
        <v>0</v>
      </c>
      <c r="I20" s="39">
        <v>27667.200000000001</v>
      </c>
      <c r="J20" s="57">
        <v>14400</v>
      </c>
      <c r="K20" s="40">
        <v>0</v>
      </c>
      <c r="L20" s="103">
        <v>0</v>
      </c>
      <c r="M20" s="40">
        <v>0</v>
      </c>
      <c r="N20" s="39">
        <v>30234.880000000001</v>
      </c>
      <c r="O20" s="57">
        <v>0</v>
      </c>
      <c r="P20" s="57">
        <v>49344</v>
      </c>
      <c r="Q20" s="40">
        <v>36000</v>
      </c>
      <c r="R20" s="40">
        <f t="shared" si="1"/>
        <v>193646.08000000002</v>
      </c>
    </row>
    <row r="21" spans="2:20" ht="15" customHeight="1" x14ac:dyDescent="0.2">
      <c r="B21" s="104" t="s">
        <v>56</v>
      </c>
      <c r="C21" s="40">
        <v>0</v>
      </c>
      <c r="D21" s="44"/>
      <c r="E21" s="39">
        <v>0</v>
      </c>
      <c r="F21" s="40">
        <v>0</v>
      </c>
      <c r="G21" s="41">
        <v>0</v>
      </c>
      <c r="H21" s="40">
        <v>0</v>
      </c>
      <c r="I21" s="39">
        <v>0</v>
      </c>
      <c r="J21" s="57">
        <v>0</v>
      </c>
      <c r="K21" s="40">
        <v>0</v>
      </c>
      <c r="L21" s="103">
        <v>0</v>
      </c>
      <c r="M21" s="40">
        <v>0</v>
      </c>
      <c r="N21" s="39">
        <v>0</v>
      </c>
      <c r="O21" s="57">
        <v>0</v>
      </c>
      <c r="P21" s="57">
        <v>0</v>
      </c>
      <c r="Q21" s="40">
        <v>0</v>
      </c>
      <c r="R21" s="40">
        <f t="shared" si="1"/>
        <v>0</v>
      </c>
    </row>
    <row r="22" spans="2:20" ht="15" customHeight="1" x14ac:dyDescent="0.2">
      <c r="B22" s="88" t="s">
        <v>21</v>
      </c>
      <c r="C22" s="38">
        <v>19319659</v>
      </c>
      <c r="D22" s="94"/>
      <c r="E22" s="39">
        <v>19319659</v>
      </c>
      <c r="F22" s="40">
        <v>1461630.91</v>
      </c>
      <c r="G22" s="41">
        <v>1470768.21</v>
      </c>
      <c r="H22" s="42">
        <v>1469621.46</v>
      </c>
      <c r="I22" s="39">
        <v>1474590.71</v>
      </c>
      <c r="J22" s="57">
        <v>1482465.06</v>
      </c>
      <c r="K22" s="40">
        <v>1494085.46</v>
      </c>
      <c r="L22" s="103">
        <v>1501226.14</v>
      </c>
      <c r="M22" s="40">
        <v>1472473.57</v>
      </c>
      <c r="N22" s="39">
        <v>1488138.78</v>
      </c>
      <c r="O22" s="57">
        <v>1483086.04</v>
      </c>
      <c r="P22" s="57">
        <v>1505604.21</v>
      </c>
      <c r="Q22" s="40">
        <v>1583422.91</v>
      </c>
      <c r="R22" s="40">
        <f t="shared" si="1"/>
        <v>17887113.460000001</v>
      </c>
    </row>
    <row r="23" spans="2:20" ht="15" customHeight="1" x14ac:dyDescent="0.2">
      <c r="B23" s="105" t="s">
        <v>22</v>
      </c>
      <c r="C23" s="45">
        <f>SUM(C24:C32)</f>
        <v>57113052</v>
      </c>
      <c r="D23" s="106">
        <f>SUM(D24:D32)</f>
        <v>0</v>
      </c>
      <c r="E23" s="46">
        <f>SUM(E24:E32)</f>
        <v>75140436.25</v>
      </c>
      <c r="F23" s="47">
        <f>SUM(F24:F32)</f>
        <v>1206197.33</v>
      </c>
      <c r="G23" s="48">
        <f t="shared" ref="G23:H23" si="4">SUM(G24:G32)</f>
        <v>1409200.48</v>
      </c>
      <c r="H23" s="47">
        <f t="shared" si="4"/>
        <v>5558709.1900000004</v>
      </c>
      <c r="I23" s="49">
        <f t="shared" ref="I23:O23" si="5">SUM(I24:I32)</f>
        <v>4437969.6100000003</v>
      </c>
      <c r="J23" s="74">
        <f t="shared" si="5"/>
        <v>4156818.1799999992</v>
      </c>
      <c r="K23" s="47">
        <f t="shared" si="5"/>
        <v>7858754.6099999985</v>
      </c>
      <c r="L23" s="49">
        <f t="shared" si="5"/>
        <v>4255320.6399999997</v>
      </c>
      <c r="M23" s="47">
        <f t="shared" si="5"/>
        <v>5441445.6699999999</v>
      </c>
      <c r="N23" s="49">
        <f t="shared" si="5"/>
        <v>5047707.34</v>
      </c>
      <c r="O23" s="74">
        <f t="shared" si="5"/>
        <v>2101380.9000000004</v>
      </c>
      <c r="P23" s="74">
        <f>SUM(P24:P32)</f>
        <v>3460891.53</v>
      </c>
      <c r="Q23" s="47">
        <f>SUM(Q24:Q32)</f>
        <v>8534236.7400000002</v>
      </c>
      <c r="R23" s="47">
        <f t="shared" si="1"/>
        <v>53468632.219999999</v>
      </c>
    </row>
    <row r="24" spans="2:20" ht="15" customHeight="1" x14ac:dyDescent="0.2">
      <c r="B24" s="89" t="s">
        <v>23</v>
      </c>
      <c r="C24" s="38">
        <v>8680000</v>
      </c>
      <c r="D24" s="50"/>
      <c r="E24" s="39">
        <v>8680000</v>
      </c>
      <c r="F24" s="40">
        <v>569929.03</v>
      </c>
      <c r="G24" s="41">
        <v>499033.66</v>
      </c>
      <c r="H24" s="42">
        <v>577326.19999999995</v>
      </c>
      <c r="I24" s="39">
        <v>583927.66</v>
      </c>
      <c r="J24" s="57">
        <v>812908.86</v>
      </c>
      <c r="K24" s="40">
        <v>779109.44</v>
      </c>
      <c r="L24" s="103">
        <v>550436.4</v>
      </c>
      <c r="M24" s="40">
        <v>728525.28</v>
      </c>
      <c r="N24" s="39">
        <v>608757.36</v>
      </c>
      <c r="O24" s="57">
        <v>615050.30000000005</v>
      </c>
      <c r="P24" s="57">
        <v>651558.39</v>
      </c>
      <c r="Q24" s="40">
        <v>609106.15</v>
      </c>
      <c r="R24" s="40">
        <f t="shared" si="1"/>
        <v>7585668.7300000004</v>
      </c>
    </row>
    <row r="25" spans="2:20" ht="15" customHeight="1" x14ac:dyDescent="0.2">
      <c r="B25" s="88" t="s">
        <v>24</v>
      </c>
      <c r="C25" s="38">
        <v>5370000</v>
      </c>
      <c r="D25" s="50"/>
      <c r="E25" s="39">
        <v>5370000</v>
      </c>
      <c r="F25" s="40">
        <v>0</v>
      </c>
      <c r="G25" s="41">
        <v>0</v>
      </c>
      <c r="H25" s="42">
        <v>33658.32</v>
      </c>
      <c r="I25" s="39">
        <v>51448</v>
      </c>
      <c r="J25" s="57">
        <v>191000</v>
      </c>
      <c r="K25" s="40">
        <v>1540000</v>
      </c>
      <c r="L25" s="103">
        <v>0</v>
      </c>
      <c r="M25" s="40">
        <v>0</v>
      </c>
      <c r="N25" s="39">
        <v>1320000</v>
      </c>
      <c r="O25" s="57">
        <v>0</v>
      </c>
      <c r="P25" s="57">
        <v>0</v>
      </c>
      <c r="Q25" s="40">
        <v>1299999.03</v>
      </c>
      <c r="R25" s="40">
        <f t="shared" si="1"/>
        <v>4436105.3500000006</v>
      </c>
    </row>
    <row r="26" spans="2:20" ht="15" customHeight="1" x14ac:dyDescent="0.2">
      <c r="B26" s="89" t="s">
        <v>25</v>
      </c>
      <c r="C26" s="38">
        <v>4000000</v>
      </c>
      <c r="D26" s="50"/>
      <c r="E26" s="39">
        <v>5202214.03</v>
      </c>
      <c r="F26" s="40">
        <v>0</v>
      </c>
      <c r="G26" s="41">
        <v>34577.5</v>
      </c>
      <c r="H26" s="42">
        <v>74415</v>
      </c>
      <c r="I26" s="39">
        <v>897247.5</v>
      </c>
      <c r="J26" s="57">
        <v>219387.5</v>
      </c>
      <c r="K26" s="40">
        <v>1826252.91</v>
      </c>
      <c r="L26" s="103">
        <v>471547.5</v>
      </c>
      <c r="M26" s="40">
        <v>1672456.9</v>
      </c>
      <c r="N26" s="39">
        <v>240172.5</v>
      </c>
      <c r="O26" s="57">
        <v>288035</v>
      </c>
      <c r="P26" s="57">
        <v>263072.5</v>
      </c>
      <c r="Q26" s="40">
        <v>235447.5</v>
      </c>
      <c r="R26" s="40">
        <f t="shared" si="1"/>
        <v>6222612.3100000005</v>
      </c>
    </row>
    <row r="27" spans="2:20" ht="15" customHeight="1" x14ac:dyDescent="0.2">
      <c r="B27" s="89" t="s">
        <v>26</v>
      </c>
      <c r="C27" s="38">
        <v>1260000</v>
      </c>
      <c r="D27" s="50"/>
      <c r="E27" s="39">
        <v>7206565.8600000003</v>
      </c>
      <c r="F27" s="40">
        <v>0</v>
      </c>
      <c r="G27" s="41">
        <v>0</v>
      </c>
      <c r="H27" s="42">
        <v>13425</v>
      </c>
      <c r="I27" s="39">
        <v>3940</v>
      </c>
      <c r="J27" s="57">
        <v>925</v>
      </c>
      <c r="K27" s="40">
        <v>367852.89</v>
      </c>
      <c r="L27" s="103">
        <v>209989.53</v>
      </c>
      <c r="M27" s="40">
        <v>252095.32</v>
      </c>
      <c r="N27" s="39">
        <v>7965</v>
      </c>
      <c r="O27" s="57">
        <v>6220</v>
      </c>
      <c r="P27" s="57">
        <v>484308.36</v>
      </c>
      <c r="Q27" s="40">
        <v>4455</v>
      </c>
      <c r="R27" s="40">
        <f t="shared" si="1"/>
        <v>1351176.1</v>
      </c>
    </row>
    <row r="28" spans="2:20" ht="15" customHeight="1" x14ac:dyDescent="0.2">
      <c r="B28" s="89" t="s">
        <v>27</v>
      </c>
      <c r="C28" s="38">
        <v>14096000</v>
      </c>
      <c r="D28" s="94"/>
      <c r="E28" s="39">
        <v>23220039.84</v>
      </c>
      <c r="F28" s="40">
        <v>23600</v>
      </c>
      <c r="G28" s="41">
        <v>484805.4</v>
      </c>
      <c r="H28" s="42">
        <v>2465781.35</v>
      </c>
      <c r="I28" s="39">
        <v>1083366.17</v>
      </c>
      <c r="J28" s="57">
        <v>2006407.2</v>
      </c>
      <c r="K28" s="40">
        <v>2566729.5499999998</v>
      </c>
      <c r="L28" s="103">
        <v>1065500.71</v>
      </c>
      <c r="M28" s="40">
        <v>792921.53</v>
      </c>
      <c r="N28" s="39">
        <v>1966701.07</v>
      </c>
      <c r="O28" s="57">
        <v>599574.81999999995</v>
      </c>
      <c r="P28" s="57">
        <v>636429.18999999994</v>
      </c>
      <c r="Q28" s="40">
        <v>2793238.87</v>
      </c>
      <c r="R28" s="40">
        <f t="shared" si="1"/>
        <v>16485055.859999999</v>
      </c>
    </row>
    <row r="29" spans="2:20" ht="15" customHeight="1" x14ac:dyDescent="0.2">
      <c r="B29" s="89" t="s">
        <v>28</v>
      </c>
      <c r="C29" s="38">
        <v>5700000</v>
      </c>
      <c r="D29" s="50"/>
      <c r="E29" s="39">
        <v>5700000</v>
      </c>
      <c r="F29" s="40">
        <v>612668.30000000005</v>
      </c>
      <c r="G29" s="41">
        <v>390783.92</v>
      </c>
      <c r="H29" s="42">
        <v>376232.31</v>
      </c>
      <c r="I29" s="39">
        <v>1450788.38</v>
      </c>
      <c r="J29" s="57">
        <v>399763.51</v>
      </c>
      <c r="K29" s="40">
        <v>393976.51</v>
      </c>
      <c r="L29" s="103">
        <v>392630.51</v>
      </c>
      <c r="M29" s="40">
        <v>390499.71</v>
      </c>
      <c r="N29" s="39">
        <v>391678.71</v>
      </c>
      <c r="O29" s="57">
        <v>394262.71</v>
      </c>
      <c r="P29" s="57">
        <v>404480.71</v>
      </c>
      <c r="Q29" s="126">
        <v>190508.92</v>
      </c>
      <c r="R29" s="40">
        <f t="shared" si="1"/>
        <v>5788274.1999999993</v>
      </c>
    </row>
    <row r="30" spans="2:20" ht="22.5" x14ac:dyDescent="0.2">
      <c r="B30" s="88" t="s">
        <v>29</v>
      </c>
      <c r="C30" s="38">
        <v>12270808</v>
      </c>
      <c r="D30" s="50"/>
      <c r="E30" s="39">
        <v>12270808</v>
      </c>
      <c r="F30" s="40">
        <v>0</v>
      </c>
      <c r="G30" s="41">
        <v>0</v>
      </c>
      <c r="H30" s="42">
        <v>194173.41</v>
      </c>
      <c r="I30" s="39">
        <v>249741.99</v>
      </c>
      <c r="J30" s="57">
        <v>87637.21</v>
      </c>
      <c r="K30" s="40">
        <v>296109.01</v>
      </c>
      <c r="L30" s="103">
        <v>0</v>
      </c>
      <c r="M30" s="40">
        <v>641079.4</v>
      </c>
      <c r="N30" s="39">
        <v>81420</v>
      </c>
      <c r="O30" s="57">
        <v>162838.07</v>
      </c>
      <c r="P30" s="57">
        <v>447842.58</v>
      </c>
      <c r="Q30" s="40">
        <v>287763.77</v>
      </c>
      <c r="R30" s="40">
        <f t="shared" si="1"/>
        <v>2448605.44</v>
      </c>
      <c r="T30" s="23"/>
    </row>
    <row r="31" spans="2:20" ht="15" customHeight="1" x14ac:dyDescent="0.2">
      <c r="B31" s="88" t="s">
        <v>30</v>
      </c>
      <c r="C31" s="38">
        <v>4236244</v>
      </c>
      <c r="D31" s="50"/>
      <c r="E31" s="39">
        <v>4490808.5199999996</v>
      </c>
      <c r="F31" s="40">
        <v>0</v>
      </c>
      <c r="G31" s="41">
        <v>0</v>
      </c>
      <c r="H31" s="42">
        <v>1823697.6</v>
      </c>
      <c r="I31" s="39">
        <v>117509.91</v>
      </c>
      <c r="J31" s="57">
        <v>0</v>
      </c>
      <c r="K31" s="40">
        <v>88724.3</v>
      </c>
      <c r="L31" s="103">
        <v>1565215.99</v>
      </c>
      <c r="M31" s="40">
        <v>292978.53000000003</v>
      </c>
      <c r="N31" s="39">
        <v>40710</v>
      </c>
      <c r="O31" s="57">
        <v>35400</v>
      </c>
      <c r="P31" s="57">
        <v>502009.8</v>
      </c>
      <c r="Q31" s="40">
        <v>1614380</v>
      </c>
      <c r="R31" s="40">
        <f t="shared" si="1"/>
        <v>6080626.1299999999</v>
      </c>
    </row>
    <row r="32" spans="2:20" ht="15" customHeight="1" x14ac:dyDescent="0.2">
      <c r="B32" s="88" t="s">
        <v>31</v>
      </c>
      <c r="C32" s="51">
        <v>1500000</v>
      </c>
      <c r="D32" s="50"/>
      <c r="E32" s="39">
        <v>3000000</v>
      </c>
      <c r="F32" s="40">
        <v>0</v>
      </c>
      <c r="G32" s="41">
        <v>0</v>
      </c>
      <c r="H32" s="40">
        <v>0</v>
      </c>
      <c r="I32" s="39">
        <v>0</v>
      </c>
      <c r="J32" s="57">
        <v>438788.9</v>
      </c>
      <c r="K32" s="40">
        <v>0</v>
      </c>
      <c r="L32" s="103">
        <v>0</v>
      </c>
      <c r="M32" s="40">
        <v>670889</v>
      </c>
      <c r="N32" s="39">
        <v>390302.7</v>
      </c>
      <c r="O32" s="57">
        <v>0</v>
      </c>
      <c r="P32" s="57">
        <v>71190</v>
      </c>
      <c r="Q32" s="40">
        <v>1499337.5</v>
      </c>
      <c r="R32" s="40">
        <f t="shared" si="1"/>
        <v>3070508.0999999996</v>
      </c>
    </row>
    <row r="33" spans="2:18" ht="15" customHeight="1" x14ac:dyDescent="0.2">
      <c r="B33" s="105" t="s">
        <v>32</v>
      </c>
      <c r="C33" s="45">
        <f>SUM(C34:C42)</f>
        <v>22339081</v>
      </c>
      <c r="D33" s="107">
        <f>SUM(D34:D42)</f>
        <v>0</v>
      </c>
      <c r="E33" s="46">
        <f>SUM(E34:E42)</f>
        <v>23451776</v>
      </c>
      <c r="F33" s="52">
        <f t="shared" ref="F33:Q33" si="6">SUM(F34:F42)</f>
        <v>0</v>
      </c>
      <c r="G33" s="53">
        <f t="shared" si="6"/>
        <v>0</v>
      </c>
      <c r="H33" s="52">
        <f t="shared" si="6"/>
        <v>8580</v>
      </c>
      <c r="I33" s="46">
        <f t="shared" si="6"/>
        <v>6329896.1400000006</v>
      </c>
      <c r="J33" s="60">
        <f t="shared" si="6"/>
        <v>1217952.23</v>
      </c>
      <c r="K33" s="52">
        <f t="shared" si="6"/>
        <v>2576991.23</v>
      </c>
      <c r="L33" s="46">
        <f t="shared" si="6"/>
        <v>513135.61</v>
      </c>
      <c r="M33" s="52">
        <f t="shared" si="6"/>
        <v>628820.49</v>
      </c>
      <c r="N33" s="46">
        <f t="shared" si="6"/>
        <v>918826.36</v>
      </c>
      <c r="O33" s="60">
        <f t="shared" si="6"/>
        <v>6309781.3200000003</v>
      </c>
      <c r="P33" s="60">
        <f t="shared" si="6"/>
        <v>2385206.9500000002</v>
      </c>
      <c r="Q33" s="52">
        <f t="shared" si="6"/>
        <v>963056.13</v>
      </c>
      <c r="R33" s="52">
        <f>SUM(R34:R42)</f>
        <v>21852246.460000001</v>
      </c>
    </row>
    <row r="34" spans="2:18" ht="15" customHeight="1" x14ac:dyDescent="0.2">
      <c r="B34" s="88" t="s">
        <v>33</v>
      </c>
      <c r="C34" s="38">
        <v>2440641</v>
      </c>
      <c r="D34" s="50"/>
      <c r="E34" s="39">
        <v>2553336</v>
      </c>
      <c r="F34" s="40">
        <v>0</v>
      </c>
      <c r="G34" s="41">
        <v>0</v>
      </c>
      <c r="H34" s="40">
        <v>8580</v>
      </c>
      <c r="I34" s="39">
        <v>942520.7</v>
      </c>
      <c r="J34" s="57">
        <v>176778.7</v>
      </c>
      <c r="K34" s="40">
        <v>908115.94</v>
      </c>
      <c r="L34" s="39">
        <v>4800</v>
      </c>
      <c r="M34" s="40">
        <v>367587.4</v>
      </c>
      <c r="N34" s="39">
        <v>0</v>
      </c>
      <c r="O34" s="57">
        <v>534190</v>
      </c>
      <c r="P34" s="57">
        <v>580894.94999999995</v>
      </c>
      <c r="Q34" s="40">
        <v>371520</v>
      </c>
      <c r="R34" s="40">
        <f t="shared" ref="R34:R42" si="7">SUM(F34:Q34)</f>
        <v>3894987.6899999995</v>
      </c>
    </row>
    <row r="35" spans="2:18" ht="15" customHeight="1" x14ac:dyDescent="0.2">
      <c r="B35" s="89" t="s">
        <v>34</v>
      </c>
      <c r="C35" s="38">
        <v>355000</v>
      </c>
      <c r="D35" s="50"/>
      <c r="E35" s="39">
        <v>355000</v>
      </c>
      <c r="F35" s="40">
        <v>0</v>
      </c>
      <c r="G35" s="41">
        <v>0</v>
      </c>
      <c r="H35" s="40">
        <v>0</v>
      </c>
      <c r="I35" s="39">
        <v>0</v>
      </c>
      <c r="J35" s="57">
        <v>0</v>
      </c>
      <c r="K35" s="40">
        <v>303688.34000000003</v>
      </c>
      <c r="L35" s="39">
        <v>62304</v>
      </c>
      <c r="M35" s="40">
        <v>0</v>
      </c>
      <c r="N35" s="39">
        <v>0</v>
      </c>
      <c r="O35" s="57">
        <v>233999.31</v>
      </c>
      <c r="P35" s="57">
        <v>0</v>
      </c>
      <c r="Q35" s="40">
        <v>43003.92</v>
      </c>
      <c r="R35" s="40">
        <f t="shared" si="7"/>
        <v>642995.57000000007</v>
      </c>
    </row>
    <row r="36" spans="2:18" ht="15" customHeight="1" x14ac:dyDescent="0.2">
      <c r="B36" s="88" t="s">
        <v>98</v>
      </c>
      <c r="C36" s="38">
        <v>1232794</v>
      </c>
      <c r="D36" s="50"/>
      <c r="E36" s="39">
        <v>1232794</v>
      </c>
      <c r="F36" s="40">
        <v>0</v>
      </c>
      <c r="G36" s="41">
        <v>0</v>
      </c>
      <c r="H36" s="40">
        <v>0</v>
      </c>
      <c r="I36" s="39">
        <v>64540.1</v>
      </c>
      <c r="J36" s="57">
        <v>78776.800000000003</v>
      </c>
      <c r="K36" s="40">
        <v>0</v>
      </c>
      <c r="L36" s="39">
        <v>66640.5</v>
      </c>
      <c r="M36" s="40">
        <v>82591.149999999994</v>
      </c>
      <c r="N36" s="39">
        <v>0</v>
      </c>
      <c r="O36" s="57">
        <v>109209.65</v>
      </c>
      <c r="P36" s="57">
        <v>0</v>
      </c>
      <c r="Q36" s="40">
        <v>47291.9</v>
      </c>
      <c r="R36" s="40">
        <f t="shared" si="7"/>
        <v>449050.1</v>
      </c>
    </row>
    <row r="37" spans="2:18" ht="15" customHeight="1" x14ac:dyDescent="0.2">
      <c r="B37" s="88" t="s">
        <v>57</v>
      </c>
      <c r="C37" s="40">
        <v>0</v>
      </c>
      <c r="D37" s="50"/>
      <c r="E37" s="39">
        <v>0</v>
      </c>
      <c r="F37" s="40">
        <v>0</v>
      </c>
      <c r="G37" s="41">
        <v>0</v>
      </c>
      <c r="H37" s="40">
        <v>0</v>
      </c>
      <c r="I37" s="39">
        <v>0</v>
      </c>
      <c r="J37" s="57">
        <v>0</v>
      </c>
      <c r="K37" s="40">
        <v>336995.96</v>
      </c>
      <c r="L37" s="39">
        <v>0</v>
      </c>
      <c r="M37" s="40">
        <v>0</v>
      </c>
      <c r="N37" s="39"/>
      <c r="O37" s="57">
        <v>233628.48</v>
      </c>
      <c r="P37" s="57">
        <v>0</v>
      </c>
      <c r="Q37" s="40">
        <v>0</v>
      </c>
      <c r="R37" s="40">
        <f>SUM(F37:Q37)</f>
        <v>570624.44000000006</v>
      </c>
    </row>
    <row r="38" spans="2:18" ht="15" customHeight="1" x14ac:dyDescent="0.2">
      <c r="B38" s="88" t="s">
        <v>99</v>
      </c>
      <c r="C38" s="38">
        <v>827800</v>
      </c>
      <c r="D38" s="50"/>
      <c r="E38" s="39">
        <v>827800</v>
      </c>
      <c r="F38" s="40">
        <v>0</v>
      </c>
      <c r="G38" s="41">
        <v>0</v>
      </c>
      <c r="H38" s="40">
        <v>0</v>
      </c>
      <c r="I38" s="39">
        <v>0</v>
      </c>
      <c r="J38" s="57">
        <v>0</v>
      </c>
      <c r="K38" s="40">
        <v>0</v>
      </c>
      <c r="L38" s="39">
        <v>0</v>
      </c>
      <c r="M38" s="40">
        <v>0</v>
      </c>
      <c r="N38" s="39">
        <v>0</v>
      </c>
      <c r="O38" s="57">
        <v>0</v>
      </c>
      <c r="P38" s="57">
        <v>0</v>
      </c>
      <c r="Q38" s="40">
        <v>0</v>
      </c>
      <c r="R38" s="40">
        <f t="shared" si="7"/>
        <v>0</v>
      </c>
    </row>
    <row r="39" spans="2:18" ht="15" customHeight="1" x14ac:dyDescent="0.2">
      <c r="B39" s="88" t="s">
        <v>35</v>
      </c>
      <c r="C39" s="55">
        <v>85367</v>
      </c>
      <c r="D39" s="50"/>
      <c r="E39" s="39">
        <v>85367</v>
      </c>
      <c r="F39" s="40">
        <v>0</v>
      </c>
      <c r="G39" s="41">
        <v>0</v>
      </c>
      <c r="H39" s="40">
        <v>0</v>
      </c>
      <c r="I39" s="39">
        <v>920.4</v>
      </c>
      <c r="J39" s="57">
        <v>3557.7</v>
      </c>
      <c r="K39" s="40">
        <v>39914.18</v>
      </c>
      <c r="L39" s="39">
        <v>26121.91</v>
      </c>
      <c r="M39" s="40">
        <v>0</v>
      </c>
      <c r="N39" s="39">
        <v>0</v>
      </c>
      <c r="O39" s="57">
        <v>3333.09</v>
      </c>
      <c r="P39" s="57">
        <v>0</v>
      </c>
      <c r="Q39" s="40">
        <v>8442.9</v>
      </c>
      <c r="R39" s="40">
        <f t="shared" si="7"/>
        <v>82290.179999999993</v>
      </c>
    </row>
    <row r="40" spans="2:18" ht="12.75" x14ac:dyDescent="0.2">
      <c r="B40" s="88" t="s">
        <v>36</v>
      </c>
      <c r="C40" s="38">
        <v>11940632</v>
      </c>
      <c r="D40" s="50"/>
      <c r="E40" s="39">
        <v>12940632</v>
      </c>
      <c r="F40" s="40">
        <v>0</v>
      </c>
      <c r="G40" s="41">
        <v>0</v>
      </c>
      <c r="H40" s="40">
        <v>0</v>
      </c>
      <c r="I40" s="39">
        <v>5007522.5</v>
      </c>
      <c r="J40" s="57">
        <v>0</v>
      </c>
      <c r="K40" s="40">
        <v>482096.19</v>
      </c>
      <c r="L40" s="39">
        <v>61216.37</v>
      </c>
      <c r="M40" s="40">
        <v>0</v>
      </c>
      <c r="N40" s="39">
        <v>57807.5</v>
      </c>
      <c r="O40" s="57">
        <v>5000000</v>
      </c>
      <c r="P40" s="57">
        <v>1700000</v>
      </c>
      <c r="Q40" s="40">
        <v>232905.17</v>
      </c>
      <c r="R40" s="40">
        <f t="shared" si="7"/>
        <v>12541547.73</v>
      </c>
    </row>
    <row r="41" spans="2:18" ht="12.75" x14ac:dyDescent="0.2">
      <c r="B41" s="108" t="s">
        <v>58</v>
      </c>
      <c r="C41" s="40">
        <v>0</v>
      </c>
      <c r="D41" s="50"/>
      <c r="E41" s="39">
        <v>0</v>
      </c>
      <c r="F41" s="40">
        <v>0</v>
      </c>
      <c r="G41" s="41">
        <v>0</v>
      </c>
      <c r="H41" s="40"/>
      <c r="I41" s="39">
        <v>0</v>
      </c>
      <c r="J41" s="57">
        <v>0</v>
      </c>
      <c r="K41" s="40">
        <v>0</v>
      </c>
      <c r="L41" s="39">
        <v>0</v>
      </c>
      <c r="M41" s="40">
        <v>0</v>
      </c>
      <c r="N41" s="39">
        <v>0</v>
      </c>
      <c r="O41" s="57">
        <v>0</v>
      </c>
      <c r="P41" s="57">
        <v>0</v>
      </c>
      <c r="Q41" s="40">
        <v>0</v>
      </c>
      <c r="R41" s="40">
        <f t="shared" si="7"/>
        <v>0</v>
      </c>
    </row>
    <row r="42" spans="2:18" ht="15" customHeight="1" x14ac:dyDescent="0.2">
      <c r="B42" s="89" t="s">
        <v>37</v>
      </c>
      <c r="C42" s="38">
        <v>5456847</v>
      </c>
      <c r="D42" s="94"/>
      <c r="E42" s="39">
        <v>5456847</v>
      </c>
      <c r="F42" s="40">
        <v>0</v>
      </c>
      <c r="G42" s="41">
        <v>0</v>
      </c>
      <c r="H42" s="40">
        <v>0</v>
      </c>
      <c r="I42" s="39">
        <v>314392.44</v>
      </c>
      <c r="J42" s="57">
        <v>958839.03</v>
      </c>
      <c r="K42" s="40">
        <v>506180.62</v>
      </c>
      <c r="L42" s="39">
        <v>292052.83</v>
      </c>
      <c r="M42" s="40">
        <v>178641.94</v>
      </c>
      <c r="N42" s="39">
        <v>861018.86</v>
      </c>
      <c r="O42" s="57">
        <v>195420.79</v>
      </c>
      <c r="P42" s="57">
        <v>104312</v>
      </c>
      <c r="Q42" s="40">
        <v>259892.24</v>
      </c>
      <c r="R42" s="40">
        <f t="shared" si="7"/>
        <v>3670750.75</v>
      </c>
    </row>
    <row r="43" spans="2:18" ht="15" customHeight="1" x14ac:dyDescent="0.2">
      <c r="B43" s="87" t="s">
        <v>59</v>
      </c>
      <c r="C43" s="52">
        <v>0</v>
      </c>
      <c r="D43" s="46">
        <v>0</v>
      </c>
      <c r="E43" s="46">
        <v>0</v>
      </c>
      <c r="F43" s="52">
        <v>0</v>
      </c>
      <c r="G43" s="53">
        <v>0</v>
      </c>
      <c r="H43" s="52">
        <v>0</v>
      </c>
      <c r="I43" s="46">
        <v>0</v>
      </c>
      <c r="J43" s="60">
        <v>0</v>
      </c>
      <c r="K43" s="52">
        <v>0</v>
      </c>
      <c r="L43" s="46">
        <v>0</v>
      </c>
      <c r="M43" s="52">
        <v>0</v>
      </c>
      <c r="N43" s="46">
        <v>0</v>
      </c>
      <c r="O43" s="60">
        <v>0</v>
      </c>
      <c r="P43" s="60">
        <v>0</v>
      </c>
      <c r="Q43" s="52">
        <v>0</v>
      </c>
      <c r="R43" s="52">
        <v>0</v>
      </c>
    </row>
    <row r="44" spans="2:18" ht="15" customHeight="1" x14ac:dyDescent="0.2">
      <c r="B44" s="88" t="s">
        <v>60</v>
      </c>
      <c r="C44" s="40">
        <v>0</v>
      </c>
      <c r="D44" s="94"/>
      <c r="E44" s="39">
        <v>0</v>
      </c>
      <c r="F44" s="40">
        <v>0</v>
      </c>
      <c r="G44" s="41">
        <v>0</v>
      </c>
      <c r="H44" s="40">
        <v>0</v>
      </c>
      <c r="I44" s="39">
        <v>0</v>
      </c>
      <c r="J44" s="57">
        <v>0</v>
      </c>
      <c r="K44" s="40">
        <v>0</v>
      </c>
      <c r="L44" s="39">
        <v>0</v>
      </c>
      <c r="M44" s="40">
        <v>0</v>
      </c>
      <c r="N44" s="39">
        <v>0</v>
      </c>
      <c r="O44" s="57">
        <v>0</v>
      </c>
      <c r="P44" s="57">
        <v>0</v>
      </c>
      <c r="Q44" s="40">
        <v>0</v>
      </c>
      <c r="R44" s="40">
        <v>0</v>
      </c>
    </row>
    <row r="45" spans="2:18" ht="17.25" customHeight="1" x14ac:dyDescent="0.2">
      <c r="B45" s="88" t="s">
        <v>61</v>
      </c>
      <c r="C45" s="40">
        <v>0</v>
      </c>
      <c r="D45" s="94"/>
      <c r="E45" s="39">
        <v>0</v>
      </c>
      <c r="F45" s="40">
        <v>0</v>
      </c>
      <c r="G45" s="41">
        <v>0</v>
      </c>
      <c r="H45" s="40">
        <v>0</v>
      </c>
      <c r="I45" s="39">
        <v>0</v>
      </c>
      <c r="J45" s="57">
        <v>0</v>
      </c>
      <c r="K45" s="40">
        <v>0</v>
      </c>
      <c r="L45" s="39">
        <v>0</v>
      </c>
      <c r="M45" s="40">
        <v>0</v>
      </c>
      <c r="N45" s="39">
        <v>0</v>
      </c>
      <c r="O45" s="57">
        <v>0</v>
      </c>
      <c r="P45" s="57">
        <v>0</v>
      </c>
      <c r="Q45" s="40">
        <v>0</v>
      </c>
      <c r="R45" s="40">
        <v>0</v>
      </c>
    </row>
    <row r="46" spans="2:18" ht="19.5" customHeight="1" x14ac:dyDescent="0.2">
      <c r="B46" s="88" t="s">
        <v>62</v>
      </c>
      <c r="C46" s="40">
        <v>0</v>
      </c>
      <c r="D46" s="94"/>
      <c r="E46" s="39">
        <v>0</v>
      </c>
      <c r="F46" s="40">
        <v>0</v>
      </c>
      <c r="G46" s="41">
        <v>0</v>
      </c>
      <c r="H46" s="40">
        <v>0</v>
      </c>
      <c r="I46" s="39">
        <v>0</v>
      </c>
      <c r="J46" s="57">
        <v>0</v>
      </c>
      <c r="K46" s="40">
        <v>0</v>
      </c>
      <c r="L46" s="39">
        <v>0</v>
      </c>
      <c r="M46" s="40">
        <v>0</v>
      </c>
      <c r="N46" s="39">
        <v>0</v>
      </c>
      <c r="O46" s="57">
        <v>0</v>
      </c>
      <c r="P46" s="57">
        <v>0</v>
      </c>
      <c r="Q46" s="40">
        <v>0</v>
      </c>
      <c r="R46" s="40">
        <v>0</v>
      </c>
    </row>
    <row r="47" spans="2:18" ht="12.75" x14ac:dyDescent="0.2">
      <c r="B47" s="88" t="s">
        <v>63</v>
      </c>
      <c r="C47" s="40">
        <v>0</v>
      </c>
      <c r="D47" s="94"/>
      <c r="E47" s="39">
        <v>0</v>
      </c>
      <c r="F47" s="40">
        <v>0</v>
      </c>
      <c r="G47" s="41">
        <v>0</v>
      </c>
      <c r="H47" s="40">
        <v>0</v>
      </c>
      <c r="I47" s="39">
        <v>0</v>
      </c>
      <c r="J47" s="57">
        <v>0</v>
      </c>
      <c r="K47" s="40">
        <v>0</v>
      </c>
      <c r="L47" s="39">
        <v>0</v>
      </c>
      <c r="M47" s="40">
        <v>0</v>
      </c>
      <c r="N47" s="39">
        <v>0</v>
      </c>
      <c r="O47" s="57">
        <v>0</v>
      </c>
      <c r="P47" s="57">
        <v>0</v>
      </c>
      <c r="Q47" s="40">
        <v>0</v>
      </c>
      <c r="R47" s="40">
        <v>0</v>
      </c>
    </row>
    <row r="48" spans="2:18" ht="21.75" customHeight="1" x14ac:dyDescent="0.2">
      <c r="B48" s="88" t="s">
        <v>64</v>
      </c>
      <c r="C48" s="40">
        <v>0</v>
      </c>
      <c r="D48" s="94"/>
      <c r="E48" s="39">
        <v>0</v>
      </c>
      <c r="F48" s="40">
        <v>0</v>
      </c>
      <c r="G48" s="39">
        <v>0</v>
      </c>
      <c r="H48" s="57">
        <v>0</v>
      </c>
      <c r="I48" s="57">
        <v>0</v>
      </c>
      <c r="J48" s="57">
        <v>0</v>
      </c>
      <c r="K48" s="40">
        <v>0</v>
      </c>
      <c r="L48" s="39">
        <v>0</v>
      </c>
      <c r="M48" s="40">
        <v>0</v>
      </c>
      <c r="N48" s="39">
        <v>0</v>
      </c>
      <c r="O48" s="57">
        <v>0</v>
      </c>
      <c r="P48" s="57">
        <v>0</v>
      </c>
      <c r="Q48" s="40">
        <v>0</v>
      </c>
      <c r="R48" s="40">
        <v>0</v>
      </c>
    </row>
    <row r="49" spans="2:18" ht="12.75" x14ac:dyDescent="0.2">
      <c r="B49" s="88" t="s">
        <v>100</v>
      </c>
      <c r="C49" s="40">
        <v>0</v>
      </c>
      <c r="D49" s="94"/>
      <c r="E49" s="57">
        <v>0</v>
      </c>
      <c r="F49" s="40">
        <v>0</v>
      </c>
      <c r="G49" s="57">
        <v>0</v>
      </c>
      <c r="H49" s="57"/>
      <c r="I49" s="57"/>
      <c r="J49" s="57"/>
      <c r="K49" s="57"/>
      <c r="L49" s="40"/>
      <c r="M49" s="40"/>
      <c r="N49" s="39"/>
      <c r="O49" s="57"/>
      <c r="P49" s="57"/>
      <c r="Q49" s="40"/>
      <c r="R49" s="40">
        <v>0</v>
      </c>
    </row>
    <row r="50" spans="2:18" ht="15" customHeight="1" x14ac:dyDescent="0.2">
      <c r="B50" s="88" t="s">
        <v>65</v>
      </c>
      <c r="C50" s="57">
        <v>0</v>
      </c>
      <c r="D50" s="94"/>
      <c r="E50" s="57">
        <v>0</v>
      </c>
      <c r="F50" s="40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40">
        <v>0</v>
      </c>
      <c r="M50" s="40">
        <v>0</v>
      </c>
      <c r="N50" s="39">
        <v>0</v>
      </c>
      <c r="O50" s="57">
        <v>0</v>
      </c>
      <c r="P50" s="57">
        <v>0</v>
      </c>
      <c r="Q50" s="40">
        <v>0</v>
      </c>
      <c r="R50" s="40">
        <v>0</v>
      </c>
    </row>
    <row r="51" spans="2:18" ht="15" customHeight="1" x14ac:dyDescent="0.2">
      <c r="B51" s="109" t="s">
        <v>66</v>
      </c>
      <c r="C51" s="83">
        <v>0</v>
      </c>
      <c r="D51" s="84"/>
      <c r="E51" s="85">
        <v>0</v>
      </c>
      <c r="F51" s="83">
        <v>0</v>
      </c>
      <c r="G51" s="85">
        <v>0</v>
      </c>
      <c r="H51" s="83">
        <v>0</v>
      </c>
      <c r="I51" s="85">
        <v>0</v>
      </c>
      <c r="J51" s="86">
        <v>0</v>
      </c>
      <c r="K51" s="83">
        <v>0</v>
      </c>
      <c r="L51" s="85">
        <v>0</v>
      </c>
      <c r="M51" s="83">
        <v>0</v>
      </c>
      <c r="N51" s="85">
        <v>0</v>
      </c>
      <c r="O51" s="86">
        <v>0</v>
      </c>
      <c r="P51" s="86">
        <v>0</v>
      </c>
      <c r="Q51" s="83">
        <v>0</v>
      </c>
      <c r="R51" s="83">
        <v>0</v>
      </c>
    </row>
    <row r="52" spans="2:18" ht="15" customHeight="1" x14ac:dyDescent="0.2">
      <c r="B52" s="111" t="s">
        <v>67</v>
      </c>
      <c r="C52" s="96">
        <f>SUM(C53:C59)</f>
        <v>0</v>
      </c>
      <c r="D52" s="98">
        <f t="shared" ref="D52:E52" si="8">SUM(D53:D59)</f>
        <v>0</v>
      </c>
      <c r="E52" s="98">
        <f t="shared" si="8"/>
        <v>0</v>
      </c>
      <c r="F52" s="96">
        <f t="shared" ref="F52" si="9">SUM(F53:F59)</f>
        <v>0</v>
      </c>
      <c r="G52" s="112">
        <f t="shared" ref="G52" si="10">SUM(G53:G59)</f>
        <v>0</v>
      </c>
      <c r="H52" s="96">
        <f t="shared" ref="H52" si="11">SUM(H53:H59)</f>
        <v>0</v>
      </c>
      <c r="I52" s="98">
        <f t="shared" ref="I52" si="12">SUM(I53:I59)</f>
        <v>0</v>
      </c>
      <c r="J52" s="113">
        <f t="shared" ref="J52" si="13">SUM(J53:J59)</f>
        <v>0</v>
      </c>
      <c r="K52" s="96">
        <f t="shared" ref="K52" si="14">SUM(K53:K59)</f>
        <v>0</v>
      </c>
      <c r="L52" s="98">
        <f t="shared" ref="L52" si="15">SUM(L53:L59)</f>
        <v>0</v>
      </c>
      <c r="M52" s="96">
        <f t="shared" ref="M52" si="16">SUM(M53:M59)</f>
        <v>0</v>
      </c>
      <c r="N52" s="98">
        <f t="shared" ref="N52" si="17">SUM(N53:N59)</f>
        <v>0</v>
      </c>
      <c r="O52" s="113">
        <f t="shared" ref="O52" si="18">SUM(O53:O59)</f>
        <v>0</v>
      </c>
      <c r="P52" s="113">
        <f t="shared" ref="P52" si="19">SUM(P53:P59)</f>
        <v>0</v>
      </c>
      <c r="Q52" s="96">
        <f t="shared" ref="Q52" si="20">SUM(Q53:Q59)</f>
        <v>0</v>
      </c>
      <c r="R52" s="96">
        <f t="shared" ref="R52" si="21">SUM(R53:R59)</f>
        <v>0</v>
      </c>
    </row>
    <row r="53" spans="2:18" ht="15" customHeight="1" x14ac:dyDescent="0.2">
      <c r="B53" s="88" t="s">
        <v>68</v>
      </c>
      <c r="C53" s="40">
        <v>0</v>
      </c>
      <c r="D53" s="39">
        <v>0</v>
      </c>
      <c r="E53" s="39">
        <v>0</v>
      </c>
      <c r="F53" s="40">
        <v>0</v>
      </c>
      <c r="G53" s="41">
        <v>0</v>
      </c>
      <c r="H53" s="40">
        <v>0</v>
      </c>
      <c r="I53" s="39">
        <v>0</v>
      </c>
      <c r="J53" s="57">
        <v>0</v>
      </c>
      <c r="K53" s="40">
        <v>0</v>
      </c>
      <c r="L53" s="39">
        <v>0</v>
      </c>
      <c r="M53" s="40">
        <v>0</v>
      </c>
      <c r="N53" s="39">
        <v>0</v>
      </c>
      <c r="O53" s="57">
        <v>0</v>
      </c>
      <c r="P53" s="57">
        <v>0</v>
      </c>
      <c r="Q53" s="40">
        <v>0</v>
      </c>
      <c r="R53" s="40">
        <v>0</v>
      </c>
    </row>
    <row r="54" spans="2:18" ht="17.25" customHeight="1" x14ac:dyDescent="0.2">
      <c r="B54" s="88" t="s">
        <v>109</v>
      </c>
      <c r="C54" s="40">
        <v>0</v>
      </c>
      <c r="D54" s="39">
        <v>0</v>
      </c>
      <c r="E54" s="39">
        <v>0</v>
      </c>
      <c r="F54" s="40">
        <v>0</v>
      </c>
      <c r="G54" s="41">
        <v>0</v>
      </c>
      <c r="H54" s="40">
        <v>0</v>
      </c>
      <c r="I54" s="39">
        <v>0</v>
      </c>
      <c r="J54" s="57">
        <v>0</v>
      </c>
      <c r="K54" s="40">
        <v>0</v>
      </c>
      <c r="L54" s="39">
        <v>0</v>
      </c>
      <c r="M54" s="40">
        <v>0</v>
      </c>
      <c r="N54" s="39">
        <v>0</v>
      </c>
      <c r="O54" s="57">
        <v>0</v>
      </c>
      <c r="P54" s="57">
        <v>0</v>
      </c>
      <c r="Q54" s="40">
        <v>0</v>
      </c>
      <c r="R54" s="40">
        <v>0</v>
      </c>
    </row>
    <row r="55" spans="2:18" ht="19.5" customHeight="1" x14ac:dyDescent="0.2">
      <c r="B55" s="88" t="s">
        <v>69</v>
      </c>
      <c r="C55" s="40">
        <v>0</v>
      </c>
      <c r="D55" s="39">
        <v>0</v>
      </c>
      <c r="E55" s="39">
        <v>0</v>
      </c>
      <c r="F55" s="40">
        <v>0</v>
      </c>
      <c r="G55" s="41">
        <v>0</v>
      </c>
      <c r="H55" s="40">
        <v>0</v>
      </c>
      <c r="I55" s="39">
        <v>0</v>
      </c>
      <c r="J55" s="57">
        <v>0</v>
      </c>
      <c r="K55" s="40">
        <v>0</v>
      </c>
      <c r="L55" s="39">
        <v>0</v>
      </c>
      <c r="M55" s="40">
        <v>0</v>
      </c>
      <c r="N55" s="39">
        <v>0</v>
      </c>
      <c r="O55" s="57">
        <v>0</v>
      </c>
      <c r="P55" s="57">
        <v>0</v>
      </c>
      <c r="Q55" s="40">
        <v>0</v>
      </c>
      <c r="R55" s="40">
        <v>0</v>
      </c>
    </row>
    <row r="56" spans="2:18" ht="27" customHeight="1" x14ac:dyDescent="0.2">
      <c r="B56" s="88" t="s">
        <v>70</v>
      </c>
      <c r="C56" s="40">
        <v>0</v>
      </c>
      <c r="D56" s="39">
        <v>0</v>
      </c>
      <c r="E56" s="39">
        <v>0</v>
      </c>
      <c r="F56" s="40">
        <v>0</v>
      </c>
      <c r="G56" s="41">
        <v>0</v>
      </c>
      <c r="H56" s="40">
        <v>0</v>
      </c>
      <c r="I56" s="39">
        <v>0</v>
      </c>
      <c r="J56" s="57">
        <v>0</v>
      </c>
      <c r="K56" s="40">
        <v>0</v>
      </c>
      <c r="L56" s="39">
        <v>0</v>
      </c>
      <c r="M56" s="40">
        <v>0</v>
      </c>
      <c r="N56" s="39">
        <v>0</v>
      </c>
      <c r="O56" s="57">
        <v>0</v>
      </c>
      <c r="P56" s="57">
        <v>0</v>
      </c>
      <c r="Q56" s="40">
        <v>0</v>
      </c>
      <c r="R56" s="40">
        <v>0</v>
      </c>
    </row>
    <row r="57" spans="2:18" ht="24.75" customHeight="1" x14ac:dyDescent="0.2">
      <c r="B57" s="88" t="s">
        <v>71</v>
      </c>
      <c r="C57" s="40">
        <v>0</v>
      </c>
      <c r="D57" s="39">
        <v>0</v>
      </c>
      <c r="E57" s="39">
        <v>0</v>
      </c>
      <c r="F57" s="40">
        <v>0</v>
      </c>
      <c r="G57" s="41">
        <v>0</v>
      </c>
      <c r="H57" s="40">
        <v>0</v>
      </c>
      <c r="I57" s="39">
        <v>0</v>
      </c>
      <c r="J57" s="57">
        <v>0</v>
      </c>
      <c r="K57" s="40">
        <v>0</v>
      </c>
      <c r="L57" s="39">
        <v>0</v>
      </c>
      <c r="M57" s="40">
        <v>0</v>
      </c>
      <c r="N57" s="39">
        <v>0</v>
      </c>
      <c r="O57" s="57">
        <v>0</v>
      </c>
      <c r="P57" s="57">
        <v>0</v>
      </c>
      <c r="Q57" s="40">
        <v>0</v>
      </c>
      <c r="R57" s="40">
        <v>0</v>
      </c>
    </row>
    <row r="58" spans="2:18" ht="15" customHeight="1" x14ac:dyDescent="0.2">
      <c r="B58" s="89" t="s">
        <v>72</v>
      </c>
      <c r="C58" s="40">
        <v>0</v>
      </c>
      <c r="D58" s="39">
        <v>0</v>
      </c>
      <c r="E58" s="39">
        <v>0</v>
      </c>
      <c r="F58" s="40">
        <v>0</v>
      </c>
      <c r="G58" s="41">
        <v>0</v>
      </c>
      <c r="H58" s="40">
        <v>0</v>
      </c>
      <c r="I58" s="39">
        <v>0</v>
      </c>
      <c r="J58" s="57">
        <v>0</v>
      </c>
      <c r="K58" s="40">
        <v>0</v>
      </c>
      <c r="L58" s="39">
        <v>0</v>
      </c>
      <c r="M58" s="40">
        <v>0</v>
      </c>
      <c r="N58" s="39">
        <v>0</v>
      </c>
      <c r="O58" s="57">
        <v>0</v>
      </c>
      <c r="P58" s="57">
        <v>0</v>
      </c>
      <c r="Q58" s="40">
        <v>0</v>
      </c>
      <c r="R58" s="40">
        <v>0</v>
      </c>
    </row>
    <row r="59" spans="2:18" ht="15.75" customHeight="1" x14ac:dyDescent="0.2">
      <c r="B59" s="88" t="s">
        <v>73</v>
      </c>
      <c r="C59" s="40">
        <v>0</v>
      </c>
      <c r="D59" s="39">
        <v>0</v>
      </c>
      <c r="E59" s="39">
        <v>0</v>
      </c>
      <c r="F59" s="40">
        <v>0</v>
      </c>
      <c r="G59" s="41">
        <v>0</v>
      </c>
      <c r="H59" s="40">
        <v>0</v>
      </c>
      <c r="I59" s="39">
        <v>0</v>
      </c>
      <c r="J59" s="57">
        <v>0</v>
      </c>
      <c r="K59" s="40">
        <v>0</v>
      </c>
      <c r="L59" s="39">
        <v>0</v>
      </c>
      <c r="M59" s="40">
        <v>0</v>
      </c>
      <c r="N59" s="39">
        <v>0</v>
      </c>
      <c r="O59" s="57">
        <v>0</v>
      </c>
      <c r="P59" s="57">
        <v>0</v>
      </c>
      <c r="Q59" s="40">
        <v>0</v>
      </c>
      <c r="R59" s="40">
        <v>0</v>
      </c>
    </row>
    <row r="60" spans="2:18" ht="15" customHeight="1" x14ac:dyDescent="0.2">
      <c r="B60" s="87" t="s">
        <v>38</v>
      </c>
      <c r="C60" s="45">
        <f>SUM(C61:C67)</f>
        <v>9633208</v>
      </c>
      <c r="D60" s="110">
        <f>SUM(D61:D67)</f>
        <v>0</v>
      </c>
      <c r="E60" s="46">
        <f>SUM(E61:E67)</f>
        <v>9633208</v>
      </c>
      <c r="F60" s="52">
        <f t="shared" ref="F60:R60" si="22">SUM(F61:F67)</f>
        <v>0</v>
      </c>
      <c r="G60" s="53">
        <f t="shared" si="22"/>
        <v>0</v>
      </c>
      <c r="H60" s="52">
        <f t="shared" si="22"/>
        <v>40540.080000000002</v>
      </c>
      <c r="I60" s="46">
        <f>SUM(I61:I69)</f>
        <v>845189.87999999989</v>
      </c>
      <c r="J60" s="60">
        <f t="shared" si="22"/>
        <v>2218850.88</v>
      </c>
      <c r="K60" s="52">
        <f t="shared" si="22"/>
        <v>2459239</v>
      </c>
      <c r="L60" s="46">
        <f t="shared" si="22"/>
        <v>696545.6</v>
      </c>
      <c r="M60" s="52">
        <f t="shared" si="22"/>
        <v>30674.73</v>
      </c>
      <c r="N60" s="46">
        <f t="shared" si="22"/>
        <v>2101109</v>
      </c>
      <c r="O60" s="60">
        <f t="shared" si="22"/>
        <v>253355.28</v>
      </c>
      <c r="P60" s="60">
        <f t="shared" si="22"/>
        <v>342358.79</v>
      </c>
      <c r="Q60" s="52">
        <f t="shared" si="22"/>
        <v>6377917.8300000001</v>
      </c>
      <c r="R60" s="52">
        <f t="shared" si="22"/>
        <v>15365781.07</v>
      </c>
    </row>
    <row r="61" spans="2:18" ht="15" customHeight="1" x14ac:dyDescent="0.2">
      <c r="B61" s="89" t="s">
        <v>39</v>
      </c>
      <c r="C61" s="38">
        <v>1942490</v>
      </c>
      <c r="D61" s="94"/>
      <c r="E61" s="38">
        <v>1942490</v>
      </c>
      <c r="F61" s="40">
        <v>0</v>
      </c>
      <c r="G61" s="41">
        <v>0</v>
      </c>
      <c r="H61" s="40">
        <v>40540.080000000002</v>
      </c>
      <c r="I61" s="39">
        <v>225552.28</v>
      </c>
      <c r="J61" s="57">
        <v>772898.82</v>
      </c>
      <c r="K61" s="40">
        <v>276202.59999999998</v>
      </c>
      <c r="L61" s="39">
        <v>0</v>
      </c>
      <c r="M61" s="40">
        <v>0</v>
      </c>
      <c r="N61" s="39">
        <v>123569.60000000001</v>
      </c>
      <c r="O61" s="57">
        <v>232155.32</v>
      </c>
      <c r="P61" s="57">
        <v>108678.71</v>
      </c>
      <c r="Q61" s="40">
        <v>1649916.32</v>
      </c>
      <c r="R61" s="40">
        <f t="shared" ref="R61:R69" si="23">SUM(F61:Q61)</f>
        <v>3429513.73</v>
      </c>
    </row>
    <row r="62" spans="2:18" ht="15" customHeight="1" x14ac:dyDescent="0.2">
      <c r="B62" s="88" t="s">
        <v>40</v>
      </c>
      <c r="C62" s="38">
        <v>428680</v>
      </c>
      <c r="D62" s="50"/>
      <c r="E62" s="38">
        <v>428680</v>
      </c>
      <c r="F62" s="40">
        <v>0</v>
      </c>
      <c r="G62" s="41">
        <v>0</v>
      </c>
      <c r="H62" s="40">
        <v>0</v>
      </c>
      <c r="I62" s="39">
        <v>0</v>
      </c>
      <c r="J62" s="57">
        <v>140469.56</v>
      </c>
      <c r="K62" s="40">
        <v>0</v>
      </c>
      <c r="L62" s="39">
        <v>99710</v>
      </c>
      <c r="M62" s="40">
        <v>0</v>
      </c>
      <c r="N62" s="39">
        <v>200989.4</v>
      </c>
      <c r="O62" s="57">
        <v>0</v>
      </c>
      <c r="P62" s="57">
        <v>0</v>
      </c>
      <c r="Q62" s="40">
        <v>0</v>
      </c>
      <c r="R62" s="40">
        <f t="shared" si="23"/>
        <v>441168.95999999996</v>
      </c>
    </row>
    <row r="63" spans="2:18" ht="15" customHeight="1" x14ac:dyDescent="0.2">
      <c r="B63" s="88" t="s">
        <v>45</v>
      </c>
      <c r="C63" s="38">
        <v>613818</v>
      </c>
      <c r="D63" s="50"/>
      <c r="E63" s="38">
        <v>613818</v>
      </c>
      <c r="F63" s="40">
        <v>0</v>
      </c>
      <c r="G63" s="41">
        <v>0</v>
      </c>
      <c r="H63" s="40">
        <v>0</v>
      </c>
      <c r="I63" s="39">
        <v>243325.44</v>
      </c>
      <c r="J63" s="57">
        <v>0</v>
      </c>
      <c r="K63" s="40">
        <v>77502.399999999994</v>
      </c>
      <c r="L63" s="39">
        <v>0</v>
      </c>
      <c r="M63" s="40">
        <v>0</v>
      </c>
      <c r="N63" s="39">
        <v>0</v>
      </c>
      <c r="O63" s="57">
        <v>0</v>
      </c>
      <c r="P63" s="57">
        <v>0</v>
      </c>
      <c r="Q63" s="40">
        <v>0</v>
      </c>
      <c r="R63" s="40">
        <f t="shared" si="23"/>
        <v>320827.83999999997</v>
      </c>
    </row>
    <row r="64" spans="2:18" ht="15" customHeight="1" x14ac:dyDescent="0.2">
      <c r="B64" s="88" t="s">
        <v>54</v>
      </c>
      <c r="C64" s="38">
        <v>1945700</v>
      </c>
      <c r="D64" s="50"/>
      <c r="E64" s="38">
        <v>1945700</v>
      </c>
      <c r="F64" s="40">
        <v>0</v>
      </c>
      <c r="G64" s="41">
        <v>0</v>
      </c>
      <c r="H64" s="40">
        <v>0</v>
      </c>
      <c r="I64" s="39">
        <v>0</v>
      </c>
      <c r="J64" s="57">
        <v>0</v>
      </c>
      <c r="K64" s="40">
        <v>0</v>
      </c>
      <c r="L64" s="39">
        <v>384000</v>
      </c>
      <c r="M64" s="40">
        <v>0</v>
      </c>
      <c r="N64" s="39">
        <v>0</v>
      </c>
      <c r="O64" s="57">
        <v>0</v>
      </c>
      <c r="P64" s="57">
        <v>0</v>
      </c>
      <c r="Q64" s="40">
        <v>2899999.91</v>
      </c>
      <c r="R64" s="40">
        <f t="shared" si="23"/>
        <v>3283999.91</v>
      </c>
    </row>
    <row r="65" spans="2:26" ht="15" customHeight="1" x14ac:dyDescent="0.2">
      <c r="B65" s="88" t="s">
        <v>41</v>
      </c>
      <c r="C65" s="38">
        <v>1202520</v>
      </c>
      <c r="D65" s="50"/>
      <c r="E65" s="38">
        <v>1202520</v>
      </c>
      <c r="F65" s="40">
        <v>0</v>
      </c>
      <c r="G65" s="41">
        <v>0</v>
      </c>
      <c r="H65" s="40">
        <v>0</v>
      </c>
      <c r="I65" s="39">
        <v>376312.16</v>
      </c>
      <c r="J65" s="57">
        <v>205482.5</v>
      </c>
      <c r="K65" s="40">
        <v>355534</v>
      </c>
      <c r="L65" s="39">
        <v>212835.6</v>
      </c>
      <c r="M65" s="40">
        <v>30674.73</v>
      </c>
      <c r="N65" s="39">
        <v>26550</v>
      </c>
      <c r="O65" s="57">
        <v>21199.96</v>
      </c>
      <c r="P65" s="57">
        <v>0</v>
      </c>
      <c r="Q65" s="40">
        <v>78001.600000000006</v>
      </c>
      <c r="R65" s="40">
        <f t="shared" si="23"/>
        <v>1306590.55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88" t="s">
        <v>74</v>
      </c>
      <c r="C66" s="40">
        <v>0</v>
      </c>
      <c r="D66" s="50"/>
      <c r="E66" s="40">
        <v>0</v>
      </c>
      <c r="F66" s="40">
        <v>0</v>
      </c>
      <c r="G66" s="41">
        <v>0</v>
      </c>
      <c r="H66" s="40">
        <v>0</v>
      </c>
      <c r="I66" s="39">
        <v>0</v>
      </c>
      <c r="J66" s="57">
        <v>0</v>
      </c>
      <c r="K66" s="40">
        <v>0</v>
      </c>
      <c r="L66" s="39">
        <v>0</v>
      </c>
      <c r="M66" s="40">
        <v>0</v>
      </c>
      <c r="N66" s="39">
        <v>0</v>
      </c>
      <c r="O66" s="57">
        <v>0</v>
      </c>
      <c r="P66" s="57">
        <v>233680.08</v>
      </c>
      <c r="Q66" s="40">
        <v>0</v>
      </c>
      <c r="R66" s="40">
        <f t="shared" si="23"/>
        <v>233680.08</v>
      </c>
      <c r="S66" s="1"/>
      <c r="T66" s="1"/>
      <c r="U66" s="1"/>
      <c r="V66" s="1"/>
      <c r="W66" s="1"/>
      <c r="X66" s="1"/>
      <c r="Y66" s="1"/>
      <c r="Z66" s="1"/>
    </row>
    <row r="67" spans="2:26" ht="15" customHeight="1" x14ac:dyDescent="0.2">
      <c r="B67" s="88" t="s">
        <v>55</v>
      </c>
      <c r="C67" s="38">
        <v>3500000</v>
      </c>
      <c r="D67" s="50"/>
      <c r="E67" s="77">
        <v>3500000</v>
      </c>
      <c r="F67" s="57">
        <v>0</v>
      </c>
      <c r="G67" s="40">
        <v>0</v>
      </c>
      <c r="H67" s="57">
        <v>0</v>
      </c>
      <c r="I67" s="57">
        <v>0</v>
      </c>
      <c r="J67" s="57">
        <v>1100000</v>
      </c>
      <c r="K67" s="40">
        <v>1750000</v>
      </c>
      <c r="L67" s="39">
        <v>0</v>
      </c>
      <c r="M67" s="40">
        <v>0</v>
      </c>
      <c r="N67" s="39">
        <v>1750000</v>
      </c>
      <c r="O67" s="57">
        <v>0</v>
      </c>
      <c r="P67" s="57">
        <v>0</v>
      </c>
      <c r="Q67" s="40">
        <v>1750000</v>
      </c>
      <c r="R67" s="40">
        <f t="shared" si="23"/>
        <v>6350000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88" t="s">
        <v>107</v>
      </c>
      <c r="C68" s="40">
        <v>0</v>
      </c>
      <c r="D68" s="50"/>
      <c r="E68" s="57">
        <v>0</v>
      </c>
      <c r="F68" s="57">
        <v>0</v>
      </c>
      <c r="G68" s="40">
        <v>0</v>
      </c>
      <c r="H68" s="57">
        <v>0</v>
      </c>
      <c r="I68" s="57">
        <v>0</v>
      </c>
      <c r="J68" s="57">
        <v>0</v>
      </c>
      <c r="K68" s="40">
        <v>0</v>
      </c>
      <c r="L68" s="39">
        <v>0</v>
      </c>
      <c r="M68" s="40">
        <v>0</v>
      </c>
      <c r="N68" s="39">
        <v>0</v>
      </c>
      <c r="O68" s="57">
        <v>0</v>
      </c>
      <c r="P68" s="57">
        <v>0</v>
      </c>
      <c r="Q68" s="40">
        <v>0</v>
      </c>
      <c r="R68" s="40">
        <f t="shared" si="23"/>
        <v>0</v>
      </c>
      <c r="S68" s="1"/>
      <c r="T68" s="1"/>
      <c r="U68" s="1"/>
      <c r="V68" s="1"/>
      <c r="W68" s="1"/>
      <c r="X68" s="1"/>
      <c r="Y68" s="1"/>
      <c r="Z68" s="1"/>
    </row>
    <row r="69" spans="2:26" ht="16.5" customHeight="1" x14ac:dyDescent="0.2">
      <c r="B69" s="88" t="s">
        <v>114</v>
      </c>
      <c r="C69" s="57">
        <v>0</v>
      </c>
      <c r="D69" s="50"/>
      <c r="E69" s="57">
        <v>0</v>
      </c>
      <c r="F69" s="57">
        <v>0</v>
      </c>
      <c r="G69" s="40">
        <v>0</v>
      </c>
      <c r="H69" s="57">
        <v>0</v>
      </c>
      <c r="I69" s="57">
        <v>0</v>
      </c>
      <c r="J69" s="57">
        <v>0</v>
      </c>
      <c r="K69" s="40">
        <v>0</v>
      </c>
      <c r="L69" s="39">
        <v>0</v>
      </c>
      <c r="M69" s="40">
        <v>0</v>
      </c>
      <c r="N69" s="39">
        <v>0</v>
      </c>
      <c r="O69" s="57">
        <v>0</v>
      </c>
      <c r="P69" s="57">
        <v>0</v>
      </c>
      <c r="Q69" s="40">
        <v>0</v>
      </c>
      <c r="R69" s="40">
        <f t="shared" si="23"/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90" t="s">
        <v>75</v>
      </c>
      <c r="C70" s="52">
        <f>SUM(C71:C74)</f>
        <v>0</v>
      </c>
      <c r="D70" s="46">
        <f t="shared" ref="D70:E70" si="24">SUM(D71:D74)</f>
        <v>0</v>
      </c>
      <c r="E70" s="60">
        <f t="shared" si="24"/>
        <v>0</v>
      </c>
      <c r="F70" s="60">
        <f t="shared" ref="F70" si="25">SUM(F71:F74)</f>
        <v>0</v>
      </c>
      <c r="G70" s="52">
        <f t="shared" ref="G70" si="26">SUM(G71:G74)</f>
        <v>0</v>
      </c>
      <c r="H70" s="60">
        <f t="shared" ref="H70" si="27">SUM(H71:H74)</f>
        <v>0</v>
      </c>
      <c r="I70" s="60">
        <f t="shared" ref="I70" si="28">SUM(I71:I74)</f>
        <v>0</v>
      </c>
      <c r="J70" s="60">
        <f t="shared" ref="J70" si="29">SUM(J71:J74)</f>
        <v>0</v>
      </c>
      <c r="K70" s="52">
        <f t="shared" ref="K70" si="30">SUM(K71:K74)</f>
        <v>0</v>
      </c>
      <c r="L70" s="46">
        <f t="shared" ref="L70" si="31">SUM(L71:L74)</f>
        <v>0</v>
      </c>
      <c r="M70" s="52">
        <f t="shared" ref="M70" si="32">SUM(M71:M74)</f>
        <v>0</v>
      </c>
      <c r="N70" s="46">
        <f t="shared" ref="N70" si="33">SUM(N71:N74)</f>
        <v>0</v>
      </c>
      <c r="O70" s="60">
        <f t="shared" ref="O70" si="34">SUM(O71:O74)</f>
        <v>0</v>
      </c>
      <c r="P70" s="60">
        <f t="shared" ref="P70" si="35">SUM(P71:P74)</f>
        <v>0</v>
      </c>
      <c r="Q70" s="52">
        <f t="shared" ref="Q70" si="36">SUM(Q71:Q74)</f>
        <v>0</v>
      </c>
      <c r="R70" s="52">
        <f t="shared" ref="R70" si="37">SUM(R71:R74)</f>
        <v>0</v>
      </c>
      <c r="S70" s="1"/>
      <c r="T70" s="1"/>
      <c r="U70" s="1"/>
      <c r="V70" s="1"/>
      <c r="W70" s="1"/>
      <c r="X70" s="1"/>
      <c r="Y70" s="1"/>
      <c r="Z70" s="1"/>
    </row>
    <row r="71" spans="2:26" ht="12.75" customHeight="1" x14ac:dyDescent="0.2">
      <c r="B71" s="91" t="s">
        <v>76</v>
      </c>
      <c r="C71" s="40">
        <v>0</v>
      </c>
      <c r="D71" s="39">
        <v>0</v>
      </c>
      <c r="E71" s="57">
        <v>0</v>
      </c>
      <c r="F71" s="40">
        <v>0</v>
      </c>
      <c r="G71" s="40">
        <v>0</v>
      </c>
      <c r="H71" s="57">
        <v>0</v>
      </c>
      <c r="I71" s="57">
        <v>0</v>
      </c>
      <c r="J71" s="57">
        <v>0</v>
      </c>
      <c r="K71" s="40">
        <v>0</v>
      </c>
      <c r="L71" s="39">
        <v>0</v>
      </c>
      <c r="M71" s="40">
        <v>0</v>
      </c>
      <c r="N71" s="39">
        <v>0</v>
      </c>
      <c r="O71" s="57">
        <v>0</v>
      </c>
      <c r="P71" s="57">
        <v>0</v>
      </c>
      <c r="Q71" s="40">
        <v>0</v>
      </c>
      <c r="R71" s="40">
        <v>0</v>
      </c>
      <c r="S71" s="1"/>
      <c r="T71" s="1"/>
      <c r="U71" s="1"/>
      <c r="V71" s="1"/>
      <c r="W71" s="1"/>
      <c r="X71" s="1"/>
      <c r="Y71" s="1"/>
      <c r="Z71" s="1"/>
    </row>
    <row r="72" spans="2:26" ht="12.75" customHeight="1" x14ac:dyDescent="0.2">
      <c r="B72" s="91" t="s">
        <v>77</v>
      </c>
      <c r="C72" s="40">
        <v>0</v>
      </c>
      <c r="D72" s="39">
        <v>0</v>
      </c>
      <c r="E72" s="39">
        <v>0</v>
      </c>
      <c r="F72" s="40">
        <v>0</v>
      </c>
      <c r="G72" s="57">
        <v>0</v>
      </c>
      <c r="H72" s="57">
        <v>0</v>
      </c>
      <c r="I72" s="57">
        <v>0</v>
      </c>
      <c r="J72" s="57">
        <v>0</v>
      </c>
      <c r="K72" s="40">
        <v>0</v>
      </c>
      <c r="L72" s="39">
        <v>0</v>
      </c>
      <c r="M72" s="40">
        <v>0</v>
      </c>
      <c r="N72" s="39">
        <v>0</v>
      </c>
      <c r="O72" s="57">
        <v>0</v>
      </c>
      <c r="P72" s="57">
        <v>0</v>
      </c>
      <c r="Q72" s="40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2.75" customHeight="1" x14ac:dyDescent="0.2">
      <c r="B73" s="91" t="s">
        <v>78</v>
      </c>
      <c r="C73" s="40">
        <v>0</v>
      </c>
      <c r="D73" s="39">
        <v>0</v>
      </c>
      <c r="E73" s="39">
        <v>0</v>
      </c>
      <c r="F73" s="40">
        <v>0</v>
      </c>
      <c r="G73" s="57">
        <v>0</v>
      </c>
      <c r="H73" s="57">
        <v>0</v>
      </c>
      <c r="I73" s="57">
        <v>0</v>
      </c>
      <c r="J73" s="57">
        <v>0</v>
      </c>
      <c r="K73" s="40">
        <v>0</v>
      </c>
      <c r="L73" s="39">
        <v>0</v>
      </c>
      <c r="M73" s="40">
        <v>0</v>
      </c>
      <c r="N73" s="39">
        <v>0</v>
      </c>
      <c r="O73" s="57">
        <v>0</v>
      </c>
      <c r="P73" s="57">
        <v>0</v>
      </c>
      <c r="Q73" s="40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22.5" x14ac:dyDescent="0.2">
      <c r="B74" s="92" t="s">
        <v>79</v>
      </c>
      <c r="C74" s="40">
        <v>0</v>
      </c>
      <c r="D74" s="39">
        <v>0</v>
      </c>
      <c r="E74" s="57">
        <v>0</v>
      </c>
      <c r="F74" s="40">
        <v>0</v>
      </c>
      <c r="G74" s="57">
        <v>0</v>
      </c>
      <c r="H74" s="57">
        <v>0</v>
      </c>
      <c r="I74" s="57">
        <v>0</v>
      </c>
      <c r="J74" s="57">
        <v>0</v>
      </c>
      <c r="K74" s="40">
        <v>0</v>
      </c>
      <c r="L74" s="39">
        <v>0</v>
      </c>
      <c r="M74" s="40">
        <v>0</v>
      </c>
      <c r="N74" s="39">
        <v>0</v>
      </c>
      <c r="O74" s="57">
        <v>0</v>
      </c>
      <c r="P74" s="57">
        <v>0</v>
      </c>
      <c r="Q74" s="40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0" t="s">
        <v>80</v>
      </c>
      <c r="C75" s="52">
        <f>SUM(C76:C77)</f>
        <v>0</v>
      </c>
      <c r="D75" s="46">
        <f t="shared" ref="D75:E75" si="38">SUM(D76:D77)</f>
        <v>0</v>
      </c>
      <c r="E75" s="60">
        <f t="shared" si="38"/>
        <v>0</v>
      </c>
      <c r="F75" s="52">
        <f t="shared" ref="F75" si="39">SUM(F76:F77)</f>
        <v>0</v>
      </c>
      <c r="G75" s="60">
        <f t="shared" ref="G75" si="40">SUM(G76:G77)</f>
        <v>0</v>
      </c>
      <c r="H75" s="60">
        <f t="shared" ref="H75" si="41">SUM(H76:H77)</f>
        <v>0</v>
      </c>
      <c r="I75" s="60">
        <f t="shared" ref="I75" si="42">SUM(I76:I77)</f>
        <v>0</v>
      </c>
      <c r="J75" s="60">
        <f t="shared" ref="J75" si="43">SUM(J76:J77)</f>
        <v>0</v>
      </c>
      <c r="K75" s="52">
        <f t="shared" ref="K75" si="44">SUM(K76:K77)</f>
        <v>0</v>
      </c>
      <c r="L75" s="46">
        <f t="shared" ref="L75" si="45">SUM(L76:L77)</f>
        <v>0</v>
      </c>
      <c r="M75" s="52">
        <f t="shared" ref="M75" si="46">SUM(M76:M77)</f>
        <v>0</v>
      </c>
      <c r="N75" s="46">
        <f t="shared" ref="N75" si="47">SUM(N76:N77)</f>
        <v>0</v>
      </c>
      <c r="O75" s="60">
        <f t="shared" ref="O75" si="48">SUM(O76:O77)</f>
        <v>0</v>
      </c>
      <c r="P75" s="60">
        <f t="shared" ref="P75" si="49">SUM(P76:P77)</f>
        <v>0</v>
      </c>
      <c r="Q75" s="52">
        <f t="shared" ref="Q75" si="50">SUM(Q76:Q77)</f>
        <v>0</v>
      </c>
      <c r="R75" s="52">
        <f t="shared" ref="R75" si="51">SUM(R76:R77)</f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91" t="s">
        <v>81</v>
      </c>
      <c r="C76" s="40">
        <v>0</v>
      </c>
      <c r="D76" s="39">
        <v>0</v>
      </c>
      <c r="E76" s="57">
        <v>0</v>
      </c>
      <c r="F76" s="40">
        <v>0</v>
      </c>
      <c r="G76" s="57">
        <v>0</v>
      </c>
      <c r="H76" s="57">
        <v>0</v>
      </c>
      <c r="I76" s="57">
        <v>0</v>
      </c>
      <c r="J76" s="57">
        <v>0</v>
      </c>
      <c r="K76" s="40">
        <v>0</v>
      </c>
      <c r="L76" s="39">
        <v>0</v>
      </c>
      <c r="M76" s="40">
        <v>0</v>
      </c>
      <c r="N76" s="39">
        <v>0</v>
      </c>
      <c r="O76" s="57">
        <v>0</v>
      </c>
      <c r="P76" s="57">
        <v>0</v>
      </c>
      <c r="Q76" s="40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1" t="s">
        <v>82</v>
      </c>
      <c r="C77" s="40">
        <v>0</v>
      </c>
      <c r="D77" s="39">
        <v>0</v>
      </c>
      <c r="E77" s="57">
        <v>0</v>
      </c>
      <c r="F77" s="40">
        <v>0</v>
      </c>
      <c r="G77" s="57">
        <v>0</v>
      </c>
      <c r="H77" s="57">
        <v>0</v>
      </c>
      <c r="I77" s="57">
        <v>0</v>
      </c>
      <c r="J77" s="57">
        <v>0</v>
      </c>
      <c r="K77" s="40">
        <v>0</v>
      </c>
      <c r="L77" s="39">
        <v>0</v>
      </c>
      <c r="M77" s="40">
        <v>0</v>
      </c>
      <c r="N77" s="39">
        <v>0</v>
      </c>
      <c r="O77" s="57">
        <v>0</v>
      </c>
      <c r="P77" s="57">
        <v>0</v>
      </c>
      <c r="Q77" s="40">
        <v>0</v>
      </c>
      <c r="R77" s="40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1" t="s">
        <v>104</v>
      </c>
      <c r="C78" s="40">
        <v>0</v>
      </c>
      <c r="D78" s="39"/>
      <c r="E78" s="57">
        <v>0</v>
      </c>
      <c r="F78" s="40">
        <v>0</v>
      </c>
      <c r="G78" s="57">
        <v>0</v>
      </c>
      <c r="H78" s="57">
        <v>0</v>
      </c>
      <c r="I78" s="57">
        <v>0</v>
      </c>
      <c r="J78" s="57">
        <v>0</v>
      </c>
      <c r="K78" s="40">
        <v>0</v>
      </c>
      <c r="L78" s="39">
        <v>0</v>
      </c>
      <c r="M78" s="40">
        <v>0</v>
      </c>
      <c r="N78" s="39">
        <v>0</v>
      </c>
      <c r="O78" s="57">
        <v>0</v>
      </c>
      <c r="P78" s="57">
        <v>0</v>
      </c>
      <c r="Q78" s="40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1" t="s">
        <v>105</v>
      </c>
      <c r="C79" s="57">
        <v>0</v>
      </c>
      <c r="D79" s="39"/>
      <c r="E79" s="57">
        <v>0</v>
      </c>
      <c r="F79" s="40">
        <v>0</v>
      </c>
      <c r="G79" s="57">
        <v>0</v>
      </c>
      <c r="H79" s="57">
        <v>0</v>
      </c>
      <c r="I79" s="57">
        <v>0</v>
      </c>
      <c r="J79" s="57">
        <v>0</v>
      </c>
      <c r="K79" s="40">
        <v>0</v>
      </c>
      <c r="L79" s="39">
        <v>0</v>
      </c>
      <c r="M79" s="40">
        <v>0</v>
      </c>
      <c r="N79" s="39">
        <v>0</v>
      </c>
      <c r="O79" s="57">
        <v>0</v>
      </c>
      <c r="P79" s="57">
        <v>0</v>
      </c>
      <c r="Q79" s="40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1" t="s">
        <v>106</v>
      </c>
      <c r="C80" s="40">
        <v>0</v>
      </c>
      <c r="D80" s="39"/>
      <c r="E80" s="57">
        <v>0</v>
      </c>
      <c r="F80" s="40">
        <v>0</v>
      </c>
      <c r="G80" s="57">
        <v>0</v>
      </c>
      <c r="H80" s="57">
        <v>0</v>
      </c>
      <c r="I80" s="57">
        <v>0</v>
      </c>
      <c r="J80" s="57">
        <v>0</v>
      </c>
      <c r="K80" s="40">
        <v>0</v>
      </c>
      <c r="L80" s="39">
        <v>0</v>
      </c>
      <c r="M80" s="40">
        <v>0</v>
      </c>
      <c r="N80" s="39">
        <v>0</v>
      </c>
      <c r="O80" s="57">
        <v>0</v>
      </c>
      <c r="P80" s="57">
        <v>0</v>
      </c>
      <c r="Q80" s="40">
        <v>0</v>
      </c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90" t="s">
        <v>83</v>
      </c>
      <c r="C81" s="52">
        <f>SUM(C82:C86)</f>
        <v>0</v>
      </c>
      <c r="D81" s="46">
        <f t="shared" ref="D81:E81" si="52">SUM(D82:D85)</f>
        <v>0</v>
      </c>
      <c r="E81" s="52">
        <f t="shared" si="52"/>
        <v>0</v>
      </c>
      <c r="F81" s="46">
        <f t="shared" ref="F81" si="53">SUM(F82:F85)</f>
        <v>0</v>
      </c>
      <c r="G81" s="60">
        <f t="shared" ref="G81" si="54">SUM(G82:G85)</f>
        <v>0</v>
      </c>
      <c r="H81" s="60">
        <f t="shared" ref="H81" si="55">SUM(H82:H85)</f>
        <v>0</v>
      </c>
      <c r="I81" s="60">
        <f t="shared" ref="I81" si="56">SUM(I82:I85)</f>
        <v>0</v>
      </c>
      <c r="J81" s="60">
        <f t="shared" ref="J81" si="57">SUM(J82:J85)</f>
        <v>0</v>
      </c>
      <c r="K81" s="52">
        <f t="shared" ref="K81" si="58">SUM(K82:K85)</f>
        <v>0</v>
      </c>
      <c r="L81" s="46">
        <f t="shared" ref="L81" si="59">SUM(L82:L85)</f>
        <v>0</v>
      </c>
      <c r="M81" s="52">
        <f t="shared" ref="M81" si="60">SUM(M82:M85)</f>
        <v>0</v>
      </c>
      <c r="N81" s="46">
        <f t="shared" ref="N81" si="61">SUM(N82:N85)</f>
        <v>0</v>
      </c>
      <c r="O81" s="60">
        <f t="shared" ref="O81" si="62">SUM(O82:O85)</f>
        <v>0</v>
      </c>
      <c r="P81" s="60">
        <f t="shared" ref="P81" si="63">SUM(P82:P85)</f>
        <v>0</v>
      </c>
      <c r="Q81" s="52">
        <f t="shared" ref="Q81" si="64">SUM(Q82:Q85)</f>
        <v>0</v>
      </c>
      <c r="R81" s="52">
        <f t="shared" ref="R81" si="65">SUM(R82:R85)</f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91" t="s">
        <v>84</v>
      </c>
      <c r="C82" s="40">
        <v>0</v>
      </c>
      <c r="D82" s="39">
        <v>0</v>
      </c>
      <c r="E82" s="40">
        <v>0</v>
      </c>
      <c r="F82" s="39">
        <v>0</v>
      </c>
      <c r="G82" s="40">
        <v>0</v>
      </c>
      <c r="H82" s="57">
        <v>0</v>
      </c>
      <c r="I82" s="57">
        <v>0</v>
      </c>
      <c r="J82" s="57">
        <v>0</v>
      </c>
      <c r="K82" s="40">
        <v>0</v>
      </c>
      <c r="L82" s="39">
        <v>0</v>
      </c>
      <c r="M82" s="40">
        <v>0</v>
      </c>
      <c r="N82" s="39">
        <v>0</v>
      </c>
      <c r="O82" s="57">
        <v>0</v>
      </c>
      <c r="P82" s="57">
        <v>0</v>
      </c>
      <c r="Q82" s="40">
        <v>0</v>
      </c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91" t="s">
        <v>103</v>
      </c>
      <c r="C83" s="40">
        <v>0</v>
      </c>
      <c r="D83" s="39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40">
        <v>0</v>
      </c>
      <c r="M83" s="40">
        <v>0</v>
      </c>
      <c r="N83" s="39">
        <v>0</v>
      </c>
      <c r="O83" s="57">
        <v>0</v>
      </c>
      <c r="P83" s="57">
        <v>0</v>
      </c>
      <c r="Q83" s="40">
        <v>0</v>
      </c>
      <c r="R83" s="40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91" t="s">
        <v>102</v>
      </c>
      <c r="C84" s="57">
        <v>0</v>
      </c>
      <c r="D84" s="39"/>
      <c r="E84" s="57">
        <v>0</v>
      </c>
      <c r="F84" s="57">
        <v>0</v>
      </c>
      <c r="G84" s="57">
        <v>0</v>
      </c>
      <c r="H84" s="57"/>
      <c r="I84" s="57"/>
      <c r="J84" s="57"/>
      <c r="K84" s="57"/>
      <c r="L84" s="40"/>
      <c r="M84" s="40"/>
      <c r="N84" s="39"/>
      <c r="O84" s="57"/>
      <c r="P84" s="57"/>
      <c r="Q84" s="40"/>
      <c r="R84" s="40">
        <v>0</v>
      </c>
      <c r="S84" s="1"/>
      <c r="T84" s="1"/>
      <c r="U84" s="1"/>
      <c r="V84" s="1"/>
      <c r="W84" s="1"/>
      <c r="X84" s="1"/>
      <c r="Y84" s="1"/>
      <c r="Z84" s="1"/>
    </row>
    <row r="85" spans="2:26" ht="14.25" customHeight="1" x14ac:dyDescent="0.2">
      <c r="B85" s="114" t="s">
        <v>85</v>
      </c>
      <c r="C85" s="83">
        <v>0</v>
      </c>
      <c r="D85" s="85">
        <v>0</v>
      </c>
      <c r="E85" s="83">
        <v>0</v>
      </c>
      <c r="F85" s="85">
        <v>0</v>
      </c>
      <c r="G85" s="83">
        <v>0</v>
      </c>
      <c r="H85" s="86">
        <v>0</v>
      </c>
      <c r="I85" s="86">
        <v>0</v>
      </c>
      <c r="J85" s="86">
        <v>0</v>
      </c>
      <c r="K85" s="83">
        <v>0</v>
      </c>
      <c r="L85" s="85">
        <v>0</v>
      </c>
      <c r="M85" s="83">
        <v>0</v>
      </c>
      <c r="N85" s="85">
        <v>0</v>
      </c>
      <c r="O85" s="86">
        <v>0</v>
      </c>
      <c r="P85" s="86">
        <v>0</v>
      </c>
      <c r="Q85" s="83">
        <v>0</v>
      </c>
      <c r="R85" s="83">
        <v>0</v>
      </c>
      <c r="S85" s="1"/>
      <c r="T85" s="1"/>
      <c r="U85" s="1"/>
      <c r="V85" s="1"/>
      <c r="W85" s="1"/>
      <c r="X85" s="1"/>
      <c r="Y85" s="1"/>
      <c r="Z85" s="1"/>
    </row>
    <row r="86" spans="2:26" ht="25.5" customHeight="1" x14ac:dyDescent="0.2">
      <c r="B86" s="58" t="s">
        <v>101</v>
      </c>
      <c r="C86" s="40">
        <v>0</v>
      </c>
      <c r="D86" s="39"/>
      <c r="E86" s="40">
        <v>0</v>
      </c>
      <c r="F86" s="39">
        <v>0</v>
      </c>
      <c r="G86" s="40">
        <v>0</v>
      </c>
      <c r="H86" s="57"/>
      <c r="I86" s="57"/>
      <c r="J86" s="57"/>
      <c r="K86" s="40"/>
      <c r="L86" s="39"/>
      <c r="M86" s="40"/>
      <c r="N86" s="39"/>
      <c r="O86" s="57"/>
      <c r="P86" s="57"/>
      <c r="Q86" s="40"/>
      <c r="R86" s="43">
        <v>0</v>
      </c>
      <c r="S86" s="1"/>
      <c r="T86" s="1"/>
      <c r="U86" s="1"/>
      <c r="V86" s="1"/>
      <c r="W86" s="1"/>
      <c r="X86" s="1"/>
      <c r="Y86" s="1"/>
      <c r="Z86" s="1"/>
    </row>
    <row r="87" spans="2:26" ht="18" customHeight="1" x14ac:dyDescent="0.2">
      <c r="B87" s="61" t="s">
        <v>96</v>
      </c>
      <c r="C87" s="62">
        <f>+C60+C52+C43+C33+C23+C17</f>
        <v>276225000</v>
      </c>
      <c r="D87" s="62">
        <f t="shared" ref="D87:E87" si="66">+D60+D52+D43+D33+D23+D17</f>
        <v>0</v>
      </c>
      <c r="E87" s="62">
        <f t="shared" si="66"/>
        <v>295425994.25</v>
      </c>
      <c r="F87" s="63">
        <f>+F17+F23+F33+F43+F52+F60+F70+F75+F81</f>
        <v>12923184.49</v>
      </c>
      <c r="G87" s="64">
        <f t="shared" ref="G87:R87" si="67">+G17+G23+G33+G43+G52+G60+G70+G75+G81</f>
        <v>13152324.940000001</v>
      </c>
      <c r="H87" s="65">
        <f>+H17+H23+H33+H43+H52+H60+H70+H75+H81</f>
        <v>17403220.690000001</v>
      </c>
      <c r="I87" s="65">
        <f t="shared" si="67"/>
        <v>23414669.789999999</v>
      </c>
      <c r="J87" s="65">
        <f t="shared" si="67"/>
        <v>28999625.969999999</v>
      </c>
      <c r="K87" s="64">
        <f t="shared" si="67"/>
        <v>24946759.5</v>
      </c>
      <c r="L87" s="63">
        <f t="shared" si="67"/>
        <v>17834536.359999999</v>
      </c>
      <c r="M87" s="64">
        <f t="shared" si="67"/>
        <v>17842520.710000001</v>
      </c>
      <c r="N87" s="63">
        <f t="shared" si="67"/>
        <v>20342755.740000002</v>
      </c>
      <c r="O87" s="65">
        <f t="shared" si="67"/>
        <v>30325482.630000003</v>
      </c>
      <c r="P87" s="65">
        <f t="shared" si="67"/>
        <v>28660108.969999999</v>
      </c>
      <c r="Q87" s="64">
        <f t="shared" si="67"/>
        <v>36543681.140000001</v>
      </c>
      <c r="R87" s="75">
        <f t="shared" si="67"/>
        <v>272388870.93000001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59" t="s">
        <v>86</v>
      </c>
      <c r="C88" s="52">
        <v>0</v>
      </c>
      <c r="D88" s="46">
        <v>0</v>
      </c>
      <c r="E88" s="52">
        <v>0</v>
      </c>
      <c r="F88" s="46">
        <v>0</v>
      </c>
      <c r="G88" s="52">
        <v>0</v>
      </c>
      <c r="H88" s="60">
        <v>0</v>
      </c>
      <c r="I88" s="60">
        <v>0</v>
      </c>
      <c r="J88" s="60">
        <v>0</v>
      </c>
      <c r="K88" s="52">
        <v>0</v>
      </c>
      <c r="L88" s="46">
        <v>0</v>
      </c>
      <c r="M88" s="52">
        <v>0</v>
      </c>
      <c r="N88" s="46">
        <v>0</v>
      </c>
      <c r="O88" s="60">
        <v>0</v>
      </c>
      <c r="P88" s="60">
        <v>0</v>
      </c>
      <c r="Q88" s="52">
        <v>0</v>
      </c>
      <c r="R88" s="54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59" t="s">
        <v>87</v>
      </c>
      <c r="C89" s="52">
        <v>0</v>
      </c>
      <c r="D89" s="46">
        <v>0</v>
      </c>
      <c r="E89" s="52">
        <v>0</v>
      </c>
      <c r="F89" s="46">
        <v>0</v>
      </c>
      <c r="G89" s="52">
        <v>0</v>
      </c>
      <c r="H89" s="60">
        <v>0</v>
      </c>
      <c r="I89" s="60">
        <v>0</v>
      </c>
      <c r="J89" s="60">
        <v>0</v>
      </c>
      <c r="K89" s="52">
        <v>0</v>
      </c>
      <c r="L89" s="46">
        <v>0</v>
      </c>
      <c r="M89" s="52">
        <v>0</v>
      </c>
      <c r="N89" s="46">
        <v>0</v>
      </c>
      <c r="O89" s="60">
        <v>0</v>
      </c>
      <c r="P89" s="60">
        <v>0</v>
      </c>
      <c r="Q89" s="52">
        <v>0</v>
      </c>
      <c r="R89" s="54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56" t="s">
        <v>88</v>
      </c>
      <c r="C90" s="40">
        <v>0</v>
      </c>
      <c r="D90" s="39">
        <v>0</v>
      </c>
      <c r="E90" s="40">
        <v>0</v>
      </c>
      <c r="F90" s="39">
        <v>0</v>
      </c>
      <c r="G90" s="40">
        <v>0</v>
      </c>
      <c r="H90" s="57">
        <v>0</v>
      </c>
      <c r="I90" s="57">
        <v>0</v>
      </c>
      <c r="J90" s="57">
        <v>0</v>
      </c>
      <c r="K90" s="40">
        <v>0</v>
      </c>
      <c r="L90" s="39">
        <v>0</v>
      </c>
      <c r="M90" s="40">
        <v>0</v>
      </c>
      <c r="N90" s="39">
        <v>0</v>
      </c>
      <c r="O90" s="57">
        <v>0</v>
      </c>
      <c r="P90" s="57">
        <v>0</v>
      </c>
      <c r="Q90" s="40">
        <v>0</v>
      </c>
      <c r="R90" s="43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6" t="s">
        <v>89</v>
      </c>
      <c r="C91" s="40">
        <v>0</v>
      </c>
      <c r="D91" s="39">
        <v>0</v>
      </c>
      <c r="E91" s="40">
        <v>0</v>
      </c>
      <c r="F91" s="39">
        <v>0</v>
      </c>
      <c r="G91" s="40">
        <v>0</v>
      </c>
      <c r="H91" s="57">
        <v>0</v>
      </c>
      <c r="I91" s="57">
        <v>0</v>
      </c>
      <c r="J91" s="57">
        <v>0</v>
      </c>
      <c r="K91" s="40">
        <v>0</v>
      </c>
      <c r="L91" s="39">
        <v>0</v>
      </c>
      <c r="M91" s="40">
        <v>0</v>
      </c>
      <c r="N91" s="39">
        <v>0</v>
      </c>
      <c r="O91" s="57">
        <v>0</v>
      </c>
      <c r="P91" s="57">
        <v>0</v>
      </c>
      <c r="Q91" s="40">
        <v>0</v>
      </c>
      <c r="R91" s="43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59" t="s">
        <v>90</v>
      </c>
      <c r="C92" s="52">
        <v>0</v>
      </c>
      <c r="D92" s="46">
        <v>0</v>
      </c>
      <c r="E92" s="52">
        <v>0</v>
      </c>
      <c r="F92" s="46">
        <v>0</v>
      </c>
      <c r="G92" s="52">
        <v>0</v>
      </c>
      <c r="H92" s="60">
        <v>0</v>
      </c>
      <c r="I92" s="60">
        <v>0</v>
      </c>
      <c r="J92" s="60">
        <v>0</v>
      </c>
      <c r="K92" s="52">
        <v>0</v>
      </c>
      <c r="L92" s="46">
        <v>0</v>
      </c>
      <c r="M92" s="52">
        <v>0</v>
      </c>
      <c r="N92" s="46">
        <v>0</v>
      </c>
      <c r="O92" s="60">
        <v>0</v>
      </c>
      <c r="P92" s="60">
        <v>0</v>
      </c>
      <c r="Q92" s="52">
        <v>0</v>
      </c>
      <c r="R92" s="54">
        <v>0</v>
      </c>
      <c r="S92" s="1"/>
      <c r="T92" s="1"/>
      <c r="U92" s="1"/>
      <c r="V92" s="1"/>
      <c r="W92" s="1"/>
      <c r="X92" s="1"/>
      <c r="Y92" s="1"/>
      <c r="Z92" s="1"/>
    </row>
    <row r="93" spans="2:26" ht="15" customHeight="1" x14ac:dyDescent="0.2">
      <c r="B93" s="56" t="s">
        <v>91</v>
      </c>
      <c r="C93" s="40">
        <v>0</v>
      </c>
      <c r="D93" s="39">
        <v>0</v>
      </c>
      <c r="E93" s="40">
        <v>0</v>
      </c>
      <c r="F93" s="39">
        <v>0</v>
      </c>
      <c r="G93" s="40">
        <v>0</v>
      </c>
      <c r="H93" s="57">
        <v>0</v>
      </c>
      <c r="I93" s="57">
        <v>0</v>
      </c>
      <c r="J93" s="57">
        <v>0</v>
      </c>
      <c r="K93" s="40">
        <v>0</v>
      </c>
      <c r="L93" s="39">
        <v>0</v>
      </c>
      <c r="M93" s="40">
        <v>0</v>
      </c>
      <c r="N93" s="39">
        <v>0</v>
      </c>
      <c r="O93" s="57">
        <v>0</v>
      </c>
      <c r="P93" s="57">
        <v>0</v>
      </c>
      <c r="Q93" s="40">
        <v>0</v>
      </c>
      <c r="R93" s="43">
        <v>0</v>
      </c>
      <c r="S93" s="1"/>
      <c r="T93" s="1"/>
      <c r="U93" s="1"/>
      <c r="V93" s="1"/>
      <c r="W93" s="1"/>
      <c r="X93" s="1"/>
      <c r="Y93" s="1"/>
      <c r="Z93" s="1"/>
    </row>
    <row r="94" spans="2:26" ht="15" customHeight="1" x14ac:dyDescent="0.2">
      <c r="B94" s="56" t="s">
        <v>92</v>
      </c>
      <c r="C94" s="40">
        <v>0</v>
      </c>
      <c r="D94" s="39">
        <v>0</v>
      </c>
      <c r="E94" s="40">
        <v>0</v>
      </c>
      <c r="F94" s="39">
        <v>0</v>
      </c>
      <c r="G94" s="40">
        <v>0</v>
      </c>
      <c r="H94" s="57">
        <v>0</v>
      </c>
      <c r="I94" s="57">
        <v>0</v>
      </c>
      <c r="J94" s="57">
        <v>0</v>
      </c>
      <c r="K94" s="40">
        <v>0</v>
      </c>
      <c r="L94" s="39">
        <v>0</v>
      </c>
      <c r="M94" s="40">
        <v>0</v>
      </c>
      <c r="N94" s="39">
        <v>0</v>
      </c>
      <c r="O94" s="57">
        <v>0</v>
      </c>
      <c r="P94" s="57">
        <v>0</v>
      </c>
      <c r="Q94" s="40">
        <v>0</v>
      </c>
      <c r="R94" s="43">
        <v>0</v>
      </c>
      <c r="S94" s="1"/>
      <c r="T94" s="1"/>
      <c r="U94" s="1"/>
      <c r="V94" s="1"/>
      <c r="W94" s="1"/>
      <c r="X94" s="1"/>
      <c r="Y94" s="1"/>
      <c r="Z94" s="1"/>
    </row>
    <row r="95" spans="2:26" ht="15" customHeight="1" x14ac:dyDescent="0.2">
      <c r="B95" s="59" t="s">
        <v>93</v>
      </c>
      <c r="C95" s="52">
        <v>0</v>
      </c>
      <c r="D95" s="46">
        <v>0</v>
      </c>
      <c r="E95" s="52">
        <v>0</v>
      </c>
      <c r="F95" s="46">
        <v>0</v>
      </c>
      <c r="G95" s="52">
        <v>0</v>
      </c>
      <c r="H95" s="60">
        <v>0</v>
      </c>
      <c r="I95" s="60">
        <v>0</v>
      </c>
      <c r="J95" s="60">
        <v>0</v>
      </c>
      <c r="K95" s="52">
        <v>0</v>
      </c>
      <c r="L95" s="46">
        <v>0</v>
      </c>
      <c r="M95" s="52">
        <v>0</v>
      </c>
      <c r="N95" s="46">
        <v>0</v>
      </c>
      <c r="O95" s="60">
        <v>0</v>
      </c>
      <c r="P95" s="60">
        <v>0</v>
      </c>
      <c r="Q95" s="52">
        <v>0</v>
      </c>
      <c r="R95" s="54">
        <v>0</v>
      </c>
      <c r="S95" s="1"/>
      <c r="T95" s="1"/>
      <c r="U95" s="1"/>
      <c r="V95" s="1"/>
      <c r="W95" s="1"/>
      <c r="X95" s="1"/>
      <c r="Y95" s="1"/>
      <c r="Z95" s="1"/>
    </row>
    <row r="96" spans="2:26" ht="15" customHeight="1" x14ac:dyDescent="0.2">
      <c r="B96" s="56" t="s">
        <v>94</v>
      </c>
      <c r="C96" s="40">
        <v>0</v>
      </c>
      <c r="D96" s="39">
        <v>0</v>
      </c>
      <c r="E96" s="40">
        <v>0</v>
      </c>
      <c r="F96" s="39">
        <v>0</v>
      </c>
      <c r="G96" s="40">
        <v>0</v>
      </c>
      <c r="H96" s="57">
        <v>0</v>
      </c>
      <c r="I96" s="57">
        <v>0</v>
      </c>
      <c r="J96" s="57">
        <v>0</v>
      </c>
      <c r="K96" s="40">
        <v>0</v>
      </c>
      <c r="L96" s="39">
        <v>0</v>
      </c>
      <c r="M96" s="40">
        <v>0</v>
      </c>
      <c r="N96" s="39">
        <v>0</v>
      </c>
      <c r="O96" s="57">
        <v>0</v>
      </c>
      <c r="P96" s="57">
        <v>0</v>
      </c>
      <c r="Q96" s="40">
        <v>0</v>
      </c>
      <c r="R96" s="43">
        <v>0</v>
      </c>
      <c r="S96" s="1"/>
      <c r="T96" s="1"/>
      <c r="U96" s="1"/>
      <c r="V96" s="1"/>
      <c r="W96" s="1"/>
      <c r="X96" s="1"/>
      <c r="Y96" s="1"/>
      <c r="Z96" s="1"/>
    </row>
    <row r="97" spans="2:26" ht="23.25" customHeight="1" x14ac:dyDescent="0.2">
      <c r="B97" s="61" t="s">
        <v>95</v>
      </c>
      <c r="C97" s="64">
        <f>+C88+C89+C91+C95</f>
        <v>0</v>
      </c>
      <c r="D97" s="63">
        <f t="shared" ref="D97:R97" si="68">+D88+D89+D91+D95</f>
        <v>0</v>
      </c>
      <c r="E97" s="64">
        <f t="shared" si="68"/>
        <v>0</v>
      </c>
      <c r="F97" s="63">
        <f t="shared" si="68"/>
        <v>0</v>
      </c>
      <c r="G97" s="64">
        <f t="shared" si="68"/>
        <v>0</v>
      </c>
      <c r="H97" s="65">
        <f t="shared" si="68"/>
        <v>0</v>
      </c>
      <c r="I97" s="65">
        <f t="shared" si="68"/>
        <v>0</v>
      </c>
      <c r="J97" s="65">
        <f t="shared" si="68"/>
        <v>0</v>
      </c>
      <c r="K97" s="64">
        <f t="shared" si="68"/>
        <v>0</v>
      </c>
      <c r="L97" s="63">
        <f t="shared" si="68"/>
        <v>0</v>
      </c>
      <c r="M97" s="64">
        <f t="shared" si="68"/>
        <v>0</v>
      </c>
      <c r="N97" s="63">
        <f t="shared" si="68"/>
        <v>0</v>
      </c>
      <c r="O97" s="65">
        <f t="shared" si="68"/>
        <v>0</v>
      </c>
      <c r="P97" s="65">
        <f t="shared" si="68"/>
        <v>0</v>
      </c>
      <c r="Q97" s="64">
        <f t="shared" si="68"/>
        <v>0</v>
      </c>
      <c r="R97" s="75">
        <f t="shared" si="68"/>
        <v>0</v>
      </c>
      <c r="S97" s="1"/>
      <c r="T97" s="1"/>
      <c r="U97" s="1"/>
      <c r="V97" s="1"/>
      <c r="W97" s="1"/>
      <c r="X97" s="1"/>
      <c r="Y97" s="1"/>
      <c r="Z97" s="1"/>
    </row>
    <row r="98" spans="2:26" ht="6.75" customHeight="1" thickBot="1" x14ac:dyDescent="0.25">
      <c r="B98" s="59"/>
      <c r="C98" s="40"/>
      <c r="D98" s="50"/>
      <c r="E98" s="66"/>
      <c r="F98" s="49"/>
      <c r="G98" s="67"/>
      <c r="H98" s="68"/>
      <c r="I98" s="74"/>
      <c r="J98" s="74"/>
      <c r="K98" s="47"/>
      <c r="L98" s="49"/>
      <c r="M98" s="47"/>
      <c r="N98" s="49"/>
      <c r="O98" s="74"/>
      <c r="P98" s="74"/>
      <c r="Q98" s="127"/>
      <c r="R98" s="43"/>
      <c r="S98" s="1"/>
      <c r="T98" s="1"/>
      <c r="U98" s="1"/>
      <c r="V98" s="1"/>
      <c r="W98" s="1"/>
      <c r="X98" s="1"/>
      <c r="Y98" s="1"/>
      <c r="Z98" s="1"/>
    </row>
    <row r="99" spans="2:26" ht="28.5" customHeight="1" thickBot="1" x14ac:dyDescent="0.25">
      <c r="B99" s="69" t="s">
        <v>42</v>
      </c>
      <c r="C99" s="70">
        <f>+C87+C97</f>
        <v>276225000</v>
      </c>
      <c r="D99" s="71">
        <f>+D17+D23+D33+D60</f>
        <v>0</v>
      </c>
      <c r="E99" s="70">
        <f>+E17+E23+E33+E60</f>
        <v>295425994.25</v>
      </c>
      <c r="F99" s="71">
        <f t="shared" ref="F99:R99" si="69">F17+F23+F33+F60</f>
        <v>12923184.49</v>
      </c>
      <c r="G99" s="70">
        <f t="shared" si="69"/>
        <v>13152324.940000001</v>
      </c>
      <c r="H99" s="72">
        <f t="shared" si="69"/>
        <v>17403220.690000001</v>
      </c>
      <c r="I99" s="72">
        <f t="shared" si="69"/>
        <v>23414669.789999999</v>
      </c>
      <c r="J99" s="72">
        <f t="shared" si="69"/>
        <v>28999625.969999999</v>
      </c>
      <c r="K99" s="70">
        <f t="shared" si="69"/>
        <v>24946759.5</v>
      </c>
      <c r="L99" s="71">
        <f t="shared" si="69"/>
        <v>17834536.359999999</v>
      </c>
      <c r="M99" s="70">
        <f t="shared" si="69"/>
        <v>17842520.710000001</v>
      </c>
      <c r="N99" s="71">
        <f t="shared" si="69"/>
        <v>20342755.740000002</v>
      </c>
      <c r="O99" s="72">
        <f t="shared" si="69"/>
        <v>30325482.630000003</v>
      </c>
      <c r="P99" s="72">
        <f t="shared" si="69"/>
        <v>28660108.969999999</v>
      </c>
      <c r="Q99" s="71">
        <f t="shared" si="69"/>
        <v>36543681.140000001</v>
      </c>
      <c r="R99" s="76">
        <f t="shared" si="69"/>
        <v>272388870.93000001</v>
      </c>
    </row>
    <row r="100" spans="2:26" ht="12.75" customHeight="1" x14ac:dyDescent="0.2">
      <c r="B100" s="28" t="s">
        <v>43</v>
      </c>
      <c r="C100" s="29"/>
      <c r="D100" s="21"/>
      <c r="E100" s="21"/>
      <c r="F100" s="16"/>
      <c r="G100" s="17"/>
      <c r="Q100" s="4"/>
    </row>
    <row r="101" spans="2:26" ht="14.25" customHeight="1" x14ac:dyDescent="0.2">
      <c r="C101" s="30"/>
      <c r="D101" s="24"/>
      <c r="E101" s="24"/>
      <c r="F101" s="15"/>
      <c r="G101" s="17"/>
      <c r="Q101" s="4"/>
    </row>
    <row r="102" spans="2:26" ht="12.75" customHeight="1" x14ac:dyDescent="0.2">
      <c r="C102" s="30"/>
      <c r="D102" s="24"/>
      <c r="E102" s="24"/>
      <c r="F102" s="15"/>
      <c r="G102" s="18"/>
      <c r="Q102" s="4"/>
    </row>
    <row r="103" spans="2:26" ht="12.75" customHeight="1" x14ac:dyDescent="0.2">
      <c r="B103" s="31" t="s">
        <v>97</v>
      </c>
      <c r="C103" s="32"/>
      <c r="D103" s="25"/>
      <c r="E103" s="25"/>
      <c r="F103" s="15"/>
      <c r="G103" s="17"/>
    </row>
    <row r="104" spans="2:26" ht="12.75" customHeight="1" x14ac:dyDescent="0.2">
      <c r="B104" s="32" t="s">
        <v>52</v>
      </c>
      <c r="C104" s="32"/>
      <c r="D104" s="26"/>
      <c r="E104" s="26"/>
      <c r="F104" s="15"/>
      <c r="G104" s="17"/>
    </row>
    <row r="105" spans="2:26" ht="12.75" customHeight="1" x14ac:dyDescent="0.2">
      <c r="B105" s="32" t="s">
        <v>50</v>
      </c>
      <c r="C105" s="32"/>
      <c r="D105" s="25"/>
      <c r="E105" s="25"/>
      <c r="F105" s="15"/>
      <c r="G105" s="17"/>
    </row>
    <row r="106" spans="2:26" ht="12.75" customHeight="1" x14ac:dyDescent="0.25">
      <c r="B106" s="28" t="s">
        <v>115</v>
      </c>
      <c r="C106" s="13"/>
      <c r="D106" s="9"/>
    </row>
    <row r="107" spans="2:26" ht="12.75" customHeight="1" x14ac:dyDescent="0.25">
      <c r="B107" s="28" t="s">
        <v>116</v>
      </c>
      <c r="C107" s="13"/>
      <c r="D107" s="9"/>
    </row>
    <row r="108" spans="2:26" ht="12.75" customHeight="1" x14ac:dyDescent="0.25">
      <c r="B108" s="13"/>
      <c r="C108" s="13"/>
      <c r="D108" s="9"/>
    </row>
    <row r="109" spans="2:26" ht="12.75" customHeight="1" x14ac:dyDescent="0.25">
      <c r="B109" s="13"/>
      <c r="C109" s="13"/>
      <c r="D109" s="9"/>
    </row>
    <row r="110" spans="2:26" ht="12.75" customHeight="1" x14ac:dyDescent="0.25">
      <c r="B110" s="13"/>
      <c r="C110" s="13"/>
      <c r="D110" s="9"/>
    </row>
    <row r="111" spans="2:26" ht="12.75" customHeight="1" x14ac:dyDescent="0.25">
      <c r="B111" s="13"/>
      <c r="C111" s="13"/>
      <c r="D111" s="9"/>
    </row>
    <row r="112" spans="2:26" ht="12.75" customHeight="1" x14ac:dyDescent="0.25">
      <c r="B112" s="13"/>
      <c r="C112" s="13"/>
      <c r="D112" s="9"/>
    </row>
    <row r="113" spans="2:16" ht="12.75" customHeight="1" x14ac:dyDescent="0.25">
      <c r="B113" s="13"/>
      <c r="C113" s="13"/>
      <c r="D113" s="9"/>
    </row>
    <row r="114" spans="2:16" ht="17.25" customHeight="1" x14ac:dyDescent="0.3">
      <c r="B114" s="78" t="s">
        <v>110</v>
      </c>
      <c r="C114" s="79"/>
      <c r="D114" s="78"/>
      <c r="G114" s="78" t="s">
        <v>111</v>
      </c>
      <c r="H114" s="79"/>
      <c r="I114" s="79"/>
      <c r="P114" s="80" t="s">
        <v>51</v>
      </c>
    </row>
    <row r="115" spans="2:16" ht="19.5" customHeight="1" x14ac:dyDescent="0.3">
      <c r="B115" s="81" t="s">
        <v>112</v>
      </c>
      <c r="C115" s="79"/>
      <c r="D115" s="78"/>
      <c r="G115" s="81" t="s">
        <v>113</v>
      </c>
      <c r="H115" s="79"/>
      <c r="I115" s="79"/>
      <c r="P115" s="82" t="s">
        <v>44</v>
      </c>
    </row>
    <row r="116" spans="2:16" ht="12.75" customHeight="1" x14ac:dyDescent="0.25">
      <c r="B116" s="13"/>
      <c r="C116" s="13"/>
      <c r="D116" s="9"/>
    </row>
    <row r="117" spans="2:16" ht="12.75" customHeight="1" x14ac:dyDescent="0.25">
      <c r="B117" s="13"/>
      <c r="C117" s="13"/>
      <c r="D117" s="9"/>
    </row>
    <row r="118" spans="2:16" ht="12.75" customHeight="1" x14ac:dyDescent="0.25">
      <c r="B118" s="13"/>
      <c r="C118" s="13"/>
      <c r="D118" s="9"/>
    </row>
    <row r="119" spans="2:16" ht="12.75" customHeight="1" x14ac:dyDescent="0.25">
      <c r="B119" s="13"/>
      <c r="C119" s="13"/>
      <c r="D119" s="9"/>
    </row>
    <row r="120" spans="2:16" ht="12.75" customHeight="1" x14ac:dyDescent="0.25">
      <c r="B120" s="13"/>
      <c r="C120" s="13"/>
      <c r="D120" s="9"/>
    </row>
    <row r="121" spans="2:16" ht="12.75" customHeight="1" x14ac:dyDescent="0.25">
      <c r="B121" s="13"/>
      <c r="C121" s="13"/>
      <c r="D121" s="9"/>
    </row>
    <row r="122" spans="2:16" ht="12.75" customHeight="1" x14ac:dyDescent="0.25">
      <c r="B122" s="13"/>
      <c r="C122" s="13"/>
      <c r="D122" s="9"/>
    </row>
    <row r="123" spans="2:16" ht="12.75" customHeight="1" x14ac:dyDescent="0.25">
      <c r="B123" s="13"/>
      <c r="C123" s="13"/>
      <c r="D123" s="9"/>
    </row>
    <row r="124" spans="2:16" ht="12.75" customHeight="1" x14ac:dyDescent="0.25">
      <c r="B124" s="13"/>
      <c r="C124" s="13"/>
      <c r="D124" s="9"/>
    </row>
    <row r="125" spans="2:16" ht="12.75" customHeight="1" x14ac:dyDescent="0.25">
      <c r="B125" s="13"/>
      <c r="C125" s="13"/>
      <c r="D125" s="9"/>
    </row>
    <row r="126" spans="2:16" ht="12.75" customHeight="1" x14ac:dyDescent="0.25">
      <c r="B126" s="13"/>
      <c r="C126" s="13"/>
      <c r="D126" s="9"/>
    </row>
    <row r="127" spans="2:16" ht="12.75" customHeight="1" x14ac:dyDescent="0.25">
      <c r="B127" s="13"/>
      <c r="C127" s="13"/>
      <c r="D127" s="9"/>
    </row>
    <row r="128" spans="2:16" ht="12.75" customHeight="1" x14ac:dyDescent="0.25">
      <c r="B128" s="13"/>
      <c r="C128" s="13"/>
      <c r="D128" s="9"/>
    </row>
    <row r="129" spans="2:4" ht="12.75" customHeight="1" x14ac:dyDescent="0.25">
      <c r="B129" s="13"/>
      <c r="C129" s="13"/>
      <c r="D129" s="9"/>
    </row>
    <row r="130" spans="2:4" ht="12.75" customHeight="1" x14ac:dyDescent="0.25">
      <c r="B130" s="13"/>
      <c r="C130" s="13"/>
      <c r="D130" s="9"/>
    </row>
    <row r="131" spans="2:4" ht="12.75" customHeight="1" x14ac:dyDescent="0.25">
      <c r="B131" s="13"/>
      <c r="C131" s="13"/>
      <c r="D131" s="9"/>
    </row>
    <row r="132" spans="2:4" ht="12.75" customHeight="1" x14ac:dyDescent="0.25">
      <c r="B132" s="13"/>
      <c r="C132" s="13"/>
      <c r="D132" s="9"/>
    </row>
    <row r="133" spans="2:4" ht="12.75" customHeight="1" x14ac:dyDescent="0.25">
      <c r="B133" s="13"/>
      <c r="C133" s="13"/>
      <c r="D133" s="9"/>
    </row>
    <row r="134" spans="2:4" ht="12.75" customHeight="1" x14ac:dyDescent="0.25">
      <c r="B134" s="13"/>
      <c r="C134" s="13"/>
      <c r="D134" s="9"/>
    </row>
    <row r="135" spans="2:4" ht="12.75" customHeight="1" x14ac:dyDescent="0.25">
      <c r="B135" s="13"/>
      <c r="C135" s="13"/>
      <c r="D135" s="9"/>
    </row>
    <row r="136" spans="2:4" ht="12.75" customHeight="1" x14ac:dyDescent="0.25">
      <c r="B136" s="13"/>
      <c r="C136" s="13"/>
      <c r="D136" s="9"/>
    </row>
    <row r="137" spans="2:4" ht="12.75" customHeight="1" x14ac:dyDescent="0.25">
      <c r="B137" s="13"/>
      <c r="C137" s="13"/>
      <c r="D137" s="9"/>
    </row>
    <row r="138" spans="2:4" ht="12.75" customHeight="1" x14ac:dyDescent="0.25">
      <c r="B138" s="13"/>
      <c r="C138" s="13"/>
      <c r="D138" s="9"/>
    </row>
    <row r="139" spans="2:4" ht="12.75" customHeight="1" x14ac:dyDescent="0.25">
      <c r="B139" s="13"/>
      <c r="C139" s="13"/>
      <c r="D139" s="9"/>
    </row>
    <row r="140" spans="2:4" ht="12.75" customHeight="1" x14ac:dyDescent="0.25">
      <c r="B140" s="13"/>
      <c r="C140" s="13"/>
      <c r="D140" s="9"/>
    </row>
    <row r="141" spans="2:4" ht="12.75" customHeight="1" x14ac:dyDescent="0.25">
      <c r="B141" s="13"/>
      <c r="C141" s="13"/>
      <c r="D141" s="9"/>
    </row>
    <row r="142" spans="2:4" ht="12.75" customHeight="1" x14ac:dyDescent="0.25">
      <c r="B142" s="13"/>
      <c r="C142" s="13"/>
      <c r="D142" s="9"/>
    </row>
    <row r="143" spans="2:4" ht="12.75" customHeight="1" x14ac:dyDescent="0.25">
      <c r="B143" s="13"/>
      <c r="C143" s="13"/>
      <c r="D143" s="9"/>
    </row>
    <row r="144" spans="2:4" ht="12.75" customHeight="1" x14ac:dyDescent="0.25">
      <c r="B144" s="13"/>
      <c r="C144" s="13"/>
      <c r="D144" s="9"/>
    </row>
    <row r="145" spans="2:18" ht="12.75" customHeight="1" x14ac:dyDescent="0.25">
      <c r="C145" s="14"/>
      <c r="D145" s="9"/>
    </row>
    <row r="146" spans="2:18" ht="17.25" customHeight="1" x14ac:dyDescent="0.2"/>
    <row r="148" spans="2:18" ht="17.25" customHeight="1" x14ac:dyDescent="0.25">
      <c r="L148" s="79"/>
      <c r="M148" s="79"/>
      <c r="N148" s="79"/>
      <c r="O148" s="79"/>
      <c r="P148" s="79"/>
      <c r="Q148" s="79"/>
      <c r="R148" s="79"/>
    </row>
    <row r="149" spans="2:18" ht="17.25" customHeight="1" x14ac:dyDescent="0.3">
      <c r="L149" s="79"/>
      <c r="M149" s="79"/>
      <c r="N149" s="79"/>
      <c r="O149" s="79"/>
      <c r="P149" s="79"/>
      <c r="Q149" s="82"/>
      <c r="R149" s="79"/>
    </row>
    <row r="150" spans="2:18" ht="12.75" customHeight="1" x14ac:dyDescent="0.25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35"/>
      <c r="R150" s="73"/>
    </row>
    <row r="151" spans="2:18" ht="12.75" customHeight="1" x14ac:dyDescent="0.25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35"/>
      <c r="R151" s="73"/>
    </row>
    <row r="152" spans="2:18" ht="12.75" customHeight="1" x14ac:dyDescent="0.25">
      <c r="G152" s="9"/>
      <c r="H152" s="9"/>
      <c r="I152" s="10"/>
      <c r="J152" s="10"/>
      <c r="Q152" s="4"/>
    </row>
    <row r="153" spans="2:18" ht="12.75" customHeight="1" x14ac:dyDescent="0.25">
      <c r="G153" s="9"/>
      <c r="H153" s="9"/>
      <c r="J153" s="9"/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  <row r="1101" spans="17:17" ht="12.75" customHeight="1" x14ac:dyDescent="0.2">
      <c r="Q1101" s="4"/>
    </row>
    <row r="1102" spans="17:17" ht="12.75" customHeight="1" x14ac:dyDescent="0.2">
      <c r="Q1102" s="4"/>
    </row>
    <row r="1103" spans="17:17" ht="12.75" customHeight="1" x14ac:dyDescent="0.2">
      <c r="Q1103" s="4"/>
    </row>
    <row r="1104" spans="17:17" ht="12.75" customHeight="1" x14ac:dyDescent="0.2">
      <c r="Q110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1.1000000000000001"/>
  <pageSetup paperSize="5" scale="62" fitToHeight="0" orientation="landscape" useFirstPageNumber="1" r:id="rId1"/>
  <headerFooter>
    <oddFooter xml:space="preserve">&amp;R&amp;P    </oddFooter>
  </headerFooter>
  <ignoredErrors>
    <ignoredError sqref="R18 R19:R31 E33:Q33 C33 C60:H60 E81 R61:R69 J60:R60" formulaRange="1"/>
    <ignoredError sqref="F17" formula="1"/>
    <ignoredError sqref="R34 R35:R36 R38:R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2025-01-15T14:28:18Z</cp:lastPrinted>
  <dcterms:created xsi:type="dcterms:W3CDTF">2022-02-01T16:24:37Z</dcterms:created>
  <dcterms:modified xsi:type="dcterms:W3CDTF">2025-09-29T18:46:41Z</dcterms:modified>
</cp:coreProperties>
</file>