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4BE0A40D-6160-419C-83B9-58031F5933C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3" i="1"/>
  <c r="D19" i="1" s="1"/>
  <c r="B19" i="1"/>
  <c r="D41" i="1"/>
  <c r="E14" i="1" l="1"/>
  <c r="E19" i="1"/>
  <c r="C19" i="1"/>
  <c r="P37" i="1"/>
  <c r="Q40" i="1"/>
  <c r="P29" i="1"/>
  <c r="O37" i="1"/>
  <c r="N14" i="1"/>
  <c r="B14" i="1"/>
  <c r="C14" i="1"/>
  <c r="D15" i="1"/>
  <c r="D16" i="1"/>
  <c r="D17" i="1"/>
  <c r="D18" i="1"/>
  <c r="D20" i="1"/>
  <c r="D21" i="1"/>
  <c r="D22" i="1"/>
  <c r="D24" i="1"/>
  <c r="D25" i="1"/>
  <c r="D26" i="1"/>
  <c r="D27" i="1"/>
  <c r="D28" i="1"/>
  <c r="B29" i="1"/>
  <c r="C29" i="1"/>
  <c r="D30" i="1"/>
  <c r="D31" i="1"/>
  <c r="D32" i="1"/>
  <c r="D33" i="1"/>
  <c r="D34" i="1"/>
  <c r="D35" i="1"/>
  <c r="B37" i="1"/>
  <c r="C37" i="1"/>
  <c r="D39" i="1"/>
  <c r="D40" i="1"/>
  <c r="D42" i="1"/>
  <c r="D43" i="1"/>
  <c r="C44" i="1" l="1"/>
  <c r="B44" i="1"/>
  <c r="D37" i="1"/>
  <c r="D29" i="1"/>
  <c r="D14" i="1"/>
  <c r="D44" i="1" l="1"/>
  <c r="B13" i="1"/>
  <c r="C13" i="1" l="1"/>
  <c r="D13" i="1"/>
  <c r="N37" i="1"/>
  <c r="M37" i="1"/>
  <c r="L37" i="1"/>
  <c r="K14" i="1" l="1"/>
  <c r="K19" i="1"/>
  <c r="K29" i="1"/>
  <c r="K37" i="1"/>
  <c r="K44" i="1" l="1"/>
  <c r="K13" i="1"/>
  <c r="G19" i="1" l="1"/>
  <c r="F19" i="1"/>
  <c r="F14" i="1"/>
  <c r="F44" i="1" s="1"/>
  <c r="G14" i="1" l="1"/>
  <c r="Q43" i="1" l="1"/>
  <c r="Q42" i="1"/>
  <c r="Q39" i="1"/>
  <c r="Q38" i="1"/>
  <c r="Q37" i="1"/>
  <c r="Q36" i="1"/>
  <c r="Q35" i="1"/>
  <c r="Q34" i="1"/>
  <c r="Q33" i="1"/>
  <c r="Q32" i="1"/>
  <c r="Q31" i="1"/>
  <c r="Q30" i="1"/>
  <c r="O29" i="1"/>
  <c r="N29" i="1"/>
  <c r="M29" i="1"/>
  <c r="L29" i="1"/>
  <c r="J29" i="1"/>
  <c r="I29" i="1"/>
  <c r="H29" i="1"/>
  <c r="G29" i="1"/>
  <c r="G13" i="1" s="1"/>
  <c r="Q28" i="1"/>
  <c r="Q27" i="1"/>
  <c r="Q26" i="1"/>
  <c r="Q25" i="1"/>
  <c r="Q24" i="1"/>
  <c r="Q23" i="1"/>
  <c r="Q22" i="1"/>
  <c r="Q21" i="1"/>
  <c r="Q20" i="1"/>
  <c r="P19" i="1"/>
  <c r="O19" i="1"/>
  <c r="N19" i="1"/>
  <c r="N44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H14" i="1"/>
  <c r="I44" i="1" l="1"/>
  <c r="J44" i="1"/>
  <c r="O44" i="1"/>
  <c r="M44" i="1"/>
  <c r="P44" i="1"/>
  <c r="L44" i="1"/>
  <c r="H44" i="1"/>
  <c r="G44" i="1"/>
  <c r="I13" i="1"/>
  <c r="E13" i="1"/>
  <c r="Q29" i="1"/>
  <c r="J13" i="1"/>
  <c r="H13" i="1"/>
  <c r="Q19" i="1"/>
  <c r="M13" i="1"/>
  <c r="F13" i="1"/>
  <c r="L13" i="1"/>
  <c r="N13" i="1"/>
  <c r="O13" i="1"/>
  <c r="E44" i="1"/>
  <c r="Q14" i="1"/>
  <c r="P13" i="1"/>
  <c r="Q44" i="1" l="1"/>
  <c r="Q13" i="1"/>
</calcChain>
</file>

<file path=xl/sharedStrings.xml><?xml version="1.0" encoding="utf-8"?>
<sst xmlns="http://schemas.openxmlformats.org/spreadsheetml/2006/main" count="69" uniqueCount="69">
  <si>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</si>
  <si>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</si>
  <si>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</si>
  <si>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</si>
  <si>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</si>
  <si>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</si>
  <si>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</si>
  <si>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</si>
  <si>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</si>
  <si>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</si>
  <si>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</si>
  <si>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</si>
  <si>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</si>
  <si>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</si>
  <si>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</si>
  <si>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</si>
  <si>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</si>
  <si>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</si>
  <si>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</si>
  <si>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</si>
  <si>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</si>
  <si>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</si>
  <si>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</si>
  <si>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</si>
  <si>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</si>
  <si>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</si>
  <si>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</si>
  <si>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</si>
  <si>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</si>
  <si>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</si>
  <si>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</si>
  <si>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</si>
  <si>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</si>
  <si>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</si>
  <si>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</si>
  <si>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</si>
  <si>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</si>
  <si>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</si>
  <si>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</si>
  <si>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</si>
  <si>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</si>
  <si>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</si>
  <si>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</si>
  <si>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</si>
  <si>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</si>
  <si>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</si>
  <si>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</si>
  <si>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</si>
  <si>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</si>
  <si>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</si>
  <si>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</si>
  <si>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</si>
  <si>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</si>
  <si>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</si>
  <si>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</si>
  <si>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</si>
  <si>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</si>
  <si>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</si>
  <si>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Director Administrativo  Financiero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</si>
  <si>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</si>
  <si>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</si>
  <si>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</si>
  <si>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</si>
  <si>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</si>
  <si>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Fuente de registro: 01 de enero al 31 de enero 2024</t>
  </si>
  <si>
    <t>Fecha de imputación: hasta el 31 de enero 2024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</si>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</sst>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sz val="7"/>
      <color rgb="FF000000"/>
      <name val="Arial"/>
      <family val="2"/>
    </font>
    <font>
      <b/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0" fillId="0" borderId="0" xfId="0" applyFont="1"/>
    <xf numFmtId="4" fontId="10" fillId="2" borderId="0" xfId="0" applyNumberFormat="1" applyFont="1" applyFill="1" applyAlignment="1">
      <alignment vertical="top" shrinkToFi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4" fontId="11" fillId="0" borderId="0" xfId="0" applyNumberFormat="1" applyFont="1" applyAlignment="1">
      <alignment vertical="top" shrinkToFit="1"/>
    </xf>
    <xf numFmtId="39" fontId="11" fillId="0" borderId="0" xfId="0" applyNumberFormat="1" applyFont="1" applyAlignment="1">
      <alignment vertical="top" shrinkToFit="1"/>
    </xf>
    <xf numFmtId="0" fontId="19" fillId="0" borderId="17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0" fontId="13" fillId="0" borderId="0" xfId="0" applyFont="1"/>
    <xf numFmtId="0" fontId="21" fillId="0" borderId="0" xfId="0" applyFont="1"/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923924</xdr:colOff>
      <xdr:row>1</xdr:row>
      <xdr:rowOff>66675</xdr:rowOff>
    </xdr:from>
    <xdr:to>
      <xdr:col>17</xdr:col>
      <xdr:colOff>714374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49" y="266700"/>
          <a:ext cx="19907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40955</xdr:colOff>
      <xdr:row>0</xdr:row>
      <xdr:rowOff>142875</xdr:rowOff>
    </xdr:from>
    <xdr:to>
      <xdr:col>0</xdr:col>
      <xdr:colOff>2057401</xdr:colOff>
      <xdr:row>7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5" y="142875"/>
          <a:ext cx="2016446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5"/>
  <sheetViews>
    <sheetView showGridLines="0" tabSelected="1" workbookViewId="0">
      <selection activeCell="V24" sqref="V24"/>
    </sheetView>
  </sheetViews>
  <sheetFormatPr baseColWidth="10" defaultColWidth="14.42578125" defaultRowHeight="15.75" customHeight="1" x14ac:dyDescent="0.2"/>
  <cols>
    <col min="1" max="1" width="45.7109375" customWidth="1"/>
    <col min="2" max="2" width="16" customWidth="1"/>
    <col min="3" max="3" width="0.5703125" hidden="1" customWidth="1"/>
    <col min="4" max="4" width="17.85546875" customWidth="1"/>
    <col min="5" max="5" width="16.7109375" customWidth="1"/>
    <col min="6" max="6" width="14" hidden="1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5" width="14.42578125" hidden="1" customWidth="1"/>
    <col min="16" max="16" width="0.28515625" hidden="1" customWidth="1"/>
    <col min="17" max="17" width="16.28515625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80" t="s">
        <v>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1"/>
      <c r="T7" s="1"/>
      <c r="U7" s="1"/>
      <c r="V7" s="1"/>
      <c r="W7" s="1"/>
      <c r="X7" s="1"/>
      <c r="Y7" s="1"/>
    </row>
    <row r="8" spans="1:25" ht="21" customHeight="1" x14ac:dyDescent="0.25">
      <c r="A8" s="80" t="s">
        <v>61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1"/>
      <c r="T8" s="1"/>
      <c r="U8" s="1"/>
      <c r="V8" s="1"/>
      <c r="W8" s="1"/>
      <c r="X8" s="1"/>
      <c r="Y8" s="1"/>
    </row>
    <row r="9" spans="1:25" ht="15" customHeight="1" x14ac:dyDescent="0.25">
      <c r="A9" s="80" t="s">
        <v>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80" t="s">
        <v>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53" t="s">
        <v>4</v>
      </c>
      <c r="B12" s="54" t="s">
        <v>52</v>
      </c>
      <c r="C12" s="54" t="s">
        <v>51</v>
      </c>
      <c r="D12" s="54" t="s">
        <v>53</v>
      </c>
      <c r="E12" s="55" t="s">
        <v>5</v>
      </c>
      <c r="F12" s="55" t="s">
        <v>6</v>
      </c>
      <c r="G12" s="55" t="s">
        <v>7</v>
      </c>
      <c r="H12" s="56" t="s">
        <v>8</v>
      </c>
      <c r="I12" s="57" t="s">
        <v>9</v>
      </c>
      <c r="J12" s="57" t="s">
        <v>10</v>
      </c>
      <c r="K12" s="58" t="s">
        <v>11</v>
      </c>
      <c r="L12" s="57" t="s">
        <v>12</v>
      </c>
      <c r="M12" s="57" t="s">
        <v>13</v>
      </c>
      <c r="N12" s="58" t="s">
        <v>14</v>
      </c>
      <c r="O12" s="59" t="s">
        <v>15</v>
      </c>
      <c r="P12" s="55" t="s">
        <v>16</v>
      </c>
      <c r="Q12" s="60" t="s">
        <v>54</v>
      </c>
      <c r="R12" s="24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5" t="s">
        <v>17</v>
      </c>
      <c r="B13" s="52">
        <f>B14+B19+B29+B37</f>
        <v>276225000</v>
      </c>
      <c r="C13" s="67" t="e">
        <f>C14+C19+C29+C37+#REF!</f>
        <v>#REF!</v>
      </c>
      <c r="D13" s="52" t="e">
        <f>D14+D19+D29+D37+#REF!</f>
        <v>#REF!</v>
      </c>
      <c r="E13" s="17">
        <f t="shared" ref="E13:P13" si="0">E14+E19+E29+E37</f>
        <v>12923184.49</v>
      </c>
      <c r="F13" s="5">
        <f t="shared" si="0"/>
        <v>0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12923184.49</v>
      </c>
    </row>
    <row r="14" spans="1:25" ht="12.75" customHeight="1" x14ac:dyDescent="0.2">
      <c r="A14" s="25" t="s">
        <v>18</v>
      </c>
      <c r="B14" s="27">
        <f t="shared" ref="B14" si="2">SUM(B15:B18)</f>
        <v>187139659</v>
      </c>
      <c r="C14" s="68">
        <f>SUM(C15:C18)</f>
        <v>0</v>
      </c>
      <c r="D14" s="27">
        <f>SUM(D15:D18)</f>
        <v>187139659</v>
      </c>
      <c r="E14" s="17">
        <f>E15+E16+E18+E17</f>
        <v>11716987.16</v>
      </c>
      <c r="F14" s="5">
        <f>SUM(F15:F18)</f>
        <v>0</v>
      </c>
      <c r="G14" s="5">
        <f>SUM(G15:G18)</f>
        <v>0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4">
        <f>SUM(N15:N18)</f>
        <v>0</v>
      </c>
      <c r="O14" s="47">
        <f t="shared" si="3"/>
        <v>0</v>
      </c>
      <c r="P14" s="18">
        <f t="shared" si="3"/>
        <v>0</v>
      </c>
      <c r="Q14" s="6">
        <f t="shared" si="1"/>
        <v>11716987.16</v>
      </c>
    </row>
    <row r="15" spans="1:25" ht="12.75" customHeight="1" x14ac:dyDescent="0.2">
      <c r="A15" s="26" t="s">
        <v>19</v>
      </c>
      <c r="B15" s="32">
        <v>138856000</v>
      </c>
      <c r="C15" s="42"/>
      <c r="D15" s="28">
        <f>+B15+C15</f>
        <v>138856000</v>
      </c>
      <c r="E15" s="9">
        <v>9631356.25</v>
      </c>
      <c r="F15" s="9"/>
      <c r="G15" s="10"/>
      <c r="H15" s="11"/>
      <c r="I15" s="14"/>
      <c r="J15" s="14"/>
      <c r="K15" s="13"/>
      <c r="L15" s="14"/>
      <c r="M15" s="14"/>
      <c r="N15" s="45"/>
      <c r="O15" s="48"/>
      <c r="P15" s="9"/>
      <c r="Q15" s="11">
        <f t="shared" si="1"/>
        <v>9631356.25</v>
      </c>
    </row>
    <row r="16" spans="1:25" ht="12.75" customHeight="1" x14ac:dyDescent="0.2">
      <c r="A16" s="26" t="s">
        <v>20</v>
      </c>
      <c r="B16" s="32">
        <v>28532000</v>
      </c>
      <c r="C16" s="43"/>
      <c r="D16" s="28">
        <f t="shared" ref="D16:D18" si="4">+B16+C16</f>
        <v>28532000</v>
      </c>
      <c r="E16" s="9">
        <v>588000</v>
      </c>
      <c r="F16" s="9"/>
      <c r="G16" s="10"/>
      <c r="H16" s="11"/>
      <c r="I16" s="14"/>
      <c r="J16" s="14"/>
      <c r="K16" s="13"/>
      <c r="L16" s="14"/>
      <c r="M16" s="14"/>
      <c r="N16" s="45"/>
      <c r="O16" s="48"/>
      <c r="P16" s="9"/>
      <c r="Q16" s="11">
        <f t="shared" si="1"/>
        <v>588000</v>
      </c>
    </row>
    <row r="17" spans="1:19" ht="12.75" customHeight="1" x14ac:dyDescent="0.2">
      <c r="A17" s="26" t="s">
        <v>21</v>
      </c>
      <c r="B17" s="32">
        <v>432000</v>
      </c>
      <c r="C17" s="43"/>
      <c r="D17" s="28">
        <f t="shared" si="4"/>
        <v>432000</v>
      </c>
      <c r="E17" s="9">
        <v>36000</v>
      </c>
      <c r="F17" s="9"/>
      <c r="G17" s="10"/>
      <c r="H17" s="11"/>
      <c r="I17" s="14"/>
      <c r="J17" s="14"/>
      <c r="K17" s="13"/>
      <c r="L17" s="14"/>
      <c r="M17" s="14"/>
      <c r="N17" s="45"/>
      <c r="O17" s="48"/>
      <c r="P17" s="9"/>
      <c r="Q17" s="11">
        <f t="shared" si="1"/>
        <v>36000</v>
      </c>
    </row>
    <row r="18" spans="1:19" ht="15" customHeight="1" x14ac:dyDescent="0.2">
      <c r="A18" s="22" t="s">
        <v>22</v>
      </c>
      <c r="B18" s="32">
        <v>19319659</v>
      </c>
      <c r="C18" s="42"/>
      <c r="D18" s="28">
        <f t="shared" si="4"/>
        <v>19319659</v>
      </c>
      <c r="E18" s="9">
        <v>1461630.91</v>
      </c>
      <c r="F18" s="9"/>
      <c r="G18" s="10"/>
      <c r="H18" s="11"/>
      <c r="I18" s="14"/>
      <c r="J18" s="14"/>
      <c r="K18" s="13"/>
      <c r="L18" s="14"/>
      <c r="M18" s="14"/>
      <c r="N18" s="45"/>
      <c r="O18" s="48"/>
      <c r="P18" s="9"/>
      <c r="Q18" s="11">
        <f t="shared" si="1"/>
        <v>1461630.91</v>
      </c>
    </row>
    <row r="19" spans="1:19" ht="12.75" customHeight="1" x14ac:dyDescent="0.2">
      <c r="A19" s="25" t="s">
        <v>23</v>
      </c>
      <c r="B19" s="33">
        <f>SUM(B20:B28)</f>
        <v>57113052</v>
      </c>
      <c r="C19" s="68">
        <f>SUM(C20:C28)</f>
        <v>1000000</v>
      </c>
      <c r="D19" s="27">
        <f>SUM(D20:D28)</f>
        <v>57113052</v>
      </c>
      <c r="E19" s="17">
        <f>SUM(E20:E28)</f>
        <v>1206197.33</v>
      </c>
      <c r="F19" s="5">
        <f t="shared" ref="F19:G19" si="5">SUM(F20:F28)</f>
        <v>0</v>
      </c>
      <c r="G19" s="5">
        <f t="shared" si="5"/>
        <v>0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4">
        <f t="shared" si="6"/>
        <v>0</v>
      </c>
      <c r="O19" s="49">
        <f>SUM(O20:O28)</f>
        <v>0</v>
      </c>
      <c r="P19" s="18">
        <f>SUM(P20:P28)</f>
        <v>0</v>
      </c>
      <c r="Q19" s="6">
        <f t="shared" si="1"/>
        <v>1206197.33</v>
      </c>
    </row>
    <row r="20" spans="1:19" ht="18" customHeight="1" x14ac:dyDescent="0.2">
      <c r="A20" s="26" t="s">
        <v>24</v>
      </c>
      <c r="B20" s="32">
        <v>8680000</v>
      </c>
      <c r="C20" s="41"/>
      <c r="D20" s="28">
        <f t="shared" ref="D20:D28" si="7">+B20+C20</f>
        <v>8680000</v>
      </c>
      <c r="E20" s="9">
        <v>569929.03</v>
      </c>
      <c r="F20" s="9"/>
      <c r="G20" s="10"/>
      <c r="H20" s="11"/>
      <c r="I20" s="14"/>
      <c r="J20" s="14"/>
      <c r="K20" s="13"/>
      <c r="L20" s="14"/>
      <c r="M20" s="14"/>
      <c r="N20" s="45"/>
      <c r="O20" s="48"/>
      <c r="P20" s="9"/>
      <c r="Q20" s="11">
        <f t="shared" si="1"/>
        <v>569929.03</v>
      </c>
    </row>
    <row r="21" spans="1:19" ht="13.5" customHeight="1" x14ac:dyDescent="0.2">
      <c r="A21" s="22" t="s">
        <v>25</v>
      </c>
      <c r="B21" s="32">
        <v>5370000</v>
      </c>
      <c r="C21" s="41"/>
      <c r="D21" s="28">
        <f t="shared" si="7"/>
        <v>5370000</v>
      </c>
      <c r="E21" s="9"/>
      <c r="F21" s="9"/>
      <c r="G21" s="10"/>
      <c r="H21" s="11"/>
      <c r="I21" s="14"/>
      <c r="J21" s="14"/>
      <c r="K21" s="13"/>
      <c r="L21" s="14"/>
      <c r="M21" s="14"/>
      <c r="N21" s="45"/>
      <c r="O21" s="48"/>
      <c r="P21" s="9"/>
      <c r="Q21" s="11">
        <f t="shared" si="1"/>
        <v>0</v>
      </c>
    </row>
    <row r="22" spans="1:19" ht="12.75" customHeight="1" x14ac:dyDescent="0.2">
      <c r="A22" s="26" t="s">
        <v>26</v>
      </c>
      <c r="B22" s="32">
        <v>4000000</v>
      </c>
      <c r="C22" s="41"/>
      <c r="D22" s="28">
        <f t="shared" si="7"/>
        <v>4000000</v>
      </c>
      <c r="E22" s="9"/>
      <c r="F22" s="9"/>
      <c r="G22" s="10"/>
      <c r="H22" s="11"/>
      <c r="I22" s="14"/>
      <c r="J22" s="14"/>
      <c r="K22" s="13"/>
      <c r="L22" s="14"/>
      <c r="M22" s="14"/>
      <c r="N22" s="45"/>
      <c r="O22" s="48"/>
      <c r="P22" s="9"/>
      <c r="Q22" s="11">
        <f t="shared" si="1"/>
        <v>0</v>
      </c>
    </row>
    <row r="23" spans="1:19" ht="12.75" customHeight="1" x14ac:dyDescent="0.2">
      <c r="A23" s="26" t="s">
        <v>27</v>
      </c>
      <c r="B23" s="32">
        <v>1260000</v>
      </c>
      <c r="C23" s="41">
        <v>1000000</v>
      </c>
      <c r="D23" s="28">
        <f>+B23</f>
        <v>1260000</v>
      </c>
      <c r="E23" s="9"/>
      <c r="F23" s="9"/>
      <c r="G23" s="10"/>
      <c r="H23" s="11"/>
      <c r="I23" s="14"/>
      <c r="J23" s="14"/>
      <c r="K23" s="13"/>
      <c r="L23" s="14"/>
      <c r="M23" s="14"/>
      <c r="N23" s="45"/>
      <c r="O23" s="48"/>
      <c r="P23" s="9"/>
      <c r="Q23" s="11">
        <f t="shared" si="1"/>
        <v>0</v>
      </c>
    </row>
    <row r="24" spans="1:19" ht="12.75" customHeight="1" x14ac:dyDescent="0.2">
      <c r="A24" s="26" t="s">
        <v>28</v>
      </c>
      <c r="B24" s="32">
        <v>14096000</v>
      </c>
      <c r="C24" s="42"/>
      <c r="D24" s="28">
        <f t="shared" si="7"/>
        <v>14096000</v>
      </c>
      <c r="E24" s="9">
        <v>23600</v>
      </c>
      <c r="F24" s="9"/>
      <c r="G24" s="10"/>
      <c r="H24" s="11"/>
      <c r="I24" s="14"/>
      <c r="J24" s="14"/>
      <c r="K24" s="13"/>
      <c r="L24" s="14"/>
      <c r="M24" s="14"/>
      <c r="N24" s="45"/>
      <c r="O24" s="48"/>
      <c r="P24" s="9"/>
      <c r="Q24" s="11">
        <f t="shared" si="1"/>
        <v>23600</v>
      </c>
    </row>
    <row r="25" spans="1:19" ht="12.75" customHeight="1" x14ac:dyDescent="0.2">
      <c r="A25" s="26" t="s">
        <v>29</v>
      </c>
      <c r="B25" s="32">
        <v>5700000</v>
      </c>
      <c r="C25" s="41"/>
      <c r="D25" s="28">
        <f t="shared" si="7"/>
        <v>5700000</v>
      </c>
      <c r="E25" s="9">
        <v>612668.30000000005</v>
      </c>
      <c r="F25" s="9"/>
      <c r="G25" s="10"/>
      <c r="H25" s="11"/>
      <c r="I25" s="14"/>
      <c r="J25" s="14"/>
      <c r="K25" s="13"/>
      <c r="L25" s="14"/>
      <c r="M25" s="14"/>
      <c r="N25" s="45"/>
      <c r="O25" s="48"/>
      <c r="P25" s="46"/>
      <c r="Q25" s="11">
        <f t="shared" si="1"/>
        <v>612668.30000000005</v>
      </c>
    </row>
    <row r="26" spans="1:19" ht="22.5" customHeight="1" x14ac:dyDescent="0.2">
      <c r="A26" s="22" t="s">
        <v>30</v>
      </c>
      <c r="B26" s="32">
        <v>12270808</v>
      </c>
      <c r="C26" s="41"/>
      <c r="D26" s="28">
        <f t="shared" si="7"/>
        <v>12270808</v>
      </c>
      <c r="E26" s="9">
        <v>0</v>
      </c>
      <c r="F26" s="9"/>
      <c r="G26" s="10"/>
      <c r="H26" s="11"/>
      <c r="I26" s="14"/>
      <c r="J26" s="14"/>
      <c r="K26" s="13"/>
      <c r="L26" s="14"/>
      <c r="M26" s="14"/>
      <c r="N26" s="45"/>
      <c r="O26" s="48"/>
      <c r="P26" s="9"/>
      <c r="Q26" s="11">
        <f t="shared" si="1"/>
        <v>0</v>
      </c>
      <c r="S26" s="61"/>
    </row>
    <row r="27" spans="1:19" ht="27.75" customHeight="1" x14ac:dyDescent="0.2">
      <c r="A27" s="22" t="s">
        <v>31</v>
      </c>
      <c r="B27" s="32">
        <v>4236244</v>
      </c>
      <c r="C27" s="41"/>
      <c r="D27" s="28">
        <f t="shared" si="7"/>
        <v>4236244</v>
      </c>
      <c r="E27" s="9">
        <v>0</v>
      </c>
      <c r="F27" s="9"/>
      <c r="G27" s="10"/>
      <c r="H27" s="11"/>
      <c r="I27" s="14"/>
      <c r="J27" s="14"/>
      <c r="K27" s="13"/>
      <c r="L27" s="14"/>
      <c r="M27" s="14"/>
      <c r="N27" s="45"/>
      <c r="O27" s="48"/>
      <c r="P27" s="9"/>
      <c r="Q27" s="11">
        <f t="shared" si="1"/>
        <v>0</v>
      </c>
    </row>
    <row r="28" spans="1:19" ht="15" customHeight="1" x14ac:dyDescent="0.2">
      <c r="A28" s="22" t="s">
        <v>32</v>
      </c>
      <c r="B28" s="34">
        <v>1500000</v>
      </c>
      <c r="C28" s="41"/>
      <c r="D28" s="28">
        <f t="shared" si="7"/>
        <v>1500000</v>
      </c>
      <c r="E28" s="9">
        <v>0</v>
      </c>
      <c r="F28" s="8"/>
      <c r="G28" s="15"/>
      <c r="H28" s="11"/>
      <c r="I28" s="14"/>
      <c r="J28" s="14"/>
      <c r="K28" s="13"/>
      <c r="L28" s="14"/>
      <c r="M28" s="14"/>
      <c r="N28" s="45"/>
      <c r="O28" s="48"/>
      <c r="P28" s="9"/>
      <c r="Q28" s="11">
        <f t="shared" si="1"/>
        <v>0</v>
      </c>
    </row>
    <row r="29" spans="1:19" ht="17.25" customHeight="1" x14ac:dyDescent="0.2">
      <c r="A29" s="25" t="s">
        <v>33</v>
      </c>
      <c r="B29" s="33">
        <f>SUM(B30:B36)</f>
        <v>22339081</v>
      </c>
      <c r="C29" s="69">
        <f>SUM(C30:C36)</f>
        <v>-87000</v>
      </c>
      <c r="D29" s="27">
        <f>SUM(D30:D36)</f>
        <v>22339081</v>
      </c>
      <c r="E29" s="17">
        <v>0</v>
      </c>
      <c r="F29" s="5"/>
      <c r="G29" s="5">
        <f>SUM(G30:G36)</f>
        <v>0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4">
        <f t="shared" si="8"/>
        <v>0</v>
      </c>
      <c r="O29" s="49">
        <f t="shared" si="8"/>
        <v>0</v>
      </c>
      <c r="P29" s="18">
        <f>SUM(P30:P36)</f>
        <v>0</v>
      </c>
      <c r="Q29" s="6">
        <f t="shared" si="1"/>
        <v>0</v>
      </c>
    </row>
    <row r="30" spans="1:19" ht="17.25" customHeight="1" x14ac:dyDescent="0.2">
      <c r="A30" s="22" t="s">
        <v>34</v>
      </c>
      <c r="B30" s="32">
        <v>2440641</v>
      </c>
      <c r="C30" s="70"/>
      <c r="D30" s="28">
        <f>+B30+C30</f>
        <v>2440641</v>
      </c>
      <c r="E30" s="9">
        <v>0</v>
      </c>
      <c r="F30" s="8"/>
      <c r="G30" s="8"/>
      <c r="H30" s="11"/>
      <c r="I30" s="14"/>
      <c r="J30" s="14"/>
      <c r="K30" s="12"/>
      <c r="L30" s="14"/>
      <c r="M30" s="14"/>
      <c r="N30" s="45"/>
      <c r="O30" s="48"/>
      <c r="P30" s="9"/>
      <c r="Q30" s="11">
        <f t="shared" si="1"/>
        <v>0</v>
      </c>
    </row>
    <row r="31" spans="1:19" ht="16.5" customHeight="1" x14ac:dyDescent="0.2">
      <c r="A31" s="26" t="s">
        <v>35</v>
      </c>
      <c r="B31" s="32">
        <v>355000</v>
      </c>
      <c r="C31" s="70"/>
      <c r="D31" s="28">
        <f t="shared" ref="D31:D35" si="9">+B31+C31</f>
        <v>355000</v>
      </c>
      <c r="E31" s="9">
        <v>0</v>
      </c>
      <c r="F31" s="8"/>
      <c r="G31" s="8"/>
      <c r="H31" s="11"/>
      <c r="I31" s="14"/>
      <c r="J31" s="14"/>
      <c r="K31" s="12"/>
      <c r="L31" s="14"/>
      <c r="M31" s="14"/>
      <c r="N31" s="45"/>
      <c r="O31" s="48"/>
      <c r="P31" s="9"/>
      <c r="Q31" s="11">
        <f t="shared" si="1"/>
        <v>0</v>
      </c>
    </row>
    <row r="32" spans="1:19" ht="16.5" customHeight="1" x14ac:dyDescent="0.2">
      <c r="A32" s="22" t="s">
        <v>36</v>
      </c>
      <c r="B32" s="32">
        <v>1232794</v>
      </c>
      <c r="C32" s="70"/>
      <c r="D32" s="28">
        <f t="shared" si="9"/>
        <v>1232794</v>
      </c>
      <c r="E32" s="9">
        <v>0</v>
      </c>
      <c r="F32" s="8"/>
      <c r="G32" s="15"/>
      <c r="H32" s="11"/>
      <c r="I32" s="14"/>
      <c r="J32" s="14"/>
      <c r="K32" s="12"/>
      <c r="L32" s="14"/>
      <c r="M32" s="14"/>
      <c r="N32" s="45"/>
      <c r="O32" s="48"/>
      <c r="P32" s="9"/>
      <c r="Q32" s="11">
        <f t="shared" si="1"/>
        <v>0</v>
      </c>
    </row>
    <row r="33" spans="1:25" ht="16.5" customHeight="1" x14ac:dyDescent="0.2">
      <c r="A33" s="22" t="s">
        <v>37</v>
      </c>
      <c r="B33" s="32">
        <v>827800</v>
      </c>
      <c r="C33" s="70"/>
      <c r="D33" s="28">
        <f>+B33+C33</f>
        <v>827800</v>
      </c>
      <c r="E33" s="9">
        <v>0</v>
      </c>
      <c r="F33" s="8"/>
      <c r="G33" s="8"/>
      <c r="H33" s="11"/>
      <c r="I33" s="14"/>
      <c r="J33" s="14"/>
      <c r="K33" s="12"/>
      <c r="L33" s="14"/>
      <c r="M33" s="14"/>
      <c r="N33" s="45"/>
      <c r="O33" s="48"/>
      <c r="P33" s="9"/>
      <c r="Q33" s="11">
        <f t="shared" si="1"/>
        <v>0</v>
      </c>
    </row>
    <row r="34" spans="1:25" ht="26.25" customHeight="1" x14ac:dyDescent="0.2">
      <c r="A34" s="22" t="s">
        <v>38</v>
      </c>
      <c r="B34" s="62">
        <v>85367</v>
      </c>
      <c r="C34" s="70"/>
      <c r="D34" s="28">
        <f>+B34+C34</f>
        <v>85367</v>
      </c>
      <c r="E34" s="9">
        <v>0</v>
      </c>
      <c r="F34" s="8"/>
      <c r="G34" s="8"/>
      <c r="H34" s="11"/>
      <c r="I34" s="14"/>
      <c r="J34" s="14"/>
      <c r="K34" s="12"/>
      <c r="L34" s="14"/>
      <c r="M34" s="14"/>
      <c r="N34" s="45"/>
      <c r="O34" s="48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2">
        <v>11940632</v>
      </c>
      <c r="C35" s="70"/>
      <c r="D35" s="28">
        <f t="shared" si="9"/>
        <v>11940632</v>
      </c>
      <c r="E35" s="9">
        <v>0</v>
      </c>
      <c r="F35" s="8"/>
      <c r="G35" s="15"/>
      <c r="H35" s="11"/>
      <c r="I35" s="14"/>
      <c r="J35" s="14"/>
      <c r="K35" s="12"/>
      <c r="L35" s="14"/>
      <c r="M35" s="14"/>
      <c r="N35" s="45"/>
      <c r="O35" s="48"/>
      <c r="P35" s="9"/>
      <c r="Q35" s="11">
        <f t="shared" si="1"/>
        <v>0</v>
      </c>
    </row>
    <row r="36" spans="1:25" ht="17.25" customHeight="1" x14ac:dyDescent="0.2">
      <c r="A36" s="26" t="s">
        <v>40</v>
      </c>
      <c r="B36" s="32">
        <v>5456847</v>
      </c>
      <c r="C36" s="71">
        <v>-87000</v>
      </c>
      <c r="D36" s="28">
        <f>+B36</f>
        <v>5456847</v>
      </c>
      <c r="E36" s="9">
        <v>0</v>
      </c>
      <c r="F36" s="8"/>
      <c r="G36" s="15"/>
      <c r="H36" s="11"/>
      <c r="I36" s="14"/>
      <c r="J36" s="14"/>
      <c r="K36" s="12"/>
      <c r="L36" s="14"/>
      <c r="M36" s="14"/>
      <c r="N36" s="45"/>
      <c r="O36" s="48"/>
      <c r="P36" s="9"/>
      <c r="Q36" s="11">
        <f t="shared" si="1"/>
        <v>0</v>
      </c>
    </row>
    <row r="37" spans="1:25" ht="21.75" customHeight="1" x14ac:dyDescent="0.2">
      <c r="A37" s="65" t="s">
        <v>41</v>
      </c>
      <c r="B37" s="63">
        <f>SUM(B38:B43)</f>
        <v>9633208</v>
      </c>
      <c r="C37" s="69">
        <f>SUM(C38:C43)</f>
        <v>-913000</v>
      </c>
      <c r="D37" s="64">
        <f>SUM(D38:D43)</f>
        <v>9633208</v>
      </c>
      <c r="E37" s="17">
        <v>0</v>
      </c>
      <c r="F37" s="5">
        <v>0</v>
      </c>
      <c r="G37" s="5"/>
      <c r="H37" s="6"/>
      <c r="I37" s="6"/>
      <c r="J37" s="18"/>
      <c r="K37" s="7">
        <f>+K38</f>
        <v>0</v>
      </c>
      <c r="L37" s="7">
        <f>SUM(L38:L43)</f>
        <v>0</v>
      </c>
      <c r="M37" s="7">
        <f>SUM(M38:M43)</f>
        <v>0</v>
      </c>
      <c r="N37" s="44">
        <f>SUM(N38:N43)</f>
        <v>0</v>
      </c>
      <c r="O37" s="49">
        <f>SUM(O38:O43)</f>
        <v>0</v>
      </c>
      <c r="P37" s="49">
        <f>SUM(P38:P43)</f>
        <v>0</v>
      </c>
      <c r="Q37" s="6">
        <f>SUM(E37:P37)</f>
        <v>0</v>
      </c>
    </row>
    <row r="38" spans="1:25" ht="16.5" customHeight="1" x14ac:dyDescent="0.2">
      <c r="A38" s="26" t="s">
        <v>42</v>
      </c>
      <c r="B38" s="32">
        <v>1942490</v>
      </c>
      <c r="C38" s="71">
        <v>-913000</v>
      </c>
      <c r="D38" s="28">
        <v>1942490</v>
      </c>
      <c r="E38" s="9">
        <v>0</v>
      </c>
      <c r="F38" s="8"/>
      <c r="G38" s="8"/>
      <c r="H38" s="11"/>
      <c r="I38" s="14"/>
      <c r="J38" s="14"/>
      <c r="K38" s="12"/>
      <c r="L38" s="14"/>
      <c r="M38" s="14"/>
      <c r="N38" s="45"/>
      <c r="O38" s="48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2">
        <v>428680</v>
      </c>
      <c r="C39" s="70"/>
      <c r="D39" s="28">
        <f>+B39+C39</f>
        <v>428680</v>
      </c>
      <c r="E39" s="9"/>
      <c r="F39" s="8"/>
      <c r="G39" s="9"/>
      <c r="H39" s="11"/>
      <c r="I39" s="14"/>
      <c r="J39" s="14"/>
      <c r="K39" s="12"/>
      <c r="L39" s="14"/>
      <c r="M39" s="14"/>
      <c r="N39" s="45"/>
      <c r="O39" s="48"/>
      <c r="P39" s="9"/>
      <c r="Q39" s="11">
        <f>SUM(E39:P39)</f>
        <v>0</v>
      </c>
    </row>
    <row r="40" spans="1:25" ht="29.25" customHeight="1" x14ac:dyDescent="0.2">
      <c r="A40" s="22" t="s">
        <v>50</v>
      </c>
      <c r="B40" s="32">
        <v>613818</v>
      </c>
      <c r="C40" s="70"/>
      <c r="D40" s="28">
        <f t="shared" ref="D40:D43" si="10">+B40+C40</f>
        <v>613818</v>
      </c>
      <c r="E40" s="9"/>
      <c r="F40" s="8"/>
      <c r="G40" s="9"/>
      <c r="H40" s="11"/>
      <c r="I40" s="14"/>
      <c r="J40" s="14"/>
      <c r="K40" s="12"/>
      <c r="L40" s="14"/>
      <c r="M40" s="14"/>
      <c r="N40" s="45"/>
      <c r="O40" s="48"/>
      <c r="P40" s="9"/>
      <c r="Q40" s="11">
        <f t="shared" ref="Q40" si="11">SUM(E40:P40)</f>
        <v>0</v>
      </c>
    </row>
    <row r="41" spans="1:25" ht="29.25" customHeight="1" x14ac:dyDescent="0.2">
      <c r="A41" s="72" t="s">
        <v>62</v>
      </c>
      <c r="B41" s="32">
        <v>1945700</v>
      </c>
      <c r="C41" s="70"/>
      <c r="D41" s="28">
        <f t="shared" si="10"/>
        <v>1945700</v>
      </c>
      <c r="E41" s="9"/>
      <c r="F41" s="8"/>
      <c r="G41" s="9"/>
      <c r="H41" s="11"/>
      <c r="I41" s="14"/>
      <c r="J41" s="14"/>
      <c r="K41" s="12"/>
      <c r="L41" s="14"/>
      <c r="M41" s="14"/>
      <c r="N41" s="45"/>
      <c r="O41" s="48"/>
      <c r="P41" s="9"/>
      <c r="Q41" s="11"/>
    </row>
    <row r="42" spans="1:25" ht="14.25" customHeight="1" x14ac:dyDescent="0.2">
      <c r="A42" s="16" t="s">
        <v>44</v>
      </c>
      <c r="B42" s="32">
        <v>1202520</v>
      </c>
      <c r="C42" s="70"/>
      <c r="D42" s="28">
        <f t="shared" si="10"/>
        <v>1202520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8"/>
      <c r="P42" s="9"/>
      <c r="Q42" s="11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63</v>
      </c>
      <c r="B43" s="32">
        <v>3500000</v>
      </c>
      <c r="C43" s="70"/>
      <c r="D43" s="28">
        <f t="shared" si="10"/>
        <v>3500000</v>
      </c>
      <c r="E43" s="17"/>
      <c r="F43" s="5"/>
      <c r="G43" s="17"/>
      <c r="H43" s="6"/>
      <c r="I43" s="18"/>
      <c r="J43" s="18"/>
      <c r="K43" s="7"/>
      <c r="L43" s="18"/>
      <c r="M43" s="18"/>
      <c r="N43" s="44"/>
      <c r="O43" s="49"/>
      <c r="P43" s="9"/>
      <c r="Q43" s="11">
        <f>SUM(E43:P43)</f>
        <v>0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9" t="s">
        <v>45</v>
      </c>
      <c r="B44" s="30">
        <f>+B14+B19+B29+B37</f>
        <v>276225000</v>
      </c>
      <c r="C44" s="30">
        <f t="shared" ref="C44:D44" si="12">+C14+C19+C29+C37</f>
        <v>0</v>
      </c>
      <c r="D44" s="30">
        <f t="shared" si="12"/>
        <v>276225000</v>
      </c>
      <c r="E44" s="31">
        <f>E14+E19+E29+E37</f>
        <v>12923184.49</v>
      </c>
      <c r="F44" s="31">
        <f t="shared" ref="F44:Q44" si="13">F14+F19+F29+F37</f>
        <v>0</v>
      </c>
      <c r="G44" s="31">
        <f t="shared" si="13"/>
        <v>0</v>
      </c>
      <c r="H44" s="31">
        <f t="shared" si="13"/>
        <v>0</v>
      </c>
      <c r="I44" s="31">
        <f t="shared" si="13"/>
        <v>0</v>
      </c>
      <c r="J44" s="31">
        <f t="shared" si="13"/>
        <v>0</v>
      </c>
      <c r="K44" s="31">
        <f t="shared" si="13"/>
        <v>0</v>
      </c>
      <c r="L44" s="31">
        <f t="shared" si="13"/>
        <v>0</v>
      </c>
      <c r="M44" s="31">
        <f t="shared" si="13"/>
        <v>0</v>
      </c>
      <c r="N44" s="31">
        <f t="shared" si="13"/>
        <v>0</v>
      </c>
      <c r="O44" s="31">
        <f t="shared" si="13"/>
        <v>0</v>
      </c>
      <c r="P44" s="31">
        <f t="shared" si="13"/>
        <v>0</v>
      </c>
      <c r="Q44" s="73">
        <f t="shared" si="13"/>
        <v>12923184.49</v>
      </c>
    </row>
    <row r="45" spans="1:25" ht="12.75" customHeight="1" x14ac:dyDescent="0.2">
      <c r="A45" s="50" t="s">
        <v>46</v>
      </c>
      <c r="B45" s="51"/>
      <c r="C45" s="51"/>
      <c r="D45" s="51"/>
      <c r="E45" s="38"/>
      <c r="F45" s="39"/>
      <c r="P45" s="4"/>
    </row>
    <row r="46" spans="1:25" ht="14.25" customHeight="1" x14ac:dyDescent="0.2">
      <c r="A46" s="74" t="s">
        <v>64</v>
      </c>
      <c r="B46" s="75"/>
      <c r="C46" s="75"/>
      <c r="D46" s="75"/>
      <c r="E46" s="37"/>
      <c r="F46" s="39"/>
      <c r="P46" s="4"/>
    </row>
    <row r="47" spans="1:25" ht="12.75" customHeight="1" x14ac:dyDescent="0.2">
      <c r="A47" s="74" t="s">
        <v>65</v>
      </c>
      <c r="B47" s="75"/>
      <c r="C47" s="75"/>
      <c r="D47" s="75"/>
      <c r="E47" s="37"/>
      <c r="F47" s="40"/>
      <c r="P47" s="4"/>
    </row>
    <row r="48" spans="1:25" ht="12.75" customHeight="1" x14ac:dyDescent="0.2">
      <c r="A48" s="74" t="s">
        <v>66</v>
      </c>
      <c r="B48" s="74"/>
      <c r="C48" s="76"/>
      <c r="D48" s="76"/>
      <c r="E48" s="37"/>
      <c r="F48" s="39"/>
      <c r="P48" s="4"/>
    </row>
    <row r="49" spans="1:17" ht="12.75" customHeight="1" x14ac:dyDescent="0.2">
      <c r="A49" s="74" t="s">
        <v>67</v>
      </c>
      <c r="B49" s="74"/>
      <c r="C49" s="76"/>
      <c r="D49" s="76"/>
      <c r="E49" s="66"/>
      <c r="F49" s="39"/>
      <c r="P49" s="4"/>
    </row>
    <row r="50" spans="1:17" ht="12.75" customHeight="1" x14ac:dyDescent="0.2">
      <c r="A50" s="74" t="s">
        <v>56</v>
      </c>
      <c r="B50" s="74"/>
      <c r="C50" s="76"/>
      <c r="D50" s="76"/>
      <c r="E50" s="37"/>
      <c r="F50" s="39"/>
      <c r="P50" s="4"/>
    </row>
    <row r="51" spans="1:17" ht="12.75" customHeight="1" x14ac:dyDescent="0.2">
      <c r="A51" s="77" t="s">
        <v>68</v>
      </c>
      <c r="B51" s="35"/>
      <c r="C51" s="76"/>
      <c r="D51" s="76"/>
      <c r="E51" s="37"/>
      <c r="F51" s="39"/>
    </row>
    <row r="52" spans="1:17" ht="12.75" customHeight="1" x14ac:dyDescent="0.2">
      <c r="A52" s="35" t="s">
        <v>60</v>
      </c>
      <c r="B52" s="35"/>
      <c r="C52" s="78"/>
      <c r="D52" s="78"/>
      <c r="E52" s="37"/>
      <c r="F52" s="39"/>
    </row>
    <row r="53" spans="1:17" ht="12.75" customHeight="1" x14ac:dyDescent="0.2">
      <c r="A53" s="35" t="s">
        <v>57</v>
      </c>
      <c r="B53" s="35"/>
      <c r="C53" s="76"/>
      <c r="D53" s="76"/>
      <c r="E53" s="37"/>
      <c r="F53" s="39"/>
    </row>
    <row r="54" spans="1:17" ht="12.75" customHeight="1" x14ac:dyDescent="0.25">
      <c r="A54" s="35"/>
      <c r="B54" s="35"/>
      <c r="C54" s="20"/>
    </row>
    <row r="55" spans="1:17" ht="12.75" customHeight="1" x14ac:dyDescent="0.25">
      <c r="A55" s="35"/>
      <c r="B55" s="35"/>
      <c r="C55" s="20"/>
    </row>
    <row r="56" spans="1:17" ht="12.75" customHeight="1" x14ac:dyDescent="0.25">
      <c r="B56" s="36"/>
      <c r="C56" s="20"/>
    </row>
    <row r="57" spans="1:17" ht="17.25" customHeight="1" x14ac:dyDescent="0.2"/>
    <row r="59" spans="1:17" ht="17.25" customHeight="1" x14ac:dyDescent="0.25">
      <c r="A59" s="23" t="s">
        <v>47</v>
      </c>
      <c r="B59" s="23" t="s">
        <v>49</v>
      </c>
      <c r="Q59" s="20" t="s">
        <v>59</v>
      </c>
    </row>
    <row r="60" spans="1:17" ht="17.25" customHeight="1" x14ac:dyDescent="0.25">
      <c r="A60" s="23" t="s">
        <v>55</v>
      </c>
      <c r="B60" s="23" t="s">
        <v>58</v>
      </c>
      <c r="P60" s="4"/>
      <c r="Q60" s="20" t="s">
        <v>48</v>
      </c>
    </row>
    <row r="61" spans="1:17" ht="12.75" customHeight="1" x14ac:dyDescent="0.2">
      <c r="P61" s="4"/>
    </row>
    <row r="62" spans="1:17" ht="12.75" customHeight="1" x14ac:dyDescent="0.2">
      <c r="P62" s="4"/>
    </row>
    <row r="63" spans="1:17" ht="12.75" customHeight="1" x14ac:dyDescent="0.25">
      <c r="F63" s="20"/>
      <c r="G63" s="20"/>
      <c r="H63" s="21"/>
      <c r="I63" s="21"/>
      <c r="P63" s="4"/>
    </row>
    <row r="64" spans="1:17" ht="12.75" customHeight="1" x14ac:dyDescent="0.25">
      <c r="F64" s="20"/>
      <c r="G64" s="20"/>
      <c r="I64" s="20"/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</sheetData>
  <mergeCells count="5">
    <mergeCell ref="A6:R6"/>
    <mergeCell ref="A7:R7"/>
    <mergeCell ref="A8:R8"/>
    <mergeCell ref="A9:R9"/>
    <mergeCell ref="A10:R10"/>
  </mergeCells>
  <printOptions horizontalCentered="1" verticalCentered="1"/>
  <pageMargins left="0.5" right="0.25" top="0" bottom="0.5" header="0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2024-02-05T16:43:37Z</cp:lastPrinted>
  <dcterms:created xsi:type="dcterms:W3CDTF">2022-02-01T16:24:37Z</dcterms:created>
  <dcterms:modified xsi:type="dcterms:W3CDTF">2025-09-29T18:22:15Z</dcterms:modified>
</cp:coreProperties>
</file>