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4\"/>
    </mc:Choice>
  </mc:AlternateContent>
  <xr:revisionPtr revIDLastSave="0" documentId="8_{D66299C2-DFBA-49DA-A5A2-4381371EBBF4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" l="1"/>
  <c r="Q65" i="1"/>
  <c r="Q64" i="1"/>
  <c r="Q63" i="1"/>
  <c r="Q62" i="1"/>
  <c r="Q61" i="1"/>
  <c r="Q60" i="1"/>
  <c r="Q59" i="1"/>
  <c r="Q58" i="1"/>
  <c r="Q57" i="1"/>
  <c r="Q38" i="1"/>
  <c r="Q37" i="1"/>
  <c r="Q36" i="1"/>
  <c r="Q35" i="1"/>
  <c r="Q34" i="1"/>
  <c r="Q33" i="1"/>
  <c r="Q32" i="1"/>
  <c r="Q31" i="1"/>
  <c r="Q30" i="1"/>
  <c r="Q28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E56" i="1"/>
  <c r="F56" i="1"/>
  <c r="G56" i="1"/>
  <c r="I56" i="1"/>
  <c r="J56" i="1"/>
  <c r="K56" i="1"/>
  <c r="L56" i="1"/>
  <c r="M56" i="1"/>
  <c r="N56" i="1"/>
  <c r="O56" i="1"/>
  <c r="P56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E29" i="1"/>
  <c r="F29" i="1"/>
  <c r="G29" i="1"/>
  <c r="H29" i="1"/>
  <c r="I29" i="1"/>
  <c r="J29" i="1"/>
  <c r="K29" i="1"/>
  <c r="L29" i="1"/>
  <c r="M29" i="1"/>
  <c r="N29" i="1"/>
  <c r="O29" i="1"/>
  <c r="P29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C77" i="1"/>
  <c r="D77" i="1"/>
  <c r="C71" i="1"/>
  <c r="D71" i="1"/>
  <c r="C66" i="1"/>
  <c r="D66" i="1"/>
  <c r="C48" i="1"/>
  <c r="D48" i="1"/>
  <c r="B93" i="1"/>
  <c r="B77" i="1"/>
  <c r="B71" i="1"/>
  <c r="B66" i="1"/>
  <c r="B48" i="1"/>
  <c r="B29" i="1"/>
  <c r="Q17" i="1"/>
  <c r="D19" i="1"/>
  <c r="B19" i="1"/>
  <c r="Q56" i="1" l="1"/>
  <c r="Q29" i="1"/>
  <c r="E13" i="1"/>
  <c r="E19" i="1"/>
  <c r="C19" i="1"/>
  <c r="N13" i="1"/>
  <c r="B13" i="1"/>
  <c r="C13" i="1"/>
  <c r="C29" i="1"/>
  <c r="B56" i="1"/>
  <c r="C56" i="1"/>
  <c r="E83" i="1" l="1"/>
  <c r="B83" i="1"/>
  <c r="B95" i="1" s="1"/>
  <c r="C83" i="1"/>
  <c r="C95" i="1"/>
  <c r="D56" i="1"/>
  <c r="D29" i="1"/>
  <c r="D13" i="1"/>
  <c r="D83" i="1" l="1"/>
  <c r="D95" i="1"/>
  <c r="B12" i="1"/>
  <c r="C12" i="1" l="1"/>
  <c r="D12" i="1"/>
  <c r="K13" i="1" l="1"/>
  <c r="K19" i="1"/>
  <c r="K83" i="1" l="1"/>
  <c r="K95" i="1"/>
  <c r="K12" i="1"/>
  <c r="G19" i="1" l="1"/>
  <c r="F19" i="1"/>
  <c r="F13" i="1"/>
  <c r="F83" i="1" l="1"/>
  <c r="F95" i="1"/>
  <c r="G13" i="1"/>
  <c r="G83" i="1" s="1"/>
  <c r="G12" i="1" l="1"/>
  <c r="Q27" i="1"/>
  <c r="Q26" i="1"/>
  <c r="Q25" i="1"/>
  <c r="Q24" i="1"/>
  <c r="Q23" i="1"/>
  <c r="Q22" i="1"/>
  <c r="Q21" i="1"/>
  <c r="Q20" i="1"/>
  <c r="P19" i="1"/>
  <c r="O19" i="1"/>
  <c r="N19" i="1"/>
  <c r="M19" i="1"/>
  <c r="L19" i="1"/>
  <c r="J19" i="1"/>
  <c r="I19" i="1"/>
  <c r="H19" i="1"/>
  <c r="Q18" i="1"/>
  <c r="Q16" i="1"/>
  <c r="Q15" i="1"/>
  <c r="Q14" i="1"/>
  <c r="P13" i="1"/>
  <c r="O13" i="1"/>
  <c r="M13" i="1"/>
  <c r="L13" i="1"/>
  <c r="J13" i="1"/>
  <c r="I13" i="1"/>
  <c r="H13" i="1"/>
  <c r="O83" i="1" l="1"/>
  <c r="P83" i="1"/>
  <c r="J83" i="1"/>
  <c r="H83" i="1"/>
  <c r="I83" i="1"/>
  <c r="L83" i="1"/>
  <c r="M83" i="1"/>
  <c r="N95" i="1"/>
  <c r="N83" i="1"/>
  <c r="I95" i="1"/>
  <c r="J95" i="1"/>
  <c r="O95" i="1"/>
  <c r="M95" i="1"/>
  <c r="P95" i="1"/>
  <c r="L95" i="1"/>
  <c r="H95" i="1"/>
  <c r="G95" i="1"/>
  <c r="I12" i="1"/>
  <c r="E12" i="1"/>
  <c r="J12" i="1"/>
  <c r="H12" i="1"/>
  <c r="Q19" i="1"/>
  <c r="M12" i="1"/>
  <c r="F12" i="1"/>
  <c r="L12" i="1"/>
  <c r="N12" i="1"/>
  <c r="O12" i="1"/>
  <c r="E95" i="1"/>
  <c r="Q13" i="1"/>
  <c r="P12" i="1"/>
  <c r="Q83" i="1" l="1"/>
  <c r="Q95" i="1"/>
  <c r="Q12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<sst xmlns="http://schemas.openxmlformats.org/spreadsheetml/2006/main" count="117" uniqueCount="117">
  <si>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</si>
  <si>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</si>
  <si>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</si>
  <si>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</si>
  <si>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</si>
  <si>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</si>
  <si>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</si>
  <si>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</si>
  <si>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</si>
  <si>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</si>
  <si>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</si>
  <si>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</si>
  <si>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</si>
  <si>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</si>
  <si>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</si>
  <si>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</si>
  <si>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</si>
  <si>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</si>
  <si>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</si>
  <si>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</si>
  <si>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</si>
  <si>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</si>
  <si>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</si>
  <si>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</si>
  <si>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</si>
  <si>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</si>
  <si>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</si>
  <si>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</si>
  <si>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</si>
  <si>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</si>
  <si>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</si>
  <si>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</si>
  <si>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</si>
  <si>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</si>
  <si>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</si>
  <si>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</si>
  <si>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</si>
  <si>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</si>
  <si>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</si>
  <si>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</si>
  <si>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</si>
  <si>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</si>
  <si>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</si>
  <si>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</si>
  <si>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</si>
  <si>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</si>
  <si>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</si>
  <si>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</si>
  <si>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</si>
  <si>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</si>
  <si>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</si>
  <si>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</si>
  <si>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</si>
  <si>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</si>
  <si>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</si>
  <si>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</si>
  <si>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</si>
  <si>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</si>
  <si>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</si>
  <si>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</si>
  <si>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</si>
  <si>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</si>
  <si>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</si>
  <si>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</si>
  <si>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</si>
  <si>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</si>
  <si>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</si>
  <si>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</si>
  <si>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</si>
  <si>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</si>
  <si>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</si>
  <si>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</si>
  <si>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</si>
  <si>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</si>
  <si>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</si>
  <si>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</si>
  <si>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</si>
  <si>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</si>
  <si>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</si>
  <si>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</si>
  <si>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</si>
  <si>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</si>
  <si>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</si>
  <si>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</si>
  <si>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</si>
  <si>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</si>
  <si>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</si>
  <si>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</si>
  <si>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</si>
  <si>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</si>
  <si>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</si>
  <si>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</si>
  <si>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</si>
  <si>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</si>
  <si>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</si>
  <si>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</si>
  <si>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</si>
  <si>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</si>
  <si>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</si>
  <si>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</si>
  <si>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</si>
  <si>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</si>
  <si>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</si>
  <si>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</si>
  <si>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</si>
  <si>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</si>
  <si>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</si>
  <si>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</si>
  <si>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</si>
  <si>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</si>
  <si>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</si>
  <si>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 xml:space="preserve">Melba Peña                                                                                      </t>
  </si>
  <si>
    <t xml:space="preserve">   Pedro Antonio Gilbert Noboa</t>
  </si>
  <si>
    <t xml:space="preserve">Enc. de Presupuesto                                                                         </t>
  </si>
  <si>
    <t xml:space="preserve">   Director Administrativo  Financiero</t>
  </si>
  <si>
    <t>Fuente de registro: 01 de enero al  31 de julio  2024</t>
  </si>
  <si>
    <t>Fecha de imputación: hasta el 31 de julio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</si>
</sst>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1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49" fontId="21" fillId="3" borderId="10" xfId="0" applyNumberFormat="1" applyFont="1" applyFill="1" applyBorder="1" applyAlignment="1">
      <alignment horizontal="center" vertical="center"/>
    </xf>
    <xf numFmtId="49" fontId="21" fillId="3" borderId="11" xfId="0" applyNumberFormat="1" applyFont="1" applyFill="1" applyBorder="1" applyAlignment="1">
      <alignment horizontal="center" vertical="center"/>
    </xf>
    <xf numFmtId="49" fontId="21" fillId="3" borderId="7" xfId="0" applyNumberFormat="1" applyFont="1" applyFill="1" applyBorder="1" applyAlignment="1">
      <alignment horizontal="center" vertical="center"/>
    </xf>
    <xf numFmtId="49" fontId="21" fillId="3" borderId="17" xfId="0" applyNumberFormat="1" applyFont="1" applyFill="1" applyBorder="1" applyAlignment="1">
      <alignment horizontal="center" vertical="center"/>
    </xf>
    <xf numFmtId="0" fontId="22" fillId="0" borderId="0" xfId="0" applyFont="1"/>
    <xf numFmtId="43" fontId="4" fillId="0" borderId="13" xfId="0" applyNumberFormat="1" applyFont="1" applyBorder="1" applyAlignment="1">
      <alignment horizontal="right"/>
    </xf>
    <xf numFmtId="4" fontId="8" fillId="2" borderId="0" xfId="0" applyNumberFormat="1" applyFont="1" applyFill="1" applyAlignment="1">
      <alignment vertical="top" shrinkToFit="1"/>
    </xf>
    <xf numFmtId="4" fontId="27" fillId="0" borderId="6" xfId="0" applyNumberFormat="1" applyFont="1" applyBorder="1" applyAlignment="1">
      <alignment vertical="top" shrinkToFit="1"/>
    </xf>
    <xf numFmtId="43" fontId="26" fillId="0" borderId="0" xfId="0" applyNumberFormat="1" applyFont="1" applyAlignment="1">
      <alignment horizontal="right"/>
    </xf>
    <xf numFmtId="43" fontId="26" fillId="0" borderId="6" xfId="0" applyNumberFormat="1" applyFont="1" applyBorder="1" applyAlignment="1">
      <alignment horizontal="right"/>
    </xf>
    <xf numFmtId="43" fontId="26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horizontal="right"/>
    </xf>
    <xf numFmtId="43" fontId="26" fillId="0" borderId="16" xfId="0" applyNumberFormat="1" applyFont="1" applyBorder="1" applyAlignment="1">
      <alignment horizontal="right"/>
    </xf>
    <xf numFmtId="4" fontId="27" fillId="0" borderId="0" xfId="1" applyNumberFormat="1" applyFont="1" applyBorder="1" applyAlignment="1">
      <alignment vertical="top" shrinkToFit="1"/>
    </xf>
    <xf numFmtId="4" fontId="25" fillId="0" borderId="6" xfId="0" applyNumberFormat="1" applyFont="1" applyBorder="1" applyAlignment="1">
      <alignment shrinkToFit="1"/>
    </xf>
    <xf numFmtId="4" fontId="25" fillId="0" borderId="0" xfId="0" applyNumberFormat="1" applyFont="1" applyAlignment="1">
      <alignment horizontal="right" shrinkToFit="1"/>
    </xf>
    <xf numFmtId="43" fontId="24" fillId="0" borderId="6" xfId="0" applyNumberFormat="1" applyFont="1" applyBorder="1" applyAlignment="1">
      <alignment horizontal="right"/>
    </xf>
    <xf numFmtId="43" fontId="24" fillId="0" borderId="13" xfId="0" applyNumberFormat="1" applyFont="1" applyBorder="1" applyAlignment="1">
      <alignment horizontal="right"/>
    </xf>
    <xf numFmtId="43" fontId="24" fillId="0" borderId="0" xfId="0" applyNumberFormat="1" applyFont="1" applyAlignment="1">
      <alignment horizontal="right"/>
    </xf>
    <xf numFmtId="4" fontId="27" fillId="0" borderId="0" xfId="0" applyNumberFormat="1" applyFont="1" applyAlignment="1">
      <alignment vertical="top" shrinkToFit="1"/>
    </xf>
    <xf numFmtId="43" fontId="27" fillId="0" borderId="6" xfId="1" applyFont="1" applyBorder="1" applyAlignment="1">
      <alignment vertical="top" shrinkToFit="1"/>
    </xf>
    <xf numFmtId="4" fontId="25" fillId="0" borderId="6" xfId="0" applyNumberFormat="1" applyFont="1" applyBorder="1" applyAlignment="1">
      <alignment horizontal="right" shrinkToFit="1"/>
    </xf>
    <xf numFmtId="4" fontId="25" fillId="0" borderId="13" xfId="0" applyNumberFormat="1" applyFont="1" applyBorder="1" applyAlignment="1">
      <alignment horizontal="right" shrinkToFit="1"/>
    </xf>
    <xf numFmtId="4" fontId="25" fillId="0" borderId="16" xfId="0" applyNumberFormat="1" applyFont="1" applyBorder="1" applyAlignment="1">
      <alignment horizontal="right" shrinkToFit="1"/>
    </xf>
    <xf numFmtId="43" fontId="26" fillId="0" borderId="6" xfId="1" applyFont="1" applyBorder="1" applyAlignment="1">
      <alignment vertical="top"/>
    </xf>
    <xf numFmtId="49" fontId="26" fillId="0" borderId="5" xfId="0" applyNumberFormat="1" applyFont="1" applyBorder="1"/>
    <xf numFmtId="43" fontId="26" fillId="0" borderId="12" xfId="0" applyNumberFormat="1" applyFont="1" applyBorder="1" applyAlignment="1">
      <alignment horizontal="right"/>
    </xf>
    <xf numFmtId="49" fontId="26" fillId="0" borderId="5" xfId="0" applyNumberFormat="1" applyFont="1" applyBorder="1" applyAlignment="1">
      <alignment wrapText="1"/>
    </xf>
    <xf numFmtId="49" fontId="24" fillId="0" borderId="5" xfId="0" applyNumberFormat="1" applyFont="1" applyBorder="1"/>
    <xf numFmtId="4" fontId="25" fillId="0" borderId="12" xfId="0" applyNumberFormat="1" applyFont="1" applyBorder="1" applyAlignment="1">
      <alignment horizontal="right" shrinkToFit="1"/>
    </xf>
    <xf numFmtId="49" fontId="24" fillId="4" borderId="5" xfId="0" applyNumberFormat="1" applyFont="1" applyFill="1" applyBorder="1"/>
    <xf numFmtId="43" fontId="24" fillId="4" borderId="6" xfId="0" applyNumberFormat="1" applyFont="1" applyFill="1" applyBorder="1" applyAlignment="1">
      <alignment horizontal="right"/>
    </xf>
    <xf numFmtId="4" fontId="25" fillId="4" borderId="0" xfId="0" applyNumberFormat="1" applyFont="1" applyFill="1" applyAlignment="1">
      <alignment horizontal="right" shrinkToFit="1"/>
    </xf>
    <xf numFmtId="4" fontId="25" fillId="4" borderId="6" xfId="0" applyNumberFormat="1" applyFont="1" applyFill="1" applyBorder="1" applyAlignment="1">
      <alignment horizontal="right" shrinkToFit="1"/>
    </xf>
    <xf numFmtId="4" fontId="25" fillId="4" borderId="12" xfId="0" applyNumberFormat="1" applyFont="1" applyFill="1" applyBorder="1" applyAlignment="1">
      <alignment horizontal="right" shrinkToFit="1"/>
    </xf>
    <xf numFmtId="4" fontId="27" fillId="0" borderId="6" xfId="0" applyNumberFormat="1" applyFont="1" applyBorder="1" applyAlignment="1">
      <alignment horizontal="right" vertical="top" shrinkToFit="1"/>
    </xf>
    <xf numFmtId="43" fontId="24" fillId="0" borderId="15" xfId="0" applyNumberFormat="1" applyFont="1" applyBorder="1" applyAlignment="1">
      <alignment horizontal="right"/>
    </xf>
    <xf numFmtId="43" fontId="24" fillId="0" borderId="18" xfId="0" applyNumberFormat="1" applyFont="1" applyBorder="1" applyAlignment="1">
      <alignment horizontal="right"/>
    </xf>
    <xf numFmtId="0" fontId="32" fillId="3" borderId="8" xfId="0" applyFont="1" applyFill="1" applyBorder="1" applyAlignment="1">
      <alignment horizontal="left"/>
    </xf>
    <xf numFmtId="43" fontId="32" fillId="3" borderId="9" xfId="0" applyNumberFormat="1" applyFont="1" applyFill="1" applyBorder="1" applyAlignment="1">
      <alignment horizontal="right"/>
    </xf>
    <xf numFmtId="43" fontId="32" fillId="3" borderId="14" xfId="0" applyNumberFormat="1" applyFont="1" applyFill="1" applyBorder="1" applyAlignment="1">
      <alignment horizontal="right"/>
    </xf>
    <xf numFmtId="43" fontId="32" fillId="3" borderId="19" xfId="0" applyNumberFormat="1" applyFont="1" applyFill="1" applyBorder="1" applyAlignment="1">
      <alignment horizontal="right"/>
    </xf>
    <xf numFmtId="0" fontId="33" fillId="0" borderId="0" xfId="0" applyFont="1"/>
    <xf numFmtId="43" fontId="24" fillId="0" borderId="12" xfId="0" applyNumberFormat="1" applyFont="1" applyBorder="1" applyAlignment="1">
      <alignment horizontal="right"/>
    </xf>
    <xf numFmtId="4" fontId="25" fillId="4" borderId="16" xfId="0" applyNumberFormat="1" applyFont="1" applyFill="1" applyBorder="1" applyAlignment="1">
      <alignment horizontal="right" shrinkToFit="1"/>
    </xf>
    <xf numFmtId="43" fontId="32" fillId="3" borderId="20" xfId="0" applyNumberFormat="1" applyFont="1" applyFill="1" applyBorder="1" applyAlignment="1">
      <alignment horizontal="right"/>
    </xf>
    <xf numFmtId="4" fontId="27" fillId="0" borderId="12" xfId="0" applyNumberFormat="1" applyFont="1" applyBorder="1" applyAlignment="1">
      <alignment vertical="top" shrinkToFit="1"/>
    </xf>
    <xf numFmtId="0" fontId="34" fillId="0" borderId="0" xfId="0" applyFont="1" applyAlignment="1">
      <alignment horizontal="left"/>
    </xf>
    <xf numFmtId="0" fontId="35" fillId="0" borderId="0" xfId="0" applyFont="1"/>
    <xf numFmtId="0" fontId="34" fillId="0" borderId="0" xfId="0" applyFont="1"/>
    <xf numFmtId="0" fontId="36" fillId="0" borderId="0" xfId="0" applyFont="1" applyAlignment="1">
      <alignment horizontal="left"/>
    </xf>
    <xf numFmtId="0" fontId="36" fillId="0" borderId="0" xfId="0" applyFont="1"/>
    <xf numFmtId="43" fontId="26" fillId="0" borderId="21" xfId="0" applyNumberFormat="1" applyFont="1" applyBorder="1" applyAlignment="1">
      <alignment horizontal="right"/>
    </xf>
    <xf numFmtId="39" fontId="27" fillId="0" borderId="22" xfId="0" applyNumberFormat="1" applyFont="1" applyBorder="1" applyAlignment="1">
      <alignment vertical="top" shrinkToFit="1"/>
    </xf>
    <xf numFmtId="43" fontId="26" fillId="0" borderId="22" xfId="0" applyNumberFormat="1" applyFont="1" applyBorder="1" applyAlignment="1">
      <alignment horizontal="right"/>
    </xf>
    <xf numFmtId="43" fontId="26" fillId="0" borderId="23" xfId="0" applyNumberFormat="1" applyFont="1" applyBorder="1" applyAlignment="1">
      <alignment horizontal="right"/>
    </xf>
    <xf numFmtId="49" fontId="24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/>
    </xf>
    <xf numFmtId="49" fontId="24" fillId="0" borderId="12" xfId="0" applyNumberFormat="1" applyFont="1" applyBorder="1"/>
    <xf numFmtId="49" fontId="26" fillId="0" borderId="12" xfId="0" applyNumberFormat="1" applyFont="1" applyBorder="1"/>
    <xf numFmtId="49" fontId="26" fillId="0" borderId="12" xfId="0" applyNumberFormat="1" applyFont="1" applyBorder="1" applyAlignment="1">
      <alignment wrapText="1"/>
    </xf>
    <xf numFmtId="43" fontId="4" fillId="0" borderId="28" xfId="0" applyNumberFormat="1" applyFont="1" applyBorder="1" applyAlignment="1">
      <alignment horizontal="right"/>
    </xf>
    <xf numFmtId="39" fontId="27" fillId="0" borderId="0" xfId="0" applyNumberFormat="1" applyFont="1" applyAlignment="1">
      <alignment vertical="top" shrinkToFit="1"/>
    </xf>
    <xf numFmtId="49" fontId="24" fillId="0" borderId="24" xfId="0" applyNumberFormat="1" applyFont="1" applyBorder="1" applyAlignment="1">
      <alignment horizontal="left"/>
    </xf>
    <xf numFmtId="4" fontId="25" fillId="0" borderId="25" xfId="0" applyNumberFormat="1" applyFont="1" applyBorder="1" applyAlignment="1">
      <alignment horizontal="right" shrinkToFit="1"/>
    </xf>
    <xf numFmtId="4" fontId="25" fillId="0" borderId="26" xfId="0" applyNumberFormat="1" applyFont="1" applyBorder="1" applyAlignment="1">
      <alignment shrinkToFit="1"/>
    </xf>
    <xf numFmtId="4" fontId="25" fillId="0" borderId="26" xfId="0" applyNumberFormat="1" applyFont="1" applyBorder="1" applyAlignment="1">
      <alignment horizontal="right" shrinkToFit="1"/>
    </xf>
    <xf numFmtId="43" fontId="24" fillId="0" borderId="25" xfId="0" applyNumberFormat="1" applyFont="1" applyBorder="1" applyAlignment="1">
      <alignment horizontal="right"/>
    </xf>
    <xf numFmtId="43" fontId="24" fillId="0" borderId="27" xfId="0" applyNumberFormat="1" applyFont="1" applyBorder="1" applyAlignment="1">
      <alignment horizontal="right"/>
    </xf>
    <xf numFmtId="43" fontId="24" fillId="0" borderId="26" xfId="0" applyNumberFormat="1" applyFont="1" applyBorder="1" applyAlignment="1">
      <alignment horizontal="right"/>
    </xf>
    <xf numFmtId="43" fontId="24" fillId="0" borderId="24" xfId="0" applyNumberFormat="1" applyFont="1" applyBorder="1" applyAlignment="1">
      <alignment horizontal="right"/>
    </xf>
    <xf numFmtId="43" fontId="28" fillId="0" borderId="0" xfId="0" applyNumberFormat="1" applyFont="1" applyAlignment="1">
      <alignment horizontal="right"/>
    </xf>
    <xf numFmtId="0" fontId="29" fillId="0" borderId="12" xfId="2" applyFont="1" applyBorder="1" applyAlignment="1">
      <alignment horizontal="left" vertical="center" wrapText="1"/>
    </xf>
    <xf numFmtId="49" fontId="24" fillId="0" borderId="12" xfId="0" applyNumberFormat="1" applyFont="1" applyBorder="1" applyAlignment="1">
      <alignment horizontal="left"/>
    </xf>
    <xf numFmtId="4" fontId="25" fillId="0" borderId="0" xfId="0" applyNumberFormat="1" applyFont="1" applyAlignment="1">
      <alignment shrinkToFit="1"/>
    </xf>
    <xf numFmtId="43" fontId="30" fillId="0" borderId="0" xfId="0" applyNumberFormat="1" applyFont="1"/>
    <xf numFmtId="39" fontId="25" fillId="0" borderId="0" xfId="0" applyNumberFormat="1" applyFont="1" applyAlignment="1">
      <alignment vertical="top" shrinkToFit="1"/>
    </xf>
    <xf numFmtId="49" fontId="31" fillId="0" borderId="12" xfId="0" applyNumberFormat="1" applyFont="1" applyBorder="1" applyAlignment="1">
      <alignment horizontal="left" wrapText="1"/>
    </xf>
    <xf numFmtId="49" fontId="26" fillId="0" borderId="23" xfId="0" applyNumberFormat="1" applyFont="1" applyBorder="1" applyAlignment="1">
      <alignment horizontal="left" wrapText="1"/>
    </xf>
    <xf numFmtId="39" fontId="25" fillId="0" borderId="0" xfId="0" applyNumberFormat="1" applyFont="1" applyAlignment="1">
      <alignment shrinkToFit="1"/>
    </xf>
    <xf numFmtId="49" fontId="24" fillId="0" borderId="24" xfId="0" applyNumberFormat="1" applyFont="1" applyBorder="1" applyAlignment="1">
      <alignment horizontal="left" wrapText="1"/>
    </xf>
    <xf numFmtId="4" fontId="25" fillId="0" borderId="27" xfId="0" applyNumberFormat="1" applyFont="1" applyBorder="1" applyAlignment="1">
      <alignment horizontal="right" shrinkToFit="1"/>
    </xf>
    <xf numFmtId="4" fontId="25" fillId="0" borderId="24" xfId="0" applyNumberFormat="1" applyFont="1" applyBorder="1" applyAlignment="1">
      <alignment horizontal="right" shrinkToFit="1"/>
    </xf>
    <xf numFmtId="49" fontId="26" fillId="0" borderId="23" xfId="0" applyNumberFormat="1" applyFont="1" applyBorder="1" applyAlignment="1">
      <alignment wrapText="1"/>
    </xf>
    <xf numFmtId="49" fontId="23" fillId="3" borderId="8" xfId="0" applyNumberFormat="1" applyFont="1" applyFill="1" applyBorder="1" applyAlignment="1">
      <alignment horizontal="center"/>
    </xf>
    <xf numFmtId="49" fontId="37" fillId="3" borderId="9" xfId="0" applyNumberFormat="1" applyFont="1" applyFill="1" applyBorder="1" applyAlignment="1">
      <alignment horizontal="center" wrapText="1"/>
    </xf>
    <xf numFmtId="49" fontId="37" fillId="3" borderId="10" xfId="0" applyNumberFormat="1" applyFont="1" applyFill="1" applyBorder="1" applyAlignment="1">
      <alignment horizontal="center" vertical="center" wrapText="1"/>
    </xf>
    <xf numFmtId="49" fontId="37" fillId="3" borderId="7" xfId="0" applyNumberFormat="1" applyFont="1" applyFill="1" applyBorder="1" applyAlignment="1">
      <alignment horizontal="center" wrapText="1"/>
    </xf>
    <xf numFmtId="49" fontId="37" fillId="3" borderId="7" xfId="0" applyNumberFormat="1" applyFont="1" applyFill="1" applyBorder="1" applyAlignment="1">
      <alignment horizontal="center"/>
    </xf>
    <xf numFmtId="49" fontId="37" fillId="3" borderId="8" xfId="0" applyNumberFormat="1" applyFont="1" applyFill="1" applyBorder="1" applyAlignment="1">
      <alignment horizontal="center"/>
    </xf>
    <xf numFmtId="49" fontId="37" fillId="3" borderId="14" xfId="0" applyNumberFormat="1" applyFont="1" applyFill="1" applyBorder="1" applyAlignment="1">
      <alignment horizontal="center"/>
    </xf>
    <xf numFmtId="49" fontId="37" fillId="3" borderId="9" xfId="0" applyNumberFormat="1" applyFont="1" applyFill="1" applyBorder="1" applyAlignment="1">
      <alignment horizontal="center"/>
    </xf>
    <xf numFmtId="49" fontId="37" fillId="3" borderId="1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649474</xdr:colOff>
      <xdr:row>0</xdr:row>
      <xdr:rowOff>184472</xdr:rowOff>
    </xdr:from>
    <xdr:to>
      <xdr:col>16</xdr:col>
      <xdr:colOff>694160</xdr:colOff>
      <xdr:row>6</xdr:row>
      <xdr:rowOff>104776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0574" y="184472"/>
          <a:ext cx="2502136" cy="1158554"/>
        </a:xfrm>
        <a:prstGeom prst="rect">
          <a:avLst/>
        </a:prstGeom>
      </xdr:spPr>
    </xdr:pic>
    <xdr:clientData/>
  </xdr:twoCellAnchor>
  <xdr:twoCellAnchor editAs="oneCell">
    <xdr:from>
      <xdr:col>0</xdr:col>
      <xdr:colOff>106913</xdr:colOff>
      <xdr:row>0</xdr:row>
      <xdr:rowOff>0</xdr:rowOff>
    </xdr:from>
    <xdr:to>
      <xdr:col>0</xdr:col>
      <xdr:colOff>2799184</xdr:colOff>
      <xdr:row>7</xdr:row>
      <xdr:rowOff>38878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913" y="0"/>
          <a:ext cx="2692271" cy="1439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2:Y1100"/>
  <sheetViews>
    <sheetView showGridLines="0" tabSelected="1" topLeftCell="A82" zoomScaleNormal="100" workbookViewId="0">
      <selection activeCell="A6" sqref="A6:Q6"/>
    </sheetView>
  </sheetViews>
  <sheetFormatPr baseColWidth="10" defaultColWidth="14.42578125" defaultRowHeight="15.75" customHeight="1" x14ac:dyDescent="0.2"/>
  <cols>
    <col min="1" max="1" width="56.28515625" customWidth="1"/>
    <col min="2" max="2" width="13" customWidth="1"/>
    <col min="3" max="3" width="19.28515625" hidden="1" customWidth="1"/>
    <col min="4" max="4" width="13.140625" customWidth="1"/>
    <col min="5" max="5" width="11.7109375" customWidth="1"/>
    <col min="6" max="6" width="12.140625" customWidth="1"/>
    <col min="7" max="8" width="12.85546875" customWidth="1"/>
    <col min="9" max="9" width="12" customWidth="1"/>
    <col min="10" max="11" width="12.42578125" customWidth="1"/>
    <col min="12" max="12" width="13.85546875" hidden="1" customWidth="1"/>
    <col min="13" max="14" width="14.42578125" hidden="1" customWidth="1"/>
    <col min="15" max="15" width="7.85546875" hidden="1" customWidth="1"/>
    <col min="16" max="16" width="16.5703125" hidden="1" customWidth="1"/>
    <col min="17" max="17" width="12.28515625" customWidth="1"/>
    <col min="18" max="18" width="11.5703125" bestFit="1" customWidth="1"/>
    <col min="19" max="19" width="12.85546875" bestFit="1" customWidth="1"/>
    <col min="20" max="25" width="8" customWidth="1"/>
  </cols>
  <sheetData>
    <row r="2" spans="1:25" ht="15.75" customHeight="1" x14ac:dyDescent="0.2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25" ht="15.75" customHeight="1" x14ac:dyDescent="0.25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</row>
    <row r="4" spans="1:25" ht="15.75" customHeight="1" x14ac:dyDescent="0.25">
      <c r="A4" s="130" t="s">
        <v>53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25" ht="18" customHeight="1" x14ac:dyDescent="0.25">
      <c r="A5" s="130" t="s">
        <v>109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3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30" t="s">
        <v>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27"/>
      <c r="S6" s="1"/>
      <c r="T6" s="1"/>
      <c r="U6" s="1"/>
      <c r="V6" s="1"/>
      <c r="W6" s="1"/>
      <c r="X6" s="1"/>
      <c r="Y6" s="1"/>
    </row>
    <row r="7" spans="1:25" ht="12.75" customHeight="1" x14ac:dyDescent="0.2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27"/>
      <c r="S7" s="1"/>
      <c r="T7" s="1"/>
      <c r="U7" s="1"/>
      <c r="V7" s="1"/>
      <c r="W7" s="1"/>
      <c r="X7" s="1"/>
      <c r="Y7" s="1"/>
    </row>
    <row r="8" spans="1:25" ht="12.75" customHeight="1" x14ac:dyDescent="0.25">
      <c r="R8" s="27"/>
      <c r="S8" s="1"/>
      <c r="T8" s="1"/>
      <c r="U8" s="1"/>
      <c r="V8" s="1"/>
      <c r="W8" s="1"/>
      <c r="X8" s="1"/>
      <c r="Y8" s="1"/>
    </row>
    <row r="9" spans="1:25" ht="32.25" customHeight="1" x14ac:dyDescent="0.25">
      <c r="R9" s="27"/>
      <c r="S9" s="1"/>
      <c r="T9" s="1"/>
      <c r="U9" s="1"/>
      <c r="V9" s="1"/>
      <c r="W9" s="1"/>
      <c r="X9" s="1"/>
      <c r="Y9" s="1"/>
    </row>
    <row r="10" spans="1:25" ht="27" customHeight="1" thickBot="1" x14ac:dyDescent="0.3">
      <c r="A10" s="2"/>
      <c r="B10" s="2"/>
      <c r="C10" s="2"/>
      <c r="D10" s="3"/>
      <c r="E10" s="2"/>
      <c r="F10" s="2"/>
      <c r="G10" s="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42.75" customHeight="1" thickBot="1" x14ac:dyDescent="0.25">
      <c r="A11" s="120" t="s">
        <v>3</v>
      </c>
      <c r="B11" s="121" t="s">
        <v>47</v>
      </c>
      <c r="C11" s="122" t="s">
        <v>46</v>
      </c>
      <c r="D11" s="123" t="s">
        <v>48</v>
      </c>
      <c r="E11" s="124" t="s">
        <v>4</v>
      </c>
      <c r="F11" s="125" t="s">
        <v>5</v>
      </c>
      <c r="G11" s="124" t="s">
        <v>6</v>
      </c>
      <c r="H11" s="124" t="s">
        <v>7</v>
      </c>
      <c r="I11" s="126" t="s">
        <v>8</v>
      </c>
      <c r="J11" s="127" t="s">
        <v>9</v>
      </c>
      <c r="K11" s="128" t="s">
        <v>10</v>
      </c>
      <c r="L11" s="36" t="s">
        <v>11</v>
      </c>
      <c r="M11" s="36" t="s">
        <v>12</v>
      </c>
      <c r="N11" s="37" t="s">
        <v>13</v>
      </c>
      <c r="O11" s="35" t="s">
        <v>14</v>
      </c>
      <c r="P11" s="38" t="s">
        <v>15</v>
      </c>
      <c r="Q11" s="123" t="s">
        <v>49</v>
      </c>
      <c r="R11" s="11"/>
      <c r="S11" s="4"/>
      <c r="T11" s="4"/>
      <c r="U11" s="4"/>
      <c r="V11" s="4"/>
      <c r="W11" s="4"/>
      <c r="X11" s="4"/>
      <c r="Y11" s="4"/>
    </row>
    <row r="12" spans="1:25" ht="12.75" hidden="1" customHeight="1" thickBot="1" x14ac:dyDescent="0.25">
      <c r="A12" s="12" t="s">
        <v>16</v>
      </c>
      <c r="B12" s="22">
        <f>B13+B19+B29+B56</f>
        <v>276225000</v>
      </c>
      <c r="C12" s="41" t="e">
        <f>C13+C19+C29+C56+#REF!</f>
        <v>#REF!</v>
      </c>
      <c r="D12" s="33" t="e">
        <f>D13+D19+D29+D56+#REF!</f>
        <v>#REF!</v>
      </c>
      <c r="E12" s="20">
        <f t="shared" ref="E12:P12" si="0">E13+E19+E29+E56</f>
        <v>12923184.49</v>
      </c>
      <c r="F12" s="40">
        <f t="shared" si="0"/>
        <v>13152324.940000001</v>
      </c>
      <c r="G12" s="7">
        <f t="shared" si="0"/>
        <v>17403220.690000001</v>
      </c>
      <c r="H12" s="5">
        <f t="shared" si="0"/>
        <v>23414669.789999999</v>
      </c>
      <c r="I12" s="97">
        <f t="shared" si="0"/>
        <v>28999625.969999999</v>
      </c>
      <c r="J12" s="20">
        <f t="shared" si="0"/>
        <v>24946759.5</v>
      </c>
      <c r="K12" s="8">
        <f t="shared" si="0"/>
        <v>17834536.359999999</v>
      </c>
      <c r="L12" s="6">
        <f t="shared" si="0"/>
        <v>0</v>
      </c>
      <c r="M12" s="6">
        <f t="shared" si="0"/>
        <v>0</v>
      </c>
      <c r="N12" s="6">
        <f t="shared" si="0"/>
        <v>0</v>
      </c>
      <c r="O12" s="6">
        <f t="shared" si="0"/>
        <v>0</v>
      </c>
      <c r="P12" s="19">
        <f t="shared" si="0"/>
        <v>0</v>
      </c>
      <c r="Q12" s="34">
        <f t="shared" ref="Q12:Q28" si="1">SUM(E12:P12)</f>
        <v>138674321.74000001</v>
      </c>
    </row>
    <row r="13" spans="1:25" ht="15" customHeight="1" x14ac:dyDescent="0.2">
      <c r="A13" s="99" t="s">
        <v>17</v>
      </c>
      <c r="B13" s="100">
        <f t="shared" ref="B13" si="2">SUM(B14:B18)</f>
        <v>187139659</v>
      </c>
      <c r="C13" s="101">
        <f>SUM(C14:C18)</f>
        <v>0</v>
      </c>
      <c r="D13" s="102">
        <f>SUM(D14:D18)</f>
        <v>187200574</v>
      </c>
      <c r="E13" s="103">
        <f>E14+E15+E18+E16</f>
        <v>11716987.16</v>
      </c>
      <c r="F13" s="104">
        <f>SUM(F14:F18)</f>
        <v>11743124.460000001</v>
      </c>
      <c r="G13" s="103">
        <f>SUM(G14:G18)</f>
        <v>11795391.420000002</v>
      </c>
      <c r="H13" s="105">
        <f>SUM(H14:H18)</f>
        <v>11801614.16</v>
      </c>
      <c r="I13" s="106">
        <f t="shared" ref="I13:P13" si="3">SUM(I14:I18)</f>
        <v>21406004.68</v>
      </c>
      <c r="J13" s="103">
        <f t="shared" si="3"/>
        <v>12051774.66</v>
      </c>
      <c r="K13" s="105">
        <f t="shared" si="3"/>
        <v>12369534.51</v>
      </c>
      <c r="L13" s="105">
        <f t="shared" si="3"/>
        <v>0</v>
      </c>
      <c r="M13" s="105">
        <f t="shared" si="3"/>
        <v>0</v>
      </c>
      <c r="N13" s="105">
        <f>SUM(N14:N18)</f>
        <v>0</v>
      </c>
      <c r="O13" s="105">
        <f t="shared" si="3"/>
        <v>0</v>
      </c>
      <c r="P13" s="105">
        <f t="shared" si="3"/>
        <v>0</v>
      </c>
      <c r="Q13" s="103">
        <f t="shared" si="1"/>
        <v>92884431.049999997</v>
      </c>
    </row>
    <row r="14" spans="1:25" ht="15" customHeight="1" x14ac:dyDescent="0.2">
      <c r="A14" s="93" t="s">
        <v>18</v>
      </c>
      <c r="B14" s="42">
        <v>138856000</v>
      </c>
      <c r="C14" s="98"/>
      <c r="D14" s="43">
        <v>138916915</v>
      </c>
      <c r="E14" s="44">
        <v>9631356.25</v>
      </c>
      <c r="F14" s="45">
        <v>9684356.25</v>
      </c>
      <c r="G14" s="46">
        <v>9737769.9600000009</v>
      </c>
      <c r="H14" s="43">
        <v>9709356.25</v>
      </c>
      <c r="I14" s="61">
        <v>10401908.4</v>
      </c>
      <c r="J14" s="44">
        <v>9967689.1999999993</v>
      </c>
      <c r="K14" s="107">
        <v>10278308.369999999</v>
      </c>
      <c r="L14" s="43"/>
      <c r="M14" s="43"/>
      <c r="N14" s="43"/>
      <c r="O14" s="43"/>
      <c r="P14" s="43"/>
      <c r="Q14" s="44">
        <f t="shared" si="1"/>
        <v>69410744.680000007</v>
      </c>
    </row>
    <row r="15" spans="1:25" ht="15" customHeight="1" x14ac:dyDescent="0.2">
      <c r="A15" s="93" t="s">
        <v>19</v>
      </c>
      <c r="B15" s="42">
        <v>28532000</v>
      </c>
      <c r="C15" s="48"/>
      <c r="D15" s="43">
        <v>28532000</v>
      </c>
      <c r="E15" s="44">
        <v>588000</v>
      </c>
      <c r="F15" s="45">
        <v>588000</v>
      </c>
      <c r="G15" s="46">
        <v>588000</v>
      </c>
      <c r="H15" s="43">
        <v>590000</v>
      </c>
      <c r="I15" s="61">
        <v>9507231.2200000007</v>
      </c>
      <c r="J15" s="44">
        <v>590000</v>
      </c>
      <c r="K15" s="107">
        <v>590000</v>
      </c>
      <c r="L15" s="43"/>
      <c r="M15" s="43"/>
      <c r="N15" s="43"/>
      <c r="O15" s="43"/>
      <c r="P15" s="43"/>
      <c r="Q15" s="44">
        <f t="shared" si="1"/>
        <v>13041231.220000001</v>
      </c>
    </row>
    <row r="16" spans="1:25" ht="15" customHeight="1" x14ac:dyDescent="0.2">
      <c r="A16" s="93" t="s">
        <v>20</v>
      </c>
      <c r="B16" s="42">
        <v>432000</v>
      </c>
      <c r="C16" s="48"/>
      <c r="D16" s="43">
        <v>432000</v>
      </c>
      <c r="E16" s="44">
        <v>36000</v>
      </c>
      <c r="F16" s="45">
        <v>0</v>
      </c>
      <c r="G16" s="44">
        <v>0</v>
      </c>
      <c r="H16" s="43">
        <v>27667.200000000001</v>
      </c>
      <c r="I16" s="61">
        <v>14400</v>
      </c>
      <c r="J16" s="44">
        <v>0</v>
      </c>
      <c r="K16" s="107">
        <v>0</v>
      </c>
      <c r="L16" s="43"/>
      <c r="M16" s="43"/>
      <c r="N16" s="43"/>
      <c r="O16" s="43"/>
      <c r="P16" s="43"/>
      <c r="Q16" s="44">
        <f t="shared" si="1"/>
        <v>78067.199999999997</v>
      </c>
    </row>
    <row r="17" spans="1:19" ht="15" customHeight="1" x14ac:dyDescent="0.2">
      <c r="A17" s="108" t="s">
        <v>56</v>
      </c>
      <c r="B17" s="44">
        <v>0</v>
      </c>
      <c r="C17" s="48"/>
      <c r="D17" s="43">
        <v>0</v>
      </c>
      <c r="E17" s="44">
        <v>0</v>
      </c>
      <c r="F17" s="45">
        <v>0</v>
      </c>
      <c r="G17" s="44">
        <v>0</v>
      </c>
      <c r="H17" s="43"/>
      <c r="I17" s="61"/>
      <c r="J17" s="44"/>
      <c r="K17" s="107"/>
      <c r="L17" s="43"/>
      <c r="M17" s="43"/>
      <c r="N17" s="43"/>
      <c r="O17" s="43"/>
      <c r="P17" s="43"/>
      <c r="Q17" s="44">
        <f t="shared" si="1"/>
        <v>0</v>
      </c>
    </row>
    <row r="18" spans="1:19" ht="15" customHeight="1" x14ac:dyDescent="0.2">
      <c r="A18" s="92" t="s">
        <v>21</v>
      </c>
      <c r="B18" s="42">
        <v>19319659</v>
      </c>
      <c r="C18" s="98"/>
      <c r="D18" s="43">
        <v>19319659</v>
      </c>
      <c r="E18" s="44">
        <v>1461630.91</v>
      </c>
      <c r="F18" s="45">
        <v>1470768.21</v>
      </c>
      <c r="G18" s="46">
        <v>1469621.46</v>
      </c>
      <c r="H18" s="43">
        <v>1474590.71</v>
      </c>
      <c r="I18" s="61">
        <v>1482465.06</v>
      </c>
      <c r="J18" s="44">
        <v>1494085.46</v>
      </c>
      <c r="K18" s="107">
        <v>1501226.14</v>
      </c>
      <c r="L18" s="43"/>
      <c r="M18" s="43"/>
      <c r="N18" s="43"/>
      <c r="O18" s="43"/>
      <c r="P18" s="43"/>
      <c r="Q18" s="44">
        <f t="shared" si="1"/>
        <v>10354387.949999999</v>
      </c>
    </row>
    <row r="19" spans="1:19" ht="15" customHeight="1" x14ac:dyDescent="0.2">
      <c r="A19" s="109" t="s">
        <v>22</v>
      </c>
      <c r="B19" s="49">
        <f>SUM(B20:B28)</f>
        <v>57113052</v>
      </c>
      <c r="C19" s="110">
        <f>SUM(C20:C28)</f>
        <v>0</v>
      </c>
      <c r="D19" s="50">
        <f>SUM(D20:D28)</f>
        <v>75140436.25</v>
      </c>
      <c r="E19" s="51">
        <f>SUM(E20:E28)</f>
        <v>1206197.33</v>
      </c>
      <c r="F19" s="52">
        <f t="shared" ref="F19:G19" si="4">SUM(F20:F28)</f>
        <v>1409200.48</v>
      </c>
      <c r="G19" s="51">
        <f t="shared" si="4"/>
        <v>5558709.1900000004</v>
      </c>
      <c r="H19" s="53">
        <f t="shared" ref="H19:N19" si="5">SUM(H20:H28)</f>
        <v>4437969.6100000003</v>
      </c>
      <c r="I19" s="78">
        <f t="shared" si="5"/>
        <v>4156818.1799999992</v>
      </c>
      <c r="J19" s="51">
        <f t="shared" si="5"/>
        <v>7858754.6099999985</v>
      </c>
      <c r="K19" s="53">
        <f t="shared" si="5"/>
        <v>4255320.6399999997</v>
      </c>
      <c r="L19" s="53">
        <f t="shared" si="5"/>
        <v>0</v>
      </c>
      <c r="M19" s="53">
        <f t="shared" si="5"/>
        <v>0</v>
      </c>
      <c r="N19" s="53">
        <f t="shared" si="5"/>
        <v>0</v>
      </c>
      <c r="O19" s="53">
        <f>SUM(O20:O28)</f>
        <v>0</v>
      </c>
      <c r="P19" s="53">
        <f>SUM(P20:P28)</f>
        <v>0</v>
      </c>
      <c r="Q19" s="51">
        <f t="shared" si="1"/>
        <v>28882970.039999999</v>
      </c>
    </row>
    <row r="20" spans="1:19" ht="15" customHeight="1" x14ac:dyDescent="0.2">
      <c r="A20" s="93" t="s">
        <v>23</v>
      </c>
      <c r="B20" s="42">
        <v>8680000</v>
      </c>
      <c r="C20" s="54"/>
      <c r="D20" s="43">
        <v>8680000</v>
      </c>
      <c r="E20" s="44">
        <v>569929.03</v>
      </c>
      <c r="F20" s="45">
        <v>499033.66</v>
      </c>
      <c r="G20" s="46">
        <v>577326.19999999995</v>
      </c>
      <c r="H20" s="43">
        <v>583927.66</v>
      </c>
      <c r="I20" s="61">
        <v>812908.86</v>
      </c>
      <c r="J20" s="44">
        <v>779109.44</v>
      </c>
      <c r="K20" s="107">
        <v>550436.4</v>
      </c>
      <c r="L20" s="43"/>
      <c r="M20" s="43"/>
      <c r="N20" s="43"/>
      <c r="O20" s="43"/>
      <c r="P20" s="43"/>
      <c r="Q20" s="44">
        <f t="shared" si="1"/>
        <v>4372671.25</v>
      </c>
    </row>
    <row r="21" spans="1:19" ht="15" customHeight="1" x14ac:dyDescent="0.2">
      <c r="A21" s="92" t="s">
        <v>24</v>
      </c>
      <c r="B21" s="42">
        <v>5370000</v>
      </c>
      <c r="C21" s="54"/>
      <c r="D21" s="43">
        <v>5370000</v>
      </c>
      <c r="E21" s="44">
        <v>0</v>
      </c>
      <c r="F21" s="45">
        <v>0</v>
      </c>
      <c r="G21" s="46">
        <v>33658.32</v>
      </c>
      <c r="H21" s="43">
        <v>51448</v>
      </c>
      <c r="I21" s="61">
        <v>191000</v>
      </c>
      <c r="J21" s="44">
        <v>1540000</v>
      </c>
      <c r="K21" s="107">
        <v>0</v>
      </c>
      <c r="L21" s="43"/>
      <c r="M21" s="43"/>
      <c r="N21" s="43"/>
      <c r="O21" s="43"/>
      <c r="P21" s="43"/>
      <c r="Q21" s="44">
        <f t="shared" si="1"/>
        <v>1816106.32</v>
      </c>
    </row>
    <row r="22" spans="1:19" ht="15" customHeight="1" x14ac:dyDescent="0.2">
      <c r="A22" s="93" t="s">
        <v>25</v>
      </c>
      <c r="B22" s="42">
        <v>4000000</v>
      </c>
      <c r="C22" s="54"/>
      <c r="D22" s="43">
        <v>5202214.03</v>
      </c>
      <c r="E22" s="44">
        <v>0</v>
      </c>
      <c r="F22" s="45">
        <v>34577.5</v>
      </c>
      <c r="G22" s="46">
        <v>74415</v>
      </c>
      <c r="H22" s="43">
        <v>897247.5</v>
      </c>
      <c r="I22" s="61">
        <v>219387.5</v>
      </c>
      <c r="J22" s="44">
        <v>1826252.91</v>
      </c>
      <c r="K22" s="107">
        <v>471547.5</v>
      </c>
      <c r="L22" s="43"/>
      <c r="M22" s="43"/>
      <c r="N22" s="43"/>
      <c r="O22" s="43"/>
      <c r="P22" s="43"/>
      <c r="Q22" s="44">
        <f t="shared" si="1"/>
        <v>3523427.91</v>
      </c>
    </row>
    <row r="23" spans="1:19" ht="15" customHeight="1" x14ac:dyDescent="0.2">
      <c r="A23" s="93" t="s">
        <v>26</v>
      </c>
      <c r="B23" s="42">
        <v>1260000</v>
      </c>
      <c r="C23" s="54"/>
      <c r="D23" s="43">
        <v>7206565.8600000003</v>
      </c>
      <c r="E23" s="44">
        <v>0</v>
      </c>
      <c r="F23" s="45">
        <v>0</v>
      </c>
      <c r="G23" s="46">
        <v>13425</v>
      </c>
      <c r="H23" s="43">
        <v>3940</v>
      </c>
      <c r="I23" s="61">
        <v>925</v>
      </c>
      <c r="J23" s="44">
        <v>367852.89</v>
      </c>
      <c r="K23" s="107">
        <v>209989.53</v>
      </c>
      <c r="L23" s="43"/>
      <c r="M23" s="43"/>
      <c r="N23" s="43"/>
      <c r="O23" s="43"/>
      <c r="P23" s="43"/>
      <c r="Q23" s="44">
        <f t="shared" si="1"/>
        <v>596132.42000000004</v>
      </c>
    </row>
    <row r="24" spans="1:19" ht="15" customHeight="1" x14ac:dyDescent="0.2">
      <c r="A24" s="93" t="s">
        <v>27</v>
      </c>
      <c r="B24" s="42">
        <v>14096000</v>
      </c>
      <c r="C24" s="98"/>
      <c r="D24" s="43">
        <v>23220039.84</v>
      </c>
      <c r="E24" s="44">
        <v>23600</v>
      </c>
      <c r="F24" s="45">
        <v>484805.4</v>
      </c>
      <c r="G24" s="46">
        <v>2465781.35</v>
      </c>
      <c r="H24" s="43">
        <v>1083366.17</v>
      </c>
      <c r="I24" s="61">
        <v>2006407.2</v>
      </c>
      <c r="J24" s="44">
        <v>2566729.5499999998</v>
      </c>
      <c r="K24" s="107">
        <v>1065500.71</v>
      </c>
      <c r="L24" s="43"/>
      <c r="M24" s="43"/>
      <c r="N24" s="43"/>
      <c r="O24" s="43"/>
      <c r="P24" s="43"/>
      <c r="Q24" s="44">
        <f t="shared" si="1"/>
        <v>9696190.379999999</v>
      </c>
    </row>
    <row r="25" spans="1:19" ht="15" customHeight="1" x14ac:dyDescent="0.2">
      <c r="A25" s="93" t="s">
        <v>28</v>
      </c>
      <c r="B25" s="42">
        <v>5700000</v>
      </c>
      <c r="C25" s="54"/>
      <c r="D25" s="43">
        <v>5700000</v>
      </c>
      <c r="E25" s="44">
        <v>612668.30000000005</v>
      </c>
      <c r="F25" s="45">
        <v>390783.92</v>
      </c>
      <c r="G25" s="46">
        <v>376232.31</v>
      </c>
      <c r="H25" s="43">
        <v>1450788.38</v>
      </c>
      <c r="I25" s="61">
        <v>399763.51</v>
      </c>
      <c r="J25" s="44">
        <v>393976.51</v>
      </c>
      <c r="K25" s="107">
        <v>392630.51</v>
      </c>
      <c r="L25" s="43"/>
      <c r="M25" s="43"/>
      <c r="N25" s="43"/>
      <c r="O25" s="43"/>
      <c r="P25" s="111"/>
      <c r="Q25" s="44">
        <f t="shared" si="1"/>
        <v>4016843.4399999995</v>
      </c>
    </row>
    <row r="26" spans="1:19" ht="22.5" x14ac:dyDescent="0.2">
      <c r="A26" s="92" t="s">
        <v>29</v>
      </c>
      <c r="B26" s="42">
        <v>12270808</v>
      </c>
      <c r="C26" s="54"/>
      <c r="D26" s="43">
        <v>12270808</v>
      </c>
      <c r="E26" s="44">
        <v>0</v>
      </c>
      <c r="F26" s="45">
        <v>0</v>
      </c>
      <c r="G26" s="46">
        <v>194173.41</v>
      </c>
      <c r="H26" s="43">
        <v>249741.99</v>
      </c>
      <c r="I26" s="61">
        <v>87637.21</v>
      </c>
      <c r="J26" s="44">
        <v>296109.01</v>
      </c>
      <c r="K26" s="107">
        <v>0</v>
      </c>
      <c r="L26" s="43"/>
      <c r="M26" s="43"/>
      <c r="N26" s="43"/>
      <c r="O26" s="43"/>
      <c r="P26" s="43"/>
      <c r="Q26" s="44">
        <f t="shared" si="1"/>
        <v>827661.62</v>
      </c>
      <c r="S26" s="23"/>
    </row>
    <row r="27" spans="1:19" ht="15" customHeight="1" x14ac:dyDescent="0.2">
      <c r="A27" s="92" t="s">
        <v>30</v>
      </c>
      <c r="B27" s="42">
        <v>4236244</v>
      </c>
      <c r="C27" s="54"/>
      <c r="D27" s="43">
        <v>4490808.5199999996</v>
      </c>
      <c r="E27" s="44">
        <v>0</v>
      </c>
      <c r="F27" s="45">
        <v>0</v>
      </c>
      <c r="G27" s="46">
        <v>1823697.6</v>
      </c>
      <c r="H27" s="43">
        <v>117509.91</v>
      </c>
      <c r="I27" s="61">
        <v>0</v>
      </c>
      <c r="J27" s="44">
        <v>88724.3</v>
      </c>
      <c r="K27" s="107">
        <v>1565215.99</v>
      </c>
      <c r="L27" s="43"/>
      <c r="M27" s="43"/>
      <c r="N27" s="43"/>
      <c r="O27" s="43"/>
      <c r="P27" s="43"/>
      <c r="Q27" s="44">
        <f t="shared" si="1"/>
        <v>3595147.8</v>
      </c>
    </row>
    <row r="28" spans="1:19" ht="15" customHeight="1" x14ac:dyDescent="0.2">
      <c r="A28" s="92" t="s">
        <v>31</v>
      </c>
      <c r="B28" s="55">
        <v>1500000</v>
      </c>
      <c r="C28" s="54"/>
      <c r="D28" s="43">
        <v>3000000</v>
      </c>
      <c r="E28" s="44">
        <v>0</v>
      </c>
      <c r="F28" s="45">
        <v>0</v>
      </c>
      <c r="G28" s="44">
        <v>0</v>
      </c>
      <c r="H28" s="43">
        <v>0</v>
      </c>
      <c r="I28" s="61">
        <v>438788.9</v>
      </c>
      <c r="J28" s="44">
        <v>0</v>
      </c>
      <c r="K28" s="107">
        <v>0</v>
      </c>
      <c r="L28" s="43"/>
      <c r="M28" s="43"/>
      <c r="N28" s="43"/>
      <c r="O28" s="43"/>
      <c r="P28" s="43"/>
      <c r="Q28" s="44">
        <f t="shared" si="1"/>
        <v>438788.9</v>
      </c>
    </row>
    <row r="29" spans="1:19" ht="15" customHeight="1" x14ac:dyDescent="0.2">
      <c r="A29" s="109" t="s">
        <v>32</v>
      </c>
      <c r="B29" s="49">
        <f>SUM(B30:B38)</f>
        <v>22339081</v>
      </c>
      <c r="C29" s="112">
        <f>SUM(C30:C38)</f>
        <v>0</v>
      </c>
      <c r="D29" s="50">
        <f>SUM(D30:D38)</f>
        <v>23451776</v>
      </c>
      <c r="E29" s="56">
        <f t="shared" ref="E29:Q29" si="6">SUM(E30:E38)</f>
        <v>0</v>
      </c>
      <c r="F29" s="57">
        <f t="shared" si="6"/>
        <v>0</v>
      </c>
      <c r="G29" s="56">
        <f t="shared" si="6"/>
        <v>8580</v>
      </c>
      <c r="H29" s="50">
        <f t="shared" si="6"/>
        <v>6329896.1400000006</v>
      </c>
      <c r="I29" s="64">
        <f t="shared" si="6"/>
        <v>1217952.23</v>
      </c>
      <c r="J29" s="56">
        <f t="shared" si="6"/>
        <v>2576991.23</v>
      </c>
      <c r="K29" s="50">
        <f t="shared" si="6"/>
        <v>513135.61</v>
      </c>
      <c r="L29" s="50">
        <f t="shared" si="6"/>
        <v>0</v>
      </c>
      <c r="M29" s="50">
        <f t="shared" si="6"/>
        <v>0</v>
      </c>
      <c r="N29" s="50">
        <f t="shared" si="6"/>
        <v>0</v>
      </c>
      <c r="O29" s="50">
        <f t="shared" si="6"/>
        <v>0</v>
      </c>
      <c r="P29" s="50">
        <f t="shared" si="6"/>
        <v>0</v>
      </c>
      <c r="Q29" s="56">
        <f t="shared" si="6"/>
        <v>10646555.209999999</v>
      </c>
    </row>
    <row r="30" spans="1:19" ht="15" customHeight="1" x14ac:dyDescent="0.2">
      <c r="A30" s="92" t="s">
        <v>33</v>
      </c>
      <c r="B30" s="42">
        <v>2440641</v>
      </c>
      <c r="C30" s="54"/>
      <c r="D30" s="43">
        <v>2553336</v>
      </c>
      <c r="E30" s="44">
        <v>0</v>
      </c>
      <c r="F30" s="45">
        <v>0</v>
      </c>
      <c r="G30" s="44">
        <v>8580</v>
      </c>
      <c r="H30" s="43">
        <v>942520.7</v>
      </c>
      <c r="I30" s="61">
        <v>176778.7</v>
      </c>
      <c r="J30" s="44">
        <v>908115.94</v>
      </c>
      <c r="K30" s="43">
        <v>4800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4">
        <f t="shared" ref="Q30:Q38" si="7">SUM(E30:P30)</f>
        <v>2040795.3399999999</v>
      </c>
    </row>
    <row r="31" spans="1:19" ht="15" customHeight="1" x14ac:dyDescent="0.2">
      <c r="A31" s="93" t="s">
        <v>34</v>
      </c>
      <c r="B31" s="42">
        <v>355000</v>
      </c>
      <c r="C31" s="54"/>
      <c r="D31" s="43">
        <v>355000</v>
      </c>
      <c r="E31" s="44">
        <v>0</v>
      </c>
      <c r="F31" s="45">
        <v>0</v>
      </c>
      <c r="G31" s="44">
        <v>0</v>
      </c>
      <c r="H31" s="43">
        <v>0</v>
      </c>
      <c r="I31" s="61">
        <v>0</v>
      </c>
      <c r="J31" s="44">
        <v>303688.34000000003</v>
      </c>
      <c r="K31" s="43">
        <v>62304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4">
        <f t="shared" si="7"/>
        <v>365992.34</v>
      </c>
    </row>
    <row r="32" spans="1:19" ht="15" customHeight="1" x14ac:dyDescent="0.2">
      <c r="A32" s="92" t="s">
        <v>99</v>
      </c>
      <c r="B32" s="42">
        <v>1232794</v>
      </c>
      <c r="C32" s="54"/>
      <c r="D32" s="43">
        <v>1232794</v>
      </c>
      <c r="E32" s="44">
        <v>0</v>
      </c>
      <c r="F32" s="45">
        <v>0</v>
      </c>
      <c r="G32" s="44">
        <v>0</v>
      </c>
      <c r="H32" s="43">
        <v>64540.1</v>
      </c>
      <c r="I32" s="61">
        <v>78776.800000000003</v>
      </c>
      <c r="J32" s="44">
        <v>0</v>
      </c>
      <c r="K32" s="43">
        <v>66640.5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4">
        <f t="shared" si="7"/>
        <v>209957.4</v>
      </c>
    </row>
    <row r="33" spans="1:17" ht="15" customHeight="1" x14ac:dyDescent="0.2">
      <c r="A33" s="92" t="s">
        <v>57</v>
      </c>
      <c r="B33" s="44">
        <v>0</v>
      </c>
      <c r="C33" s="54"/>
      <c r="D33" s="43">
        <v>0</v>
      </c>
      <c r="E33" s="44">
        <v>0</v>
      </c>
      <c r="F33" s="45">
        <v>0</v>
      </c>
      <c r="G33" s="44">
        <v>0</v>
      </c>
      <c r="H33" s="43">
        <v>0</v>
      </c>
      <c r="I33" s="61">
        <v>0</v>
      </c>
      <c r="J33" s="44">
        <v>0</v>
      </c>
      <c r="K33" s="43">
        <v>0</v>
      </c>
      <c r="L33" s="43"/>
      <c r="M33" s="43"/>
      <c r="N33" s="43"/>
      <c r="O33" s="43"/>
      <c r="P33" s="43"/>
      <c r="Q33" s="44">
        <f t="shared" si="7"/>
        <v>0</v>
      </c>
    </row>
    <row r="34" spans="1:17" ht="15" customHeight="1" x14ac:dyDescent="0.2">
      <c r="A34" s="92" t="s">
        <v>100</v>
      </c>
      <c r="B34" s="42">
        <v>827800</v>
      </c>
      <c r="C34" s="54"/>
      <c r="D34" s="43">
        <v>827800</v>
      </c>
      <c r="E34" s="44">
        <v>0</v>
      </c>
      <c r="F34" s="45">
        <v>0</v>
      </c>
      <c r="G34" s="44">
        <v>0</v>
      </c>
      <c r="H34" s="43">
        <v>0</v>
      </c>
      <c r="I34" s="61">
        <v>0</v>
      </c>
      <c r="J34" s="44">
        <v>336995.96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4">
        <f t="shared" si="7"/>
        <v>336995.96</v>
      </c>
    </row>
    <row r="35" spans="1:17" ht="15" customHeight="1" x14ac:dyDescent="0.2">
      <c r="A35" s="92" t="s">
        <v>35</v>
      </c>
      <c r="B35" s="59">
        <v>85367</v>
      </c>
      <c r="C35" s="54"/>
      <c r="D35" s="43">
        <v>85367</v>
      </c>
      <c r="E35" s="44">
        <v>0</v>
      </c>
      <c r="F35" s="45">
        <v>0</v>
      </c>
      <c r="G35" s="44">
        <v>0</v>
      </c>
      <c r="H35" s="43">
        <v>920.4</v>
      </c>
      <c r="I35" s="61">
        <v>3557.7</v>
      </c>
      <c r="J35" s="44">
        <v>39914.18</v>
      </c>
      <c r="K35" s="43">
        <v>26121.91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4">
        <f t="shared" si="7"/>
        <v>70514.19</v>
      </c>
    </row>
    <row r="36" spans="1:17" ht="12.75" x14ac:dyDescent="0.2">
      <c r="A36" s="92" t="s">
        <v>36</v>
      </c>
      <c r="B36" s="42">
        <v>11940632</v>
      </c>
      <c r="C36" s="54"/>
      <c r="D36" s="43">
        <v>12940632</v>
      </c>
      <c r="E36" s="44">
        <v>0</v>
      </c>
      <c r="F36" s="45">
        <v>0</v>
      </c>
      <c r="G36" s="44">
        <v>0</v>
      </c>
      <c r="H36" s="43">
        <v>5007522.5</v>
      </c>
      <c r="I36" s="61">
        <v>0</v>
      </c>
      <c r="J36" s="44">
        <v>482096.19</v>
      </c>
      <c r="K36" s="43">
        <v>61216.37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4">
        <f t="shared" si="7"/>
        <v>5550835.0600000005</v>
      </c>
    </row>
    <row r="37" spans="1:17" ht="22.5" x14ac:dyDescent="0.2">
      <c r="A37" s="113" t="s">
        <v>58</v>
      </c>
      <c r="B37" s="44">
        <v>0</v>
      </c>
      <c r="C37" s="54"/>
      <c r="D37" s="43">
        <v>0</v>
      </c>
      <c r="E37" s="44">
        <v>0</v>
      </c>
      <c r="F37" s="45">
        <v>0</v>
      </c>
      <c r="G37" s="44"/>
      <c r="H37" s="43">
        <v>0</v>
      </c>
      <c r="I37" s="61">
        <v>0</v>
      </c>
      <c r="J37" s="44">
        <v>0</v>
      </c>
      <c r="K37" s="43">
        <v>0</v>
      </c>
      <c r="L37" s="43"/>
      <c r="M37" s="43"/>
      <c r="N37" s="43"/>
      <c r="O37" s="43"/>
      <c r="P37" s="43"/>
      <c r="Q37" s="44">
        <f t="shared" si="7"/>
        <v>0</v>
      </c>
    </row>
    <row r="38" spans="1:17" ht="15" customHeight="1" x14ac:dyDescent="0.2">
      <c r="A38" s="93" t="s">
        <v>37</v>
      </c>
      <c r="B38" s="42">
        <v>5456847</v>
      </c>
      <c r="C38" s="98"/>
      <c r="D38" s="43">
        <v>5456847</v>
      </c>
      <c r="E38" s="44">
        <v>0</v>
      </c>
      <c r="F38" s="45">
        <v>0</v>
      </c>
      <c r="G38" s="44">
        <v>0</v>
      </c>
      <c r="H38" s="43">
        <v>314392.44</v>
      </c>
      <c r="I38" s="61">
        <v>958839.03</v>
      </c>
      <c r="J38" s="44">
        <v>506180.62</v>
      </c>
      <c r="K38" s="43">
        <v>292052.83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4">
        <f t="shared" si="7"/>
        <v>2071464.92</v>
      </c>
    </row>
    <row r="39" spans="1:17" ht="15" customHeight="1" x14ac:dyDescent="0.2">
      <c r="A39" s="91" t="s">
        <v>59</v>
      </c>
      <c r="B39" s="56">
        <v>0</v>
      </c>
      <c r="C39" s="50">
        <v>0</v>
      </c>
      <c r="D39" s="50">
        <v>0</v>
      </c>
      <c r="E39" s="56">
        <v>0</v>
      </c>
      <c r="F39" s="57">
        <v>0</v>
      </c>
      <c r="G39" s="56">
        <v>0</v>
      </c>
      <c r="H39" s="50">
        <v>0</v>
      </c>
      <c r="I39" s="64">
        <v>0</v>
      </c>
      <c r="J39" s="56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6">
        <v>0</v>
      </c>
    </row>
    <row r="40" spans="1:17" ht="15" customHeight="1" x14ac:dyDescent="0.2">
      <c r="A40" s="92" t="s">
        <v>60</v>
      </c>
      <c r="B40" s="44">
        <v>0</v>
      </c>
      <c r="C40" s="98"/>
      <c r="D40" s="43">
        <v>0</v>
      </c>
      <c r="E40" s="44">
        <v>0</v>
      </c>
      <c r="F40" s="45">
        <v>0</v>
      </c>
      <c r="G40" s="44">
        <v>0</v>
      </c>
      <c r="H40" s="43">
        <v>0</v>
      </c>
      <c r="I40" s="61">
        <v>0</v>
      </c>
      <c r="J40" s="44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4">
        <v>0</v>
      </c>
    </row>
    <row r="41" spans="1:17" ht="12.75" x14ac:dyDescent="0.2">
      <c r="A41" s="92" t="s">
        <v>61</v>
      </c>
      <c r="B41" s="44">
        <v>0</v>
      </c>
      <c r="C41" s="98"/>
      <c r="D41" s="43">
        <v>0</v>
      </c>
      <c r="E41" s="44">
        <v>0</v>
      </c>
      <c r="F41" s="45">
        <v>0</v>
      </c>
      <c r="G41" s="44">
        <v>0</v>
      </c>
      <c r="H41" s="43">
        <v>0</v>
      </c>
      <c r="I41" s="61">
        <v>0</v>
      </c>
      <c r="J41" s="44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4">
        <v>0</v>
      </c>
    </row>
    <row r="42" spans="1:17" ht="22.5" x14ac:dyDescent="0.2">
      <c r="A42" s="92" t="s">
        <v>62</v>
      </c>
      <c r="B42" s="44">
        <v>0</v>
      </c>
      <c r="C42" s="98"/>
      <c r="D42" s="43">
        <v>0</v>
      </c>
      <c r="E42" s="44">
        <v>0</v>
      </c>
      <c r="F42" s="45">
        <v>0</v>
      </c>
      <c r="G42" s="44">
        <v>0</v>
      </c>
      <c r="H42" s="43">
        <v>0</v>
      </c>
      <c r="I42" s="61">
        <v>0</v>
      </c>
      <c r="J42" s="44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4">
        <v>0</v>
      </c>
    </row>
    <row r="43" spans="1:17" ht="22.5" x14ac:dyDescent="0.2">
      <c r="A43" s="92" t="s">
        <v>63</v>
      </c>
      <c r="B43" s="44">
        <v>0</v>
      </c>
      <c r="C43" s="98"/>
      <c r="D43" s="43">
        <v>0</v>
      </c>
      <c r="E43" s="44">
        <v>0</v>
      </c>
      <c r="F43" s="45">
        <v>0</v>
      </c>
      <c r="G43" s="44">
        <v>0</v>
      </c>
      <c r="H43" s="43">
        <v>0</v>
      </c>
      <c r="I43" s="61">
        <v>0</v>
      </c>
      <c r="J43" s="44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4">
        <v>0</v>
      </c>
    </row>
    <row r="44" spans="1:17" ht="21.75" customHeight="1" x14ac:dyDescent="0.2">
      <c r="A44" s="92" t="s">
        <v>64</v>
      </c>
      <c r="B44" s="44">
        <v>0</v>
      </c>
      <c r="C44" s="98"/>
      <c r="D44" s="43">
        <v>0</v>
      </c>
      <c r="E44" s="44">
        <v>0</v>
      </c>
      <c r="F44" s="43">
        <v>0</v>
      </c>
      <c r="G44" s="61">
        <v>0</v>
      </c>
      <c r="H44" s="61">
        <v>0</v>
      </c>
      <c r="I44" s="61">
        <v>0</v>
      </c>
      <c r="J44" s="44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4">
        <v>0</v>
      </c>
    </row>
    <row r="45" spans="1:17" ht="12.75" x14ac:dyDescent="0.2">
      <c r="A45" s="92" t="s">
        <v>101</v>
      </c>
      <c r="B45" s="44">
        <v>0</v>
      </c>
      <c r="C45" s="98"/>
      <c r="D45" s="61">
        <v>0</v>
      </c>
      <c r="E45" s="44">
        <v>0</v>
      </c>
      <c r="F45" s="61">
        <v>0</v>
      </c>
      <c r="G45" s="61"/>
      <c r="H45" s="61"/>
      <c r="I45" s="61"/>
      <c r="J45" s="44"/>
      <c r="K45" s="43"/>
      <c r="L45" s="43"/>
      <c r="M45" s="43"/>
      <c r="N45" s="43"/>
      <c r="O45" s="43"/>
      <c r="P45" s="43"/>
      <c r="Q45" s="44">
        <v>0</v>
      </c>
    </row>
    <row r="46" spans="1:17" ht="15" customHeight="1" x14ac:dyDescent="0.2">
      <c r="A46" s="92" t="s">
        <v>65</v>
      </c>
      <c r="B46" s="61">
        <v>0</v>
      </c>
      <c r="C46" s="98"/>
      <c r="D46" s="61">
        <v>0</v>
      </c>
      <c r="E46" s="44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4">
        <v>0</v>
      </c>
    </row>
    <row r="47" spans="1:17" ht="15" customHeight="1" x14ac:dyDescent="0.2">
      <c r="A47" s="114" t="s">
        <v>66</v>
      </c>
      <c r="B47" s="87">
        <v>0</v>
      </c>
      <c r="C47" s="88"/>
      <c r="D47" s="89">
        <v>0</v>
      </c>
      <c r="E47" s="87">
        <v>0</v>
      </c>
      <c r="F47" s="89">
        <v>0</v>
      </c>
      <c r="G47" s="87">
        <v>0</v>
      </c>
      <c r="H47" s="89">
        <v>0</v>
      </c>
      <c r="I47" s="90">
        <v>0</v>
      </c>
      <c r="J47" s="87">
        <v>0</v>
      </c>
      <c r="K47" s="89">
        <v>0</v>
      </c>
      <c r="L47" s="89">
        <v>0</v>
      </c>
      <c r="M47" s="89">
        <v>0</v>
      </c>
      <c r="N47" s="89">
        <v>0</v>
      </c>
      <c r="O47" s="89">
        <v>0</v>
      </c>
      <c r="P47" s="89">
        <v>0</v>
      </c>
      <c r="Q47" s="87">
        <v>0</v>
      </c>
    </row>
    <row r="48" spans="1:17" ht="15" customHeight="1" x14ac:dyDescent="0.2">
      <c r="A48" s="116" t="s">
        <v>67</v>
      </c>
      <c r="B48" s="100">
        <f>SUM(B49:B55)</f>
        <v>0</v>
      </c>
      <c r="C48" s="102">
        <f t="shared" ref="C48:D48" si="8">SUM(C49:C55)</f>
        <v>0</v>
      </c>
      <c r="D48" s="102">
        <f t="shared" si="8"/>
        <v>0</v>
      </c>
      <c r="E48" s="100">
        <f t="shared" ref="E48" si="9">SUM(E49:E55)</f>
        <v>0</v>
      </c>
      <c r="F48" s="117">
        <f t="shared" ref="F48" si="10">SUM(F49:F55)</f>
        <v>0</v>
      </c>
      <c r="G48" s="100">
        <f t="shared" ref="G48" si="11">SUM(G49:G55)</f>
        <v>0</v>
      </c>
      <c r="H48" s="102">
        <f t="shared" ref="H48" si="12">SUM(H49:H55)</f>
        <v>0</v>
      </c>
      <c r="I48" s="118">
        <f t="shared" ref="I48" si="13">SUM(I49:I55)</f>
        <v>0</v>
      </c>
      <c r="J48" s="100">
        <f t="shared" ref="J48" si="14">SUM(J49:J55)</f>
        <v>0</v>
      </c>
      <c r="K48" s="102">
        <f t="shared" ref="K48" si="15">SUM(K49:K55)</f>
        <v>0</v>
      </c>
      <c r="L48" s="102">
        <f t="shared" ref="L48" si="16">SUM(L49:L55)</f>
        <v>0</v>
      </c>
      <c r="M48" s="102">
        <f t="shared" ref="M48" si="17">SUM(M49:M55)</f>
        <v>0</v>
      </c>
      <c r="N48" s="102">
        <f t="shared" ref="N48" si="18">SUM(N49:N55)</f>
        <v>0</v>
      </c>
      <c r="O48" s="102">
        <f t="shared" ref="O48" si="19">SUM(O49:O55)</f>
        <v>0</v>
      </c>
      <c r="P48" s="102">
        <f t="shared" ref="P48" si="20">SUM(P49:P55)</f>
        <v>0</v>
      </c>
      <c r="Q48" s="100">
        <f t="shared" ref="Q48" si="21">SUM(Q49:Q55)</f>
        <v>0</v>
      </c>
    </row>
    <row r="49" spans="1:25" ht="15" customHeight="1" x14ac:dyDescent="0.2">
      <c r="A49" s="92" t="s">
        <v>68</v>
      </c>
      <c r="B49" s="44">
        <v>0</v>
      </c>
      <c r="C49" s="43">
        <v>0</v>
      </c>
      <c r="D49" s="43">
        <v>0</v>
      </c>
      <c r="E49" s="44">
        <v>0</v>
      </c>
      <c r="F49" s="45">
        <v>0</v>
      </c>
      <c r="G49" s="44">
        <v>0</v>
      </c>
      <c r="H49" s="43">
        <v>0</v>
      </c>
      <c r="I49" s="61">
        <v>0</v>
      </c>
      <c r="J49" s="44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43">
        <v>0</v>
      </c>
      <c r="Q49" s="44">
        <v>0</v>
      </c>
    </row>
    <row r="50" spans="1:25" ht="17.25" customHeight="1" x14ac:dyDescent="0.2">
      <c r="A50" s="92" t="s">
        <v>110</v>
      </c>
      <c r="B50" s="44">
        <v>0</v>
      </c>
      <c r="C50" s="43">
        <v>0</v>
      </c>
      <c r="D50" s="43">
        <v>0</v>
      </c>
      <c r="E50" s="44">
        <v>0</v>
      </c>
      <c r="F50" s="45">
        <v>0</v>
      </c>
      <c r="G50" s="44">
        <v>0</v>
      </c>
      <c r="H50" s="43">
        <v>0</v>
      </c>
      <c r="I50" s="61">
        <v>0</v>
      </c>
      <c r="J50" s="44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4">
        <v>0</v>
      </c>
    </row>
    <row r="51" spans="1:25" ht="19.5" customHeight="1" x14ac:dyDescent="0.2">
      <c r="A51" s="92" t="s">
        <v>69</v>
      </c>
      <c r="B51" s="44">
        <v>0</v>
      </c>
      <c r="C51" s="43">
        <v>0</v>
      </c>
      <c r="D51" s="43">
        <v>0</v>
      </c>
      <c r="E51" s="44">
        <v>0</v>
      </c>
      <c r="F51" s="45">
        <v>0</v>
      </c>
      <c r="G51" s="44">
        <v>0</v>
      </c>
      <c r="H51" s="43">
        <v>0</v>
      </c>
      <c r="I51" s="61">
        <v>0</v>
      </c>
      <c r="J51" s="44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4">
        <v>0</v>
      </c>
    </row>
    <row r="52" spans="1:25" ht="27" customHeight="1" x14ac:dyDescent="0.2">
      <c r="A52" s="92" t="s">
        <v>70</v>
      </c>
      <c r="B52" s="44">
        <v>0</v>
      </c>
      <c r="C52" s="43">
        <v>0</v>
      </c>
      <c r="D52" s="43">
        <v>0</v>
      </c>
      <c r="E52" s="44">
        <v>0</v>
      </c>
      <c r="F52" s="45">
        <v>0</v>
      </c>
      <c r="G52" s="44">
        <v>0</v>
      </c>
      <c r="H52" s="43">
        <v>0</v>
      </c>
      <c r="I52" s="61">
        <v>0</v>
      </c>
      <c r="J52" s="44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4">
        <v>0</v>
      </c>
    </row>
    <row r="53" spans="1:25" ht="24.75" customHeight="1" x14ac:dyDescent="0.2">
      <c r="A53" s="92" t="s">
        <v>71</v>
      </c>
      <c r="B53" s="44">
        <v>0</v>
      </c>
      <c r="C53" s="43">
        <v>0</v>
      </c>
      <c r="D53" s="43">
        <v>0</v>
      </c>
      <c r="E53" s="44">
        <v>0</v>
      </c>
      <c r="F53" s="45">
        <v>0</v>
      </c>
      <c r="G53" s="44">
        <v>0</v>
      </c>
      <c r="H53" s="43">
        <v>0</v>
      </c>
      <c r="I53" s="61">
        <v>0</v>
      </c>
      <c r="J53" s="44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0</v>
      </c>
      <c r="Q53" s="44">
        <v>0</v>
      </c>
    </row>
    <row r="54" spans="1:25" ht="15" customHeight="1" x14ac:dyDescent="0.2">
      <c r="A54" s="93" t="s">
        <v>72</v>
      </c>
      <c r="B54" s="44">
        <v>0</v>
      </c>
      <c r="C54" s="43">
        <v>0</v>
      </c>
      <c r="D54" s="43">
        <v>0</v>
      </c>
      <c r="E54" s="44">
        <v>0</v>
      </c>
      <c r="F54" s="45">
        <v>0</v>
      </c>
      <c r="G54" s="44">
        <v>0</v>
      </c>
      <c r="H54" s="43">
        <v>0</v>
      </c>
      <c r="I54" s="61">
        <v>0</v>
      </c>
      <c r="J54" s="44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4">
        <v>0</v>
      </c>
    </row>
    <row r="55" spans="1:25" ht="15.75" customHeight="1" x14ac:dyDescent="0.2">
      <c r="A55" s="92" t="s">
        <v>73</v>
      </c>
      <c r="B55" s="44">
        <v>0</v>
      </c>
      <c r="C55" s="43">
        <v>0</v>
      </c>
      <c r="D55" s="43">
        <v>0</v>
      </c>
      <c r="E55" s="44">
        <v>0</v>
      </c>
      <c r="F55" s="45">
        <v>0</v>
      </c>
      <c r="G55" s="44">
        <v>0</v>
      </c>
      <c r="H55" s="43">
        <v>0</v>
      </c>
      <c r="I55" s="61">
        <v>0</v>
      </c>
      <c r="J55" s="44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4">
        <v>0</v>
      </c>
    </row>
    <row r="56" spans="1:25" ht="15" customHeight="1" x14ac:dyDescent="0.2">
      <c r="A56" s="91" t="s">
        <v>38</v>
      </c>
      <c r="B56" s="49">
        <f>SUM(B57:B63)</f>
        <v>9633208</v>
      </c>
      <c r="C56" s="115">
        <f>SUM(C57:C63)</f>
        <v>0</v>
      </c>
      <c r="D56" s="50">
        <f>SUM(D57:D63)</f>
        <v>9633208</v>
      </c>
      <c r="E56" s="56">
        <f t="shared" ref="E56:Q56" si="22">SUM(E57:E63)</f>
        <v>0</v>
      </c>
      <c r="F56" s="57">
        <f t="shared" si="22"/>
        <v>0</v>
      </c>
      <c r="G56" s="56">
        <f t="shared" si="22"/>
        <v>40540.080000000002</v>
      </c>
      <c r="H56" s="50">
        <f>SUM(H57:H65)</f>
        <v>845189.87999999989</v>
      </c>
      <c r="I56" s="64">
        <f t="shared" si="22"/>
        <v>2218850.88</v>
      </c>
      <c r="J56" s="56">
        <f t="shared" si="22"/>
        <v>2459239</v>
      </c>
      <c r="K56" s="50">
        <f t="shared" si="22"/>
        <v>696545.6</v>
      </c>
      <c r="L56" s="50">
        <f t="shared" si="22"/>
        <v>0</v>
      </c>
      <c r="M56" s="50">
        <f t="shared" si="22"/>
        <v>0</v>
      </c>
      <c r="N56" s="50">
        <f t="shared" si="22"/>
        <v>0</v>
      </c>
      <c r="O56" s="50">
        <f t="shared" si="22"/>
        <v>0</v>
      </c>
      <c r="P56" s="50">
        <f t="shared" si="22"/>
        <v>0</v>
      </c>
      <c r="Q56" s="56">
        <f t="shared" si="22"/>
        <v>6260365.4399999995</v>
      </c>
    </row>
    <row r="57" spans="1:25" ht="15" customHeight="1" x14ac:dyDescent="0.2">
      <c r="A57" s="93" t="s">
        <v>39</v>
      </c>
      <c r="B57" s="42">
        <v>1942490</v>
      </c>
      <c r="C57" s="98"/>
      <c r="D57" s="42">
        <v>1942490</v>
      </c>
      <c r="E57" s="44">
        <v>0</v>
      </c>
      <c r="F57" s="45">
        <v>0</v>
      </c>
      <c r="G57" s="44">
        <v>40540.080000000002</v>
      </c>
      <c r="H57" s="43">
        <v>225552.28</v>
      </c>
      <c r="I57" s="61">
        <v>772898.82</v>
      </c>
      <c r="J57" s="44">
        <v>276202.59999999998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4">
        <f t="shared" ref="Q57:Q65" si="23">SUM(E57:P57)</f>
        <v>1315193.7799999998</v>
      </c>
    </row>
    <row r="58" spans="1:25" ht="15" customHeight="1" x14ac:dyDescent="0.2">
      <c r="A58" s="92" t="s">
        <v>40</v>
      </c>
      <c r="B58" s="42">
        <v>428680</v>
      </c>
      <c r="C58" s="54"/>
      <c r="D58" s="42">
        <v>428680</v>
      </c>
      <c r="E58" s="44">
        <v>0</v>
      </c>
      <c r="F58" s="45">
        <v>0</v>
      </c>
      <c r="G58" s="44">
        <v>0</v>
      </c>
      <c r="H58" s="43">
        <v>0</v>
      </c>
      <c r="I58" s="61">
        <v>140469.56</v>
      </c>
      <c r="J58" s="44">
        <v>0</v>
      </c>
      <c r="K58" s="43">
        <v>99710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4">
        <f t="shared" si="23"/>
        <v>240179.56</v>
      </c>
    </row>
    <row r="59" spans="1:25" ht="15" customHeight="1" x14ac:dyDescent="0.2">
      <c r="A59" s="92" t="s">
        <v>45</v>
      </c>
      <c r="B59" s="42">
        <v>613818</v>
      </c>
      <c r="C59" s="54"/>
      <c r="D59" s="42">
        <v>613818</v>
      </c>
      <c r="E59" s="44">
        <v>0</v>
      </c>
      <c r="F59" s="45">
        <v>0</v>
      </c>
      <c r="G59" s="44">
        <v>0</v>
      </c>
      <c r="H59" s="43">
        <v>243325.44</v>
      </c>
      <c r="I59" s="61">
        <v>0</v>
      </c>
      <c r="J59" s="44">
        <v>77502.399999999994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4">
        <f t="shared" si="23"/>
        <v>320827.83999999997</v>
      </c>
    </row>
    <row r="60" spans="1:25" ht="15" customHeight="1" x14ac:dyDescent="0.2">
      <c r="A60" s="92" t="s">
        <v>54</v>
      </c>
      <c r="B60" s="42">
        <v>1945700</v>
      </c>
      <c r="C60" s="54"/>
      <c r="D60" s="42">
        <v>1945700</v>
      </c>
      <c r="E60" s="44">
        <v>0</v>
      </c>
      <c r="F60" s="45">
        <v>0</v>
      </c>
      <c r="G60" s="44">
        <v>0</v>
      </c>
      <c r="H60" s="43">
        <v>0</v>
      </c>
      <c r="I60" s="61">
        <v>0</v>
      </c>
      <c r="J60" s="44">
        <v>0</v>
      </c>
      <c r="K60" s="43">
        <v>384000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4">
        <f t="shared" si="23"/>
        <v>384000</v>
      </c>
    </row>
    <row r="61" spans="1:25" ht="15" customHeight="1" x14ac:dyDescent="0.2">
      <c r="A61" s="92" t="s">
        <v>41</v>
      </c>
      <c r="B61" s="42">
        <v>1202520</v>
      </c>
      <c r="C61" s="54"/>
      <c r="D61" s="42">
        <v>1202520</v>
      </c>
      <c r="E61" s="44">
        <v>0</v>
      </c>
      <c r="F61" s="45">
        <v>0</v>
      </c>
      <c r="G61" s="44">
        <v>0</v>
      </c>
      <c r="H61" s="43">
        <v>376312.16</v>
      </c>
      <c r="I61" s="61">
        <v>205482.5</v>
      </c>
      <c r="J61" s="44">
        <v>355534</v>
      </c>
      <c r="K61" s="43">
        <v>212835.6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4">
        <f t="shared" si="23"/>
        <v>1150164.26</v>
      </c>
      <c r="R61" s="1"/>
      <c r="S61" s="1"/>
      <c r="T61" s="1"/>
      <c r="U61" s="1"/>
      <c r="V61" s="1"/>
      <c r="W61" s="1"/>
      <c r="X61" s="1"/>
      <c r="Y61" s="1"/>
    </row>
    <row r="62" spans="1:25" ht="15" customHeight="1" x14ac:dyDescent="0.2">
      <c r="A62" s="92" t="s">
        <v>74</v>
      </c>
      <c r="B62" s="44">
        <v>0</v>
      </c>
      <c r="C62" s="54"/>
      <c r="D62" s="44">
        <v>0</v>
      </c>
      <c r="E62" s="44">
        <v>0</v>
      </c>
      <c r="F62" s="45">
        <v>0</v>
      </c>
      <c r="G62" s="44">
        <v>0</v>
      </c>
      <c r="H62" s="43">
        <v>0</v>
      </c>
      <c r="I62" s="61">
        <v>0</v>
      </c>
      <c r="J62" s="44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4">
        <f t="shared" si="23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92" t="s">
        <v>55</v>
      </c>
      <c r="B63" s="42">
        <v>3500000</v>
      </c>
      <c r="C63" s="54"/>
      <c r="D63" s="81">
        <v>3500000</v>
      </c>
      <c r="E63" s="61">
        <v>0</v>
      </c>
      <c r="F63" s="44">
        <v>0</v>
      </c>
      <c r="G63" s="61">
        <v>0</v>
      </c>
      <c r="H63" s="61">
        <v>0</v>
      </c>
      <c r="I63" s="61">
        <v>1100000</v>
      </c>
      <c r="J63" s="44">
        <v>1750000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4">
        <f t="shared" si="23"/>
        <v>2850000</v>
      </c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2">
      <c r="A64" s="92" t="s">
        <v>108</v>
      </c>
      <c r="B64" s="44">
        <v>0</v>
      </c>
      <c r="C64" s="54"/>
      <c r="D64" s="61">
        <v>0</v>
      </c>
      <c r="E64" s="61">
        <v>0</v>
      </c>
      <c r="F64" s="44">
        <v>0</v>
      </c>
      <c r="G64" s="61">
        <v>0</v>
      </c>
      <c r="H64" s="61">
        <v>0</v>
      </c>
      <c r="I64" s="61">
        <v>0</v>
      </c>
      <c r="J64" s="44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4">
        <f t="shared" si="23"/>
        <v>0</v>
      </c>
      <c r="R64" s="1"/>
      <c r="S64" s="1"/>
      <c r="T64" s="1"/>
      <c r="U64" s="1"/>
      <c r="V64" s="1"/>
      <c r="W64" s="1"/>
      <c r="X64" s="1"/>
      <c r="Y64" s="1"/>
    </row>
    <row r="65" spans="1:25" ht="15" customHeight="1" x14ac:dyDescent="0.2">
      <c r="A65" s="92" t="s">
        <v>75</v>
      </c>
      <c r="B65" s="61">
        <v>0</v>
      </c>
      <c r="C65" s="54"/>
      <c r="D65" s="61">
        <v>0</v>
      </c>
      <c r="E65" s="61">
        <v>0</v>
      </c>
      <c r="F65" s="44">
        <v>0</v>
      </c>
      <c r="G65" s="61">
        <v>0</v>
      </c>
      <c r="H65" s="61">
        <v>0</v>
      </c>
      <c r="I65" s="61">
        <v>0</v>
      </c>
      <c r="J65" s="44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4">
        <f t="shared" si="23"/>
        <v>0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">
      <c r="A66" s="94" t="s">
        <v>76</v>
      </c>
      <c r="B66" s="56">
        <f>SUM(B67:B70)</f>
        <v>0</v>
      </c>
      <c r="C66" s="50">
        <f t="shared" ref="C66:D66" si="24">SUM(C67:C70)</f>
        <v>0</v>
      </c>
      <c r="D66" s="64">
        <f t="shared" si="24"/>
        <v>0</v>
      </c>
      <c r="E66" s="64">
        <f t="shared" ref="E66" si="25">SUM(E67:E70)</f>
        <v>0</v>
      </c>
      <c r="F66" s="56">
        <f t="shared" ref="F66" si="26">SUM(F67:F70)</f>
        <v>0</v>
      </c>
      <c r="G66" s="64">
        <f t="shared" ref="G66" si="27">SUM(G67:G70)</f>
        <v>0</v>
      </c>
      <c r="H66" s="64">
        <f t="shared" ref="H66" si="28">SUM(H67:H70)</f>
        <v>0</v>
      </c>
      <c r="I66" s="64">
        <f t="shared" ref="I66" si="29">SUM(I67:I70)</f>
        <v>0</v>
      </c>
      <c r="J66" s="56">
        <f t="shared" ref="J66" si="30">SUM(J67:J70)</f>
        <v>0</v>
      </c>
      <c r="K66" s="50">
        <f t="shared" ref="K66" si="31">SUM(K67:K70)</f>
        <v>0</v>
      </c>
      <c r="L66" s="50">
        <f t="shared" ref="L66" si="32">SUM(L67:L70)</f>
        <v>0</v>
      </c>
      <c r="M66" s="50">
        <f t="shared" ref="M66" si="33">SUM(M67:M70)</f>
        <v>0</v>
      </c>
      <c r="N66" s="50">
        <f t="shared" ref="N66" si="34">SUM(N67:N70)</f>
        <v>0</v>
      </c>
      <c r="O66" s="50">
        <f t="shared" ref="O66" si="35">SUM(O67:O70)</f>
        <v>0</v>
      </c>
      <c r="P66" s="50">
        <f t="shared" ref="P66" si="36">SUM(P67:P70)</f>
        <v>0</v>
      </c>
      <c r="Q66" s="56">
        <f t="shared" ref="Q66" si="37">SUM(Q67:Q70)</f>
        <v>0</v>
      </c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95" t="s">
        <v>77</v>
      </c>
      <c r="B67" s="44">
        <v>0</v>
      </c>
      <c r="C67" s="43">
        <v>0</v>
      </c>
      <c r="D67" s="61">
        <v>0</v>
      </c>
      <c r="E67" s="44">
        <v>0</v>
      </c>
      <c r="F67" s="44">
        <v>0</v>
      </c>
      <c r="G67" s="61">
        <v>0</v>
      </c>
      <c r="H67" s="61">
        <v>0</v>
      </c>
      <c r="I67" s="61">
        <v>0</v>
      </c>
      <c r="J67" s="44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4">
        <v>0</v>
      </c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95" t="s">
        <v>78</v>
      </c>
      <c r="B68" s="44">
        <v>0</v>
      </c>
      <c r="C68" s="43">
        <v>0</v>
      </c>
      <c r="D68" s="43">
        <v>0</v>
      </c>
      <c r="E68" s="44">
        <v>0</v>
      </c>
      <c r="F68" s="61">
        <v>0</v>
      </c>
      <c r="G68" s="61">
        <v>0</v>
      </c>
      <c r="H68" s="61">
        <v>0</v>
      </c>
      <c r="I68" s="61">
        <v>0</v>
      </c>
      <c r="J68" s="44">
        <v>0</v>
      </c>
      <c r="K68" s="43">
        <v>0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4">
        <v>0</v>
      </c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95" t="s">
        <v>79</v>
      </c>
      <c r="B69" s="44">
        <v>0</v>
      </c>
      <c r="C69" s="43">
        <v>0</v>
      </c>
      <c r="D69" s="43">
        <v>0</v>
      </c>
      <c r="E69" s="44">
        <v>0</v>
      </c>
      <c r="F69" s="61">
        <v>0</v>
      </c>
      <c r="G69" s="61">
        <v>0</v>
      </c>
      <c r="H69" s="61">
        <v>0</v>
      </c>
      <c r="I69" s="61">
        <v>0</v>
      </c>
      <c r="J69" s="44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4">
        <v>0</v>
      </c>
      <c r="R69" s="1"/>
      <c r="S69" s="1"/>
      <c r="T69" s="1"/>
      <c r="U69" s="1"/>
      <c r="V69" s="1"/>
      <c r="W69" s="1"/>
      <c r="X69" s="1"/>
      <c r="Y69" s="1"/>
    </row>
    <row r="70" spans="1:25" ht="22.5" x14ac:dyDescent="0.2">
      <c r="A70" s="96" t="s">
        <v>80</v>
      </c>
      <c r="B70" s="44">
        <v>0</v>
      </c>
      <c r="C70" s="43">
        <v>0</v>
      </c>
      <c r="D70" s="61">
        <v>0</v>
      </c>
      <c r="E70" s="44">
        <v>0</v>
      </c>
      <c r="F70" s="61">
        <v>0</v>
      </c>
      <c r="G70" s="61">
        <v>0</v>
      </c>
      <c r="H70" s="61">
        <v>0</v>
      </c>
      <c r="I70" s="61">
        <v>0</v>
      </c>
      <c r="J70" s="44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4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94" t="s">
        <v>81</v>
      </c>
      <c r="B71" s="56">
        <f>SUM(B72:B73)</f>
        <v>0</v>
      </c>
      <c r="C71" s="50">
        <f t="shared" ref="C71:D71" si="38">SUM(C72:C73)</f>
        <v>0</v>
      </c>
      <c r="D71" s="64">
        <f t="shared" si="38"/>
        <v>0</v>
      </c>
      <c r="E71" s="56">
        <f t="shared" ref="E71" si="39">SUM(E72:E73)</f>
        <v>0</v>
      </c>
      <c r="F71" s="64">
        <f t="shared" ref="F71" si="40">SUM(F72:F73)</f>
        <v>0</v>
      </c>
      <c r="G71" s="64">
        <f t="shared" ref="G71" si="41">SUM(G72:G73)</f>
        <v>0</v>
      </c>
      <c r="H71" s="64">
        <f t="shared" ref="H71" si="42">SUM(H72:H73)</f>
        <v>0</v>
      </c>
      <c r="I71" s="64">
        <f t="shared" ref="I71" si="43">SUM(I72:I73)</f>
        <v>0</v>
      </c>
      <c r="J71" s="56">
        <f t="shared" ref="J71" si="44">SUM(J72:J73)</f>
        <v>0</v>
      </c>
      <c r="K71" s="50">
        <f t="shared" ref="K71" si="45">SUM(K72:K73)</f>
        <v>0</v>
      </c>
      <c r="L71" s="50">
        <f t="shared" ref="L71" si="46">SUM(L72:L73)</f>
        <v>0</v>
      </c>
      <c r="M71" s="50">
        <f t="shared" ref="M71" si="47">SUM(M72:M73)</f>
        <v>0</v>
      </c>
      <c r="N71" s="50">
        <f t="shared" ref="N71" si="48">SUM(N72:N73)</f>
        <v>0</v>
      </c>
      <c r="O71" s="50">
        <f t="shared" ref="O71" si="49">SUM(O72:O73)</f>
        <v>0</v>
      </c>
      <c r="P71" s="50">
        <f t="shared" ref="P71" si="50">SUM(P72:P73)</f>
        <v>0</v>
      </c>
      <c r="Q71" s="56">
        <f t="shared" ref="Q71" si="51">SUM(Q72:Q73)</f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95" t="s">
        <v>82</v>
      </c>
      <c r="B72" s="44">
        <v>0</v>
      </c>
      <c r="C72" s="43">
        <v>0</v>
      </c>
      <c r="D72" s="61">
        <v>0</v>
      </c>
      <c r="E72" s="44">
        <v>0</v>
      </c>
      <c r="F72" s="61">
        <v>0</v>
      </c>
      <c r="G72" s="61">
        <v>0</v>
      </c>
      <c r="H72" s="61">
        <v>0</v>
      </c>
      <c r="I72" s="61">
        <v>0</v>
      </c>
      <c r="J72" s="44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4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95" t="s">
        <v>83</v>
      </c>
      <c r="B73" s="44">
        <v>0</v>
      </c>
      <c r="C73" s="43">
        <v>0</v>
      </c>
      <c r="D73" s="61">
        <v>0</v>
      </c>
      <c r="E73" s="44">
        <v>0</v>
      </c>
      <c r="F73" s="61">
        <v>0</v>
      </c>
      <c r="G73" s="61">
        <v>0</v>
      </c>
      <c r="H73" s="61">
        <v>0</v>
      </c>
      <c r="I73" s="61">
        <v>0</v>
      </c>
      <c r="J73" s="44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4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95" t="s">
        <v>105</v>
      </c>
      <c r="B74" s="44">
        <v>0</v>
      </c>
      <c r="C74" s="43"/>
      <c r="D74" s="61">
        <v>0</v>
      </c>
      <c r="E74" s="44">
        <v>0</v>
      </c>
      <c r="F74" s="61">
        <v>0</v>
      </c>
      <c r="G74" s="61">
        <v>0</v>
      </c>
      <c r="H74" s="61">
        <v>0</v>
      </c>
      <c r="I74" s="61">
        <v>0</v>
      </c>
      <c r="J74" s="44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4"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95" t="s">
        <v>106</v>
      </c>
      <c r="B75" s="61">
        <v>0</v>
      </c>
      <c r="C75" s="43"/>
      <c r="D75" s="61">
        <v>0</v>
      </c>
      <c r="E75" s="44">
        <v>0</v>
      </c>
      <c r="F75" s="61">
        <v>0</v>
      </c>
      <c r="G75" s="61">
        <v>0</v>
      </c>
      <c r="H75" s="61">
        <v>0</v>
      </c>
      <c r="I75" s="61">
        <v>0</v>
      </c>
      <c r="J75" s="44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4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95" t="s">
        <v>107</v>
      </c>
      <c r="B76" s="44">
        <v>0</v>
      </c>
      <c r="C76" s="43"/>
      <c r="D76" s="61">
        <v>0</v>
      </c>
      <c r="E76" s="44">
        <v>0</v>
      </c>
      <c r="F76" s="61">
        <v>0</v>
      </c>
      <c r="G76" s="61">
        <v>0</v>
      </c>
      <c r="H76" s="61">
        <v>0</v>
      </c>
      <c r="I76" s="61">
        <v>0</v>
      </c>
      <c r="J76" s="44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4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94" t="s">
        <v>84</v>
      </c>
      <c r="B77" s="56">
        <f>SUM(B78:B82)</f>
        <v>0</v>
      </c>
      <c r="C77" s="50">
        <f t="shared" ref="C77:D77" si="52">SUM(C78:C81)</f>
        <v>0</v>
      </c>
      <c r="D77" s="56">
        <f t="shared" si="52"/>
        <v>0</v>
      </c>
      <c r="E77" s="50">
        <f t="shared" ref="E77" si="53">SUM(E78:E81)</f>
        <v>0</v>
      </c>
      <c r="F77" s="64">
        <f t="shared" ref="F77" si="54">SUM(F78:F81)</f>
        <v>0</v>
      </c>
      <c r="G77" s="64">
        <f t="shared" ref="G77" si="55">SUM(G78:G81)</f>
        <v>0</v>
      </c>
      <c r="H77" s="64">
        <f t="shared" ref="H77" si="56">SUM(H78:H81)</f>
        <v>0</v>
      </c>
      <c r="I77" s="64">
        <f t="shared" ref="I77" si="57">SUM(I78:I81)</f>
        <v>0</v>
      </c>
      <c r="J77" s="56">
        <f t="shared" ref="J77" si="58">SUM(J78:J81)</f>
        <v>0</v>
      </c>
      <c r="K77" s="50">
        <f t="shared" ref="K77" si="59">SUM(K78:K81)</f>
        <v>0</v>
      </c>
      <c r="L77" s="50">
        <f t="shared" ref="L77" si="60">SUM(L78:L81)</f>
        <v>0</v>
      </c>
      <c r="M77" s="50">
        <f t="shared" ref="M77" si="61">SUM(M78:M81)</f>
        <v>0</v>
      </c>
      <c r="N77" s="50">
        <f t="shared" ref="N77" si="62">SUM(N78:N81)</f>
        <v>0</v>
      </c>
      <c r="O77" s="50">
        <f t="shared" ref="O77" si="63">SUM(O78:O81)</f>
        <v>0</v>
      </c>
      <c r="P77" s="50">
        <f t="shared" ref="P77" si="64">SUM(P78:P81)</f>
        <v>0</v>
      </c>
      <c r="Q77" s="56">
        <f t="shared" ref="Q77" si="65">SUM(Q78:Q81)</f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95" t="s">
        <v>85</v>
      </c>
      <c r="B78" s="44">
        <v>0</v>
      </c>
      <c r="C78" s="43">
        <v>0</v>
      </c>
      <c r="D78" s="44">
        <v>0</v>
      </c>
      <c r="E78" s="43">
        <v>0</v>
      </c>
      <c r="F78" s="44">
        <v>0</v>
      </c>
      <c r="G78" s="61">
        <v>0</v>
      </c>
      <c r="H78" s="61">
        <v>0</v>
      </c>
      <c r="I78" s="61">
        <v>0</v>
      </c>
      <c r="J78" s="44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4"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95" t="s">
        <v>104</v>
      </c>
      <c r="B79" s="44">
        <v>0</v>
      </c>
      <c r="C79" s="43">
        <v>0</v>
      </c>
      <c r="D79" s="61">
        <v>0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44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43">
        <v>0</v>
      </c>
      <c r="Q79" s="44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95" t="s">
        <v>103</v>
      </c>
      <c r="B80" s="61">
        <v>0</v>
      </c>
      <c r="C80" s="43"/>
      <c r="D80" s="61">
        <v>0</v>
      </c>
      <c r="E80" s="61">
        <v>0</v>
      </c>
      <c r="F80" s="61">
        <v>0</v>
      </c>
      <c r="G80" s="61"/>
      <c r="H80" s="61"/>
      <c r="I80" s="61"/>
      <c r="J80" s="61"/>
      <c r="K80" s="43"/>
      <c r="L80" s="43"/>
      <c r="M80" s="43"/>
      <c r="N80" s="43"/>
      <c r="O80" s="43"/>
      <c r="P80" s="43"/>
      <c r="Q80" s="44">
        <v>0</v>
      </c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">
      <c r="A81" s="119" t="s">
        <v>86</v>
      </c>
      <c r="B81" s="87">
        <v>0</v>
      </c>
      <c r="C81" s="89">
        <v>0</v>
      </c>
      <c r="D81" s="87">
        <v>0</v>
      </c>
      <c r="E81" s="89">
        <v>0</v>
      </c>
      <c r="F81" s="87">
        <v>0</v>
      </c>
      <c r="G81" s="90">
        <v>0</v>
      </c>
      <c r="H81" s="90">
        <v>0</v>
      </c>
      <c r="I81" s="90">
        <v>0</v>
      </c>
      <c r="J81" s="87">
        <v>0</v>
      </c>
      <c r="K81" s="89">
        <v>0</v>
      </c>
      <c r="L81" s="89">
        <v>0</v>
      </c>
      <c r="M81" s="89">
        <v>0</v>
      </c>
      <c r="N81" s="89">
        <v>0</v>
      </c>
      <c r="O81" s="89">
        <v>0</v>
      </c>
      <c r="P81" s="89">
        <v>0</v>
      </c>
      <c r="Q81" s="87">
        <v>0</v>
      </c>
      <c r="R81" s="1"/>
      <c r="S81" s="1"/>
      <c r="T81" s="1"/>
      <c r="U81" s="1"/>
      <c r="V81" s="1"/>
      <c r="W81" s="1"/>
      <c r="X81" s="1"/>
      <c r="Y81" s="1"/>
    </row>
    <row r="82" spans="1:25" ht="25.5" customHeight="1" x14ac:dyDescent="0.2">
      <c r="A82" s="62" t="s">
        <v>102</v>
      </c>
      <c r="B82" s="44">
        <v>0</v>
      </c>
      <c r="C82" s="43"/>
      <c r="D82" s="44">
        <v>0</v>
      </c>
      <c r="E82" s="43">
        <v>0</v>
      </c>
      <c r="F82" s="44">
        <v>0</v>
      </c>
      <c r="G82" s="61"/>
      <c r="H82" s="61"/>
      <c r="I82" s="61"/>
      <c r="J82" s="44"/>
      <c r="K82" s="43"/>
      <c r="L82" s="43"/>
      <c r="M82" s="43"/>
      <c r="N82" s="43"/>
      <c r="O82" s="43"/>
      <c r="P82" s="43"/>
      <c r="Q82" s="47">
        <v>0</v>
      </c>
      <c r="R82" s="1"/>
      <c r="S82" s="1"/>
      <c r="T82" s="1"/>
      <c r="U82" s="1"/>
      <c r="V82" s="1"/>
      <c r="W82" s="1"/>
      <c r="X82" s="1"/>
      <c r="Y82" s="1"/>
    </row>
    <row r="83" spans="1:25" ht="18" customHeight="1" x14ac:dyDescent="0.2">
      <c r="A83" s="65" t="s">
        <v>97</v>
      </c>
      <c r="B83" s="66">
        <f>+B56+B48+B39+B29+B19+B13</f>
        <v>276225000</v>
      </c>
      <c r="C83" s="66">
        <f t="shared" ref="C83:D83" si="66">+C56+C48+C39+C29+C19+C13</f>
        <v>0</v>
      </c>
      <c r="D83" s="66">
        <f t="shared" si="66"/>
        <v>295425994.25</v>
      </c>
      <c r="E83" s="67">
        <f>+E13+E19+E29+E39+E48+E56+E66+E71+E77</f>
        <v>12923184.49</v>
      </c>
      <c r="F83" s="68">
        <f t="shared" ref="F83:Q83" si="67">+F13+F19+F29+F39+F48+F56+F66+F71+F77</f>
        <v>13152324.940000001</v>
      </c>
      <c r="G83" s="69">
        <f>+G13+G19+G29+G39+G48+G56+G66+G71+G77</f>
        <v>17403220.690000001</v>
      </c>
      <c r="H83" s="69">
        <f t="shared" si="67"/>
        <v>23414669.789999999</v>
      </c>
      <c r="I83" s="69">
        <f t="shared" si="67"/>
        <v>28999625.969999999</v>
      </c>
      <c r="J83" s="68">
        <f t="shared" si="67"/>
        <v>24946759.5</v>
      </c>
      <c r="K83" s="67">
        <f t="shared" si="67"/>
        <v>17834536.359999999</v>
      </c>
      <c r="L83" s="67">
        <f t="shared" si="67"/>
        <v>0</v>
      </c>
      <c r="M83" s="67">
        <f t="shared" si="67"/>
        <v>0</v>
      </c>
      <c r="N83" s="67">
        <f t="shared" si="67"/>
        <v>0</v>
      </c>
      <c r="O83" s="67">
        <f t="shared" si="67"/>
        <v>0</v>
      </c>
      <c r="P83" s="67">
        <f t="shared" si="67"/>
        <v>0</v>
      </c>
      <c r="Q83" s="79">
        <f t="shared" si="67"/>
        <v>138674321.74000001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63" t="s">
        <v>87</v>
      </c>
      <c r="B84" s="56">
        <v>0</v>
      </c>
      <c r="C84" s="50">
        <v>0</v>
      </c>
      <c r="D84" s="56">
        <v>0</v>
      </c>
      <c r="E84" s="50">
        <v>0</v>
      </c>
      <c r="F84" s="56">
        <v>0</v>
      </c>
      <c r="G84" s="64">
        <v>0</v>
      </c>
      <c r="H84" s="64">
        <v>0</v>
      </c>
      <c r="I84" s="64">
        <v>0</v>
      </c>
      <c r="J84" s="56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8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63" t="s">
        <v>88</v>
      </c>
      <c r="B85" s="56">
        <v>0</v>
      </c>
      <c r="C85" s="50">
        <v>0</v>
      </c>
      <c r="D85" s="56">
        <v>0</v>
      </c>
      <c r="E85" s="50">
        <v>0</v>
      </c>
      <c r="F85" s="56">
        <v>0</v>
      </c>
      <c r="G85" s="64">
        <v>0</v>
      </c>
      <c r="H85" s="64">
        <v>0</v>
      </c>
      <c r="I85" s="64">
        <v>0</v>
      </c>
      <c r="J85" s="56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8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60" t="s">
        <v>89</v>
      </c>
      <c r="B86" s="44">
        <v>0</v>
      </c>
      <c r="C86" s="43">
        <v>0</v>
      </c>
      <c r="D86" s="44">
        <v>0</v>
      </c>
      <c r="E86" s="43">
        <v>0</v>
      </c>
      <c r="F86" s="44">
        <v>0</v>
      </c>
      <c r="G86" s="61">
        <v>0</v>
      </c>
      <c r="H86" s="61">
        <v>0</v>
      </c>
      <c r="I86" s="61">
        <v>0</v>
      </c>
      <c r="J86" s="44">
        <v>0</v>
      </c>
      <c r="K86" s="43">
        <v>0</v>
      </c>
      <c r="L86" s="43">
        <v>0</v>
      </c>
      <c r="M86" s="43">
        <v>0</v>
      </c>
      <c r="N86" s="43">
        <v>0</v>
      </c>
      <c r="O86" s="43">
        <v>0</v>
      </c>
      <c r="P86" s="43">
        <v>0</v>
      </c>
      <c r="Q86" s="47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60" t="s">
        <v>90</v>
      </c>
      <c r="B87" s="44">
        <v>0</v>
      </c>
      <c r="C87" s="43">
        <v>0</v>
      </c>
      <c r="D87" s="44">
        <v>0</v>
      </c>
      <c r="E87" s="43">
        <v>0</v>
      </c>
      <c r="F87" s="44">
        <v>0</v>
      </c>
      <c r="G87" s="61">
        <v>0</v>
      </c>
      <c r="H87" s="61">
        <v>0</v>
      </c>
      <c r="I87" s="61">
        <v>0</v>
      </c>
      <c r="J87" s="44">
        <v>0</v>
      </c>
      <c r="K87" s="43">
        <v>0</v>
      </c>
      <c r="L87" s="43">
        <v>0</v>
      </c>
      <c r="M87" s="43">
        <v>0</v>
      </c>
      <c r="N87" s="43">
        <v>0</v>
      </c>
      <c r="O87" s="43">
        <v>0</v>
      </c>
      <c r="P87" s="43">
        <v>0</v>
      </c>
      <c r="Q87" s="47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63" t="s">
        <v>91</v>
      </c>
      <c r="B88" s="56">
        <v>0</v>
      </c>
      <c r="C88" s="50">
        <v>0</v>
      </c>
      <c r="D88" s="56">
        <v>0</v>
      </c>
      <c r="E88" s="50">
        <v>0</v>
      </c>
      <c r="F88" s="56">
        <v>0</v>
      </c>
      <c r="G88" s="64">
        <v>0</v>
      </c>
      <c r="H88" s="64">
        <v>0</v>
      </c>
      <c r="I88" s="64">
        <v>0</v>
      </c>
      <c r="J88" s="56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8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60" t="s">
        <v>92</v>
      </c>
      <c r="B89" s="44">
        <v>0</v>
      </c>
      <c r="C89" s="43">
        <v>0</v>
      </c>
      <c r="D89" s="44">
        <v>0</v>
      </c>
      <c r="E89" s="43">
        <v>0</v>
      </c>
      <c r="F89" s="44">
        <v>0</v>
      </c>
      <c r="G89" s="61">
        <v>0</v>
      </c>
      <c r="H89" s="61">
        <v>0</v>
      </c>
      <c r="I89" s="61">
        <v>0</v>
      </c>
      <c r="J89" s="44">
        <v>0</v>
      </c>
      <c r="K89" s="43">
        <v>0</v>
      </c>
      <c r="L89" s="43">
        <v>0</v>
      </c>
      <c r="M89" s="43">
        <v>0</v>
      </c>
      <c r="N89" s="43">
        <v>0</v>
      </c>
      <c r="O89" s="43">
        <v>0</v>
      </c>
      <c r="P89" s="43">
        <v>0</v>
      </c>
      <c r="Q89" s="47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60" t="s">
        <v>93</v>
      </c>
      <c r="B90" s="44">
        <v>0</v>
      </c>
      <c r="C90" s="43">
        <v>0</v>
      </c>
      <c r="D90" s="44">
        <v>0</v>
      </c>
      <c r="E90" s="43">
        <v>0</v>
      </c>
      <c r="F90" s="44">
        <v>0</v>
      </c>
      <c r="G90" s="61">
        <v>0</v>
      </c>
      <c r="H90" s="61">
        <v>0</v>
      </c>
      <c r="I90" s="61">
        <v>0</v>
      </c>
      <c r="J90" s="44">
        <v>0</v>
      </c>
      <c r="K90" s="43">
        <v>0</v>
      </c>
      <c r="L90" s="43">
        <v>0</v>
      </c>
      <c r="M90" s="43">
        <v>0</v>
      </c>
      <c r="N90" s="43">
        <v>0</v>
      </c>
      <c r="O90" s="43">
        <v>0</v>
      </c>
      <c r="P90" s="43">
        <v>0</v>
      </c>
      <c r="Q90" s="47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63" t="s">
        <v>94</v>
      </c>
      <c r="B91" s="56">
        <v>0</v>
      </c>
      <c r="C91" s="50">
        <v>0</v>
      </c>
      <c r="D91" s="56">
        <v>0</v>
      </c>
      <c r="E91" s="50">
        <v>0</v>
      </c>
      <c r="F91" s="56">
        <v>0</v>
      </c>
      <c r="G91" s="64">
        <v>0</v>
      </c>
      <c r="H91" s="64">
        <v>0</v>
      </c>
      <c r="I91" s="64">
        <v>0</v>
      </c>
      <c r="J91" s="56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8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">
      <c r="A92" s="60" t="s">
        <v>95</v>
      </c>
      <c r="B92" s="44">
        <v>0</v>
      </c>
      <c r="C92" s="43">
        <v>0</v>
      </c>
      <c r="D92" s="44">
        <v>0</v>
      </c>
      <c r="E92" s="43">
        <v>0</v>
      </c>
      <c r="F92" s="44">
        <v>0</v>
      </c>
      <c r="G92" s="61">
        <v>0</v>
      </c>
      <c r="H92" s="61">
        <v>0</v>
      </c>
      <c r="I92" s="61">
        <v>0</v>
      </c>
      <c r="J92" s="44">
        <v>0</v>
      </c>
      <c r="K92" s="43">
        <v>0</v>
      </c>
      <c r="L92" s="43">
        <v>0</v>
      </c>
      <c r="M92" s="43">
        <v>0</v>
      </c>
      <c r="N92" s="43">
        <v>0</v>
      </c>
      <c r="O92" s="43">
        <v>0</v>
      </c>
      <c r="P92" s="43">
        <v>0</v>
      </c>
      <c r="Q92" s="47">
        <v>0</v>
      </c>
      <c r="R92" s="1"/>
      <c r="S92" s="1"/>
      <c r="T92" s="1"/>
      <c r="U92" s="1"/>
      <c r="V92" s="1"/>
      <c r="W92" s="1"/>
      <c r="X92" s="1"/>
      <c r="Y92" s="1"/>
    </row>
    <row r="93" spans="1:25" ht="23.25" customHeight="1" x14ac:dyDescent="0.2">
      <c r="A93" s="65" t="s">
        <v>96</v>
      </c>
      <c r="B93" s="68">
        <f>+B84+B85+B87+B91</f>
        <v>0</v>
      </c>
      <c r="C93" s="67">
        <f t="shared" ref="C93:Q93" si="68">+C84+C85+C87+C91</f>
        <v>0</v>
      </c>
      <c r="D93" s="68">
        <f t="shared" si="68"/>
        <v>0</v>
      </c>
      <c r="E93" s="67">
        <f t="shared" si="68"/>
        <v>0</v>
      </c>
      <c r="F93" s="68">
        <f t="shared" si="68"/>
        <v>0</v>
      </c>
      <c r="G93" s="69">
        <f t="shared" si="68"/>
        <v>0</v>
      </c>
      <c r="H93" s="69">
        <f t="shared" si="68"/>
        <v>0</v>
      </c>
      <c r="I93" s="69">
        <f t="shared" si="68"/>
        <v>0</v>
      </c>
      <c r="J93" s="68">
        <f t="shared" si="68"/>
        <v>0</v>
      </c>
      <c r="K93" s="67">
        <f t="shared" si="68"/>
        <v>0</v>
      </c>
      <c r="L93" s="67">
        <f t="shared" si="68"/>
        <v>0</v>
      </c>
      <c r="M93" s="67">
        <f t="shared" si="68"/>
        <v>0</v>
      </c>
      <c r="N93" s="67">
        <f t="shared" si="68"/>
        <v>0</v>
      </c>
      <c r="O93" s="67">
        <f t="shared" si="68"/>
        <v>0</v>
      </c>
      <c r="P93" s="67">
        <f t="shared" si="68"/>
        <v>0</v>
      </c>
      <c r="Q93" s="79">
        <f t="shared" si="68"/>
        <v>0</v>
      </c>
      <c r="R93" s="1"/>
      <c r="S93" s="1"/>
      <c r="T93" s="1"/>
      <c r="U93" s="1"/>
      <c r="V93" s="1"/>
      <c r="W93" s="1"/>
      <c r="X93" s="1"/>
      <c r="Y93" s="1"/>
    </row>
    <row r="94" spans="1:25" ht="6.75" customHeight="1" thickBot="1" x14ac:dyDescent="0.25">
      <c r="A94" s="63"/>
      <c r="B94" s="44"/>
      <c r="C94" s="54"/>
      <c r="D94" s="70"/>
      <c r="E94" s="53"/>
      <c r="F94" s="71"/>
      <c r="G94" s="72"/>
      <c r="H94" s="78"/>
      <c r="I94" s="78"/>
      <c r="J94" s="51"/>
      <c r="K94" s="53"/>
      <c r="L94" s="53"/>
      <c r="M94" s="53"/>
      <c r="N94" s="53"/>
      <c r="O94" s="53"/>
      <c r="P94" s="43"/>
      <c r="Q94" s="47"/>
      <c r="R94" s="1"/>
      <c r="S94" s="1"/>
      <c r="T94" s="1"/>
      <c r="U94" s="1"/>
      <c r="V94" s="1"/>
      <c r="W94" s="1"/>
      <c r="X94" s="1"/>
      <c r="Y94" s="1"/>
    </row>
    <row r="95" spans="1:25" ht="28.5" customHeight="1" thickBot="1" x14ac:dyDescent="0.25">
      <c r="A95" s="73" t="s">
        <v>42</v>
      </c>
      <c r="B95" s="74">
        <f>+B83+B93</f>
        <v>276225000</v>
      </c>
      <c r="C95" s="75">
        <f>+C13+C19+C29+C56</f>
        <v>0</v>
      </c>
      <c r="D95" s="74">
        <f>+D13+D19+D29+D56</f>
        <v>295425994.25</v>
      </c>
      <c r="E95" s="75">
        <f t="shared" ref="E95:Q95" si="69">E13+E19+E29+E56</f>
        <v>12923184.49</v>
      </c>
      <c r="F95" s="74">
        <f t="shared" si="69"/>
        <v>13152324.940000001</v>
      </c>
      <c r="G95" s="76">
        <f t="shared" si="69"/>
        <v>17403220.690000001</v>
      </c>
      <c r="H95" s="76">
        <f t="shared" si="69"/>
        <v>23414669.789999999</v>
      </c>
      <c r="I95" s="76">
        <f t="shared" si="69"/>
        <v>28999625.969999999</v>
      </c>
      <c r="J95" s="74">
        <f t="shared" si="69"/>
        <v>24946759.5</v>
      </c>
      <c r="K95" s="75">
        <f t="shared" si="69"/>
        <v>17834536.359999999</v>
      </c>
      <c r="L95" s="75">
        <f t="shared" si="69"/>
        <v>0</v>
      </c>
      <c r="M95" s="75">
        <f t="shared" si="69"/>
        <v>0</v>
      </c>
      <c r="N95" s="75">
        <f t="shared" si="69"/>
        <v>0</v>
      </c>
      <c r="O95" s="75">
        <f t="shared" si="69"/>
        <v>0</v>
      </c>
      <c r="P95" s="75">
        <f t="shared" si="69"/>
        <v>0</v>
      </c>
      <c r="Q95" s="80">
        <f t="shared" si="69"/>
        <v>138674321.74000001</v>
      </c>
    </row>
    <row r="96" spans="1:25" ht="12.75" customHeight="1" x14ac:dyDescent="0.2">
      <c r="A96" s="28" t="s">
        <v>43</v>
      </c>
      <c r="B96" s="29"/>
      <c r="C96" s="21"/>
      <c r="D96" s="21"/>
      <c r="E96" s="16"/>
      <c r="F96" s="17"/>
      <c r="P96" s="4"/>
    </row>
    <row r="97" spans="1:16" ht="14.25" customHeight="1" x14ac:dyDescent="0.2">
      <c r="B97" s="30"/>
      <c r="C97" s="24"/>
      <c r="D97" s="24"/>
      <c r="E97" s="15"/>
      <c r="F97" s="17"/>
      <c r="P97" s="4"/>
    </row>
    <row r="98" spans="1:16" ht="12.75" customHeight="1" x14ac:dyDescent="0.2">
      <c r="B98" s="30"/>
      <c r="C98" s="24"/>
      <c r="D98" s="24"/>
      <c r="E98" s="15"/>
      <c r="F98" s="18"/>
      <c r="P98" s="4"/>
    </row>
    <row r="99" spans="1:16" ht="12.75" customHeight="1" x14ac:dyDescent="0.2">
      <c r="A99" s="31" t="s">
        <v>98</v>
      </c>
      <c r="B99" s="32"/>
      <c r="C99" s="25"/>
      <c r="D99" s="25"/>
      <c r="E99" s="15"/>
      <c r="F99" s="17"/>
    </row>
    <row r="100" spans="1:16" ht="12.75" customHeight="1" x14ac:dyDescent="0.2">
      <c r="A100" s="32" t="s">
        <v>52</v>
      </c>
      <c r="B100" s="32"/>
      <c r="C100" s="26"/>
      <c r="D100" s="26"/>
      <c r="E100" s="15"/>
      <c r="F100" s="17"/>
    </row>
    <row r="101" spans="1:16" ht="12.75" customHeight="1" x14ac:dyDescent="0.2">
      <c r="A101" s="32" t="s">
        <v>50</v>
      </c>
      <c r="B101" s="32"/>
      <c r="C101" s="25"/>
      <c r="D101" s="25"/>
      <c r="E101" s="15"/>
      <c r="F101" s="17"/>
    </row>
    <row r="102" spans="1:16" ht="12.75" customHeight="1" x14ac:dyDescent="0.25">
      <c r="A102" s="28" t="s">
        <v>115</v>
      </c>
      <c r="B102" s="13"/>
      <c r="C102" s="9"/>
    </row>
    <row r="103" spans="1:16" ht="12.75" customHeight="1" x14ac:dyDescent="0.25">
      <c r="A103" s="28" t="s">
        <v>116</v>
      </c>
      <c r="B103" s="13"/>
      <c r="C103" s="9"/>
    </row>
    <row r="104" spans="1:16" ht="12.75" customHeight="1" x14ac:dyDescent="0.25">
      <c r="A104" s="13"/>
      <c r="B104" s="13"/>
      <c r="C104" s="9"/>
    </row>
    <row r="105" spans="1:16" ht="12.75" customHeight="1" x14ac:dyDescent="0.25">
      <c r="A105" s="13"/>
      <c r="B105" s="13"/>
      <c r="C105" s="9"/>
    </row>
    <row r="106" spans="1:16" ht="12.75" customHeight="1" x14ac:dyDescent="0.25">
      <c r="A106" s="13"/>
      <c r="B106" s="13"/>
      <c r="C106" s="9"/>
    </row>
    <row r="107" spans="1:16" ht="12.75" customHeight="1" x14ac:dyDescent="0.25">
      <c r="A107" s="13"/>
      <c r="B107" s="13"/>
      <c r="C107" s="9"/>
    </row>
    <row r="108" spans="1:16" ht="12.75" customHeight="1" x14ac:dyDescent="0.25">
      <c r="A108" s="13"/>
      <c r="B108" s="13"/>
      <c r="C108" s="9"/>
    </row>
    <row r="109" spans="1:16" ht="12.75" customHeight="1" x14ac:dyDescent="0.25">
      <c r="A109" s="13"/>
      <c r="B109" s="13"/>
      <c r="C109" s="9"/>
    </row>
    <row r="110" spans="1:16" ht="17.25" customHeight="1" x14ac:dyDescent="0.3">
      <c r="A110" s="82" t="s">
        <v>111</v>
      </c>
      <c r="B110" s="83"/>
      <c r="C110" s="82"/>
      <c r="D110" s="82" t="s">
        <v>112</v>
      </c>
      <c r="E110" s="83"/>
      <c r="F110" s="83"/>
      <c r="G110" s="83"/>
      <c r="H110" s="83"/>
      <c r="J110" s="84" t="s">
        <v>51</v>
      </c>
    </row>
    <row r="111" spans="1:16" ht="19.5" customHeight="1" x14ac:dyDescent="0.3">
      <c r="A111" s="85" t="s">
        <v>113</v>
      </c>
      <c r="B111" s="83"/>
      <c r="C111" s="82"/>
      <c r="D111" s="85" t="s">
        <v>114</v>
      </c>
      <c r="E111" s="83"/>
      <c r="F111" s="83"/>
      <c r="G111" s="83"/>
      <c r="H111" s="83"/>
      <c r="J111" s="86" t="s">
        <v>44</v>
      </c>
    </row>
    <row r="112" spans="1:16" ht="12.75" customHeight="1" x14ac:dyDescent="0.25">
      <c r="A112" s="13"/>
      <c r="B112" s="13"/>
      <c r="C112" s="9"/>
    </row>
    <row r="113" spans="1:3" ht="12.75" customHeight="1" x14ac:dyDescent="0.25">
      <c r="A113" s="13"/>
      <c r="B113" s="13"/>
      <c r="C113" s="9"/>
    </row>
    <row r="114" spans="1:3" ht="12.75" customHeight="1" x14ac:dyDescent="0.25">
      <c r="A114" s="13"/>
      <c r="B114" s="13"/>
      <c r="C114" s="9"/>
    </row>
    <row r="115" spans="1:3" ht="12.75" customHeight="1" x14ac:dyDescent="0.25">
      <c r="A115" s="13"/>
      <c r="B115" s="13"/>
      <c r="C115" s="9"/>
    </row>
    <row r="116" spans="1:3" ht="12.75" customHeight="1" x14ac:dyDescent="0.25">
      <c r="A116" s="13"/>
      <c r="B116" s="13"/>
      <c r="C116" s="9"/>
    </row>
    <row r="117" spans="1:3" ht="12.75" customHeight="1" x14ac:dyDescent="0.25">
      <c r="A117" s="13"/>
      <c r="B117" s="13"/>
      <c r="C117" s="9"/>
    </row>
    <row r="118" spans="1:3" ht="12.75" customHeight="1" x14ac:dyDescent="0.25">
      <c r="A118" s="13"/>
      <c r="B118" s="13"/>
      <c r="C118" s="9"/>
    </row>
    <row r="119" spans="1:3" ht="12.75" customHeight="1" x14ac:dyDescent="0.25">
      <c r="A119" s="13"/>
      <c r="B119" s="13"/>
      <c r="C119" s="9"/>
    </row>
    <row r="120" spans="1:3" ht="12.75" customHeight="1" x14ac:dyDescent="0.25">
      <c r="A120" s="13"/>
      <c r="B120" s="13"/>
      <c r="C120" s="9"/>
    </row>
    <row r="121" spans="1:3" ht="12.75" customHeight="1" x14ac:dyDescent="0.25">
      <c r="A121" s="13"/>
      <c r="B121" s="13"/>
      <c r="C121" s="9"/>
    </row>
    <row r="122" spans="1:3" ht="12.75" customHeight="1" x14ac:dyDescent="0.25">
      <c r="A122" s="13"/>
      <c r="B122" s="13"/>
      <c r="C122" s="9"/>
    </row>
    <row r="123" spans="1:3" ht="12.75" customHeight="1" x14ac:dyDescent="0.25">
      <c r="A123" s="13"/>
      <c r="B123" s="13"/>
      <c r="C123" s="9"/>
    </row>
    <row r="124" spans="1:3" ht="12.75" customHeight="1" x14ac:dyDescent="0.25">
      <c r="A124" s="13"/>
      <c r="B124" s="13"/>
      <c r="C124" s="9"/>
    </row>
    <row r="125" spans="1:3" ht="12.75" customHeight="1" x14ac:dyDescent="0.25">
      <c r="A125" s="13"/>
      <c r="B125" s="13"/>
      <c r="C125" s="9"/>
    </row>
    <row r="126" spans="1:3" ht="12.75" customHeight="1" x14ac:dyDescent="0.25">
      <c r="A126" s="13"/>
      <c r="B126" s="13"/>
      <c r="C126" s="9"/>
    </row>
    <row r="127" spans="1:3" ht="12.75" customHeight="1" x14ac:dyDescent="0.25">
      <c r="A127" s="13"/>
      <c r="B127" s="13"/>
      <c r="C127" s="9"/>
    </row>
    <row r="128" spans="1:3" ht="12.75" customHeight="1" x14ac:dyDescent="0.25">
      <c r="A128" s="13"/>
      <c r="B128" s="13"/>
      <c r="C128" s="9"/>
    </row>
    <row r="129" spans="1:17" ht="12.75" customHeight="1" x14ac:dyDescent="0.25">
      <c r="A129" s="13"/>
      <c r="B129" s="13"/>
      <c r="C129" s="9"/>
    </row>
    <row r="130" spans="1:17" ht="12.75" customHeight="1" x14ac:dyDescent="0.25">
      <c r="A130" s="13"/>
      <c r="B130" s="13"/>
      <c r="C130" s="9"/>
    </row>
    <row r="131" spans="1:17" ht="12.75" customHeight="1" x14ac:dyDescent="0.25">
      <c r="A131" s="13"/>
      <c r="B131" s="13"/>
      <c r="C131" s="9"/>
    </row>
    <row r="132" spans="1:17" ht="12.75" customHeight="1" x14ac:dyDescent="0.25">
      <c r="A132" s="13"/>
      <c r="B132" s="13"/>
      <c r="C132" s="9"/>
    </row>
    <row r="133" spans="1:17" ht="12.75" customHeight="1" x14ac:dyDescent="0.25">
      <c r="A133" s="13"/>
      <c r="B133" s="13"/>
      <c r="C133" s="9"/>
    </row>
    <row r="134" spans="1:17" ht="12.75" customHeight="1" x14ac:dyDescent="0.25">
      <c r="A134" s="13"/>
      <c r="B134" s="13"/>
      <c r="C134" s="9"/>
    </row>
    <row r="135" spans="1:17" ht="12.75" customHeight="1" x14ac:dyDescent="0.25">
      <c r="A135" s="13"/>
      <c r="B135" s="13"/>
      <c r="C135" s="9"/>
    </row>
    <row r="136" spans="1:17" ht="12.75" customHeight="1" x14ac:dyDescent="0.25">
      <c r="A136" s="13"/>
      <c r="B136" s="13"/>
      <c r="C136" s="9"/>
    </row>
    <row r="137" spans="1:17" ht="12.75" customHeight="1" x14ac:dyDescent="0.25">
      <c r="A137" s="13"/>
      <c r="B137" s="13"/>
      <c r="C137" s="9"/>
    </row>
    <row r="138" spans="1:17" ht="12.75" customHeight="1" x14ac:dyDescent="0.25">
      <c r="A138" s="13"/>
      <c r="B138" s="13"/>
      <c r="C138" s="9"/>
    </row>
    <row r="139" spans="1:17" ht="12.75" customHeight="1" x14ac:dyDescent="0.25">
      <c r="A139" s="13"/>
      <c r="B139" s="13"/>
      <c r="C139" s="9"/>
    </row>
    <row r="140" spans="1:17" ht="12.75" customHeight="1" x14ac:dyDescent="0.25">
      <c r="A140" s="13"/>
      <c r="B140" s="13"/>
      <c r="C140" s="9"/>
    </row>
    <row r="141" spans="1:17" ht="12.75" customHeight="1" x14ac:dyDescent="0.25">
      <c r="B141" s="14"/>
      <c r="C141" s="9"/>
    </row>
    <row r="142" spans="1:17" ht="17.25" customHeight="1" x14ac:dyDescent="0.2"/>
    <row r="144" spans="1:17" ht="17.25" customHeight="1" x14ac:dyDescent="0.25">
      <c r="K144" s="83"/>
      <c r="L144" s="83"/>
      <c r="M144" s="83"/>
      <c r="N144" s="83"/>
      <c r="O144" s="83"/>
      <c r="P144" s="83"/>
      <c r="Q144" s="83"/>
    </row>
    <row r="145" spans="1:17" ht="17.25" customHeight="1" x14ac:dyDescent="0.3">
      <c r="K145" s="83"/>
      <c r="L145" s="83"/>
      <c r="M145" s="83"/>
      <c r="N145" s="83"/>
      <c r="O145" s="83"/>
      <c r="P145" s="86"/>
      <c r="Q145" s="83"/>
    </row>
    <row r="146" spans="1:17" ht="12.75" customHeight="1" x14ac:dyDescent="0.25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39"/>
      <c r="Q146" s="77"/>
    </row>
    <row r="147" spans="1:17" ht="12.75" customHeight="1" x14ac:dyDescent="0.25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39"/>
      <c r="Q147" s="77"/>
    </row>
    <row r="148" spans="1:17" ht="12.75" customHeight="1" x14ac:dyDescent="0.25">
      <c r="F148" s="9"/>
      <c r="G148" s="9"/>
      <c r="H148" s="10"/>
      <c r="I148" s="10"/>
      <c r="P148" s="4"/>
    </row>
    <row r="149" spans="1:17" ht="12.75" customHeight="1" x14ac:dyDescent="0.25">
      <c r="F149" s="9"/>
      <c r="G149" s="9"/>
      <c r="I149" s="9"/>
      <c r="P149" s="4"/>
    </row>
    <row r="150" spans="1:17" ht="12.75" customHeight="1" x14ac:dyDescent="0.2">
      <c r="P150" s="4"/>
    </row>
    <row r="151" spans="1:17" ht="12.75" customHeight="1" x14ac:dyDescent="0.2">
      <c r="P151" s="4"/>
    </row>
    <row r="152" spans="1:17" ht="12.75" customHeight="1" x14ac:dyDescent="0.2">
      <c r="P152" s="4"/>
    </row>
    <row r="153" spans="1:17" ht="12.75" customHeight="1" x14ac:dyDescent="0.2">
      <c r="P153" s="4"/>
    </row>
    <row r="154" spans="1:17" ht="12.75" customHeight="1" x14ac:dyDescent="0.2">
      <c r="P154" s="4"/>
    </row>
    <row r="155" spans="1:17" ht="12.75" customHeight="1" x14ac:dyDescent="0.2">
      <c r="P155" s="4"/>
    </row>
    <row r="156" spans="1:17" ht="12.75" customHeight="1" x14ac:dyDescent="0.2">
      <c r="P156" s="4"/>
    </row>
    <row r="157" spans="1:17" ht="12.75" customHeight="1" x14ac:dyDescent="0.2">
      <c r="P157" s="4"/>
    </row>
    <row r="158" spans="1:17" ht="12.75" customHeight="1" x14ac:dyDescent="0.2">
      <c r="P158" s="4"/>
    </row>
    <row r="159" spans="1:17" ht="12.75" customHeight="1" x14ac:dyDescent="0.2">
      <c r="P159" s="4"/>
    </row>
    <row r="160" spans="1:17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  <row r="1071" spans="16:16" ht="12.75" customHeight="1" x14ac:dyDescent="0.2">
      <c r="P1071" s="4"/>
    </row>
    <row r="1072" spans="16:16" ht="12.75" customHeight="1" x14ac:dyDescent="0.2">
      <c r="P1072" s="4"/>
    </row>
    <row r="1073" spans="16:16" ht="12.75" customHeight="1" x14ac:dyDescent="0.2">
      <c r="P1073" s="4"/>
    </row>
    <row r="1074" spans="16:16" ht="12.75" customHeight="1" x14ac:dyDescent="0.2">
      <c r="P1074" s="4"/>
    </row>
    <row r="1075" spans="16:16" ht="12.75" customHeight="1" x14ac:dyDescent="0.2">
      <c r="P1075" s="4"/>
    </row>
    <row r="1076" spans="16:16" ht="12.75" customHeight="1" x14ac:dyDescent="0.2">
      <c r="P1076" s="4"/>
    </row>
    <row r="1077" spans="16:16" ht="12.75" customHeight="1" x14ac:dyDescent="0.2">
      <c r="P1077" s="4"/>
    </row>
    <row r="1078" spans="16:16" ht="12.75" customHeight="1" x14ac:dyDescent="0.2">
      <c r="P1078" s="4"/>
    </row>
    <row r="1079" spans="16:16" ht="12.75" customHeight="1" x14ac:dyDescent="0.2">
      <c r="P1079" s="4"/>
    </row>
    <row r="1080" spans="16:16" ht="12.75" customHeight="1" x14ac:dyDescent="0.2">
      <c r="P1080" s="4"/>
    </row>
    <row r="1081" spans="16:16" ht="12.75" customHeight="1" x14ac:dyDescent="0.2">
      <c r="P1081" s="4"/>
    </row>
    <row r="1082" spans="16:16" ht="12.75" customHeight="1" x14ac:dyDescent="0.2">
      <c r="P1082" s="4"/>
    </row>
    <row r="1083" spans="16:16" ht="12.75" customHeight="1" x14ac:dyDescent="0.2">
      <c r="P1083" s="4"/>
    </row>
    <row r="1084" spans="16:16" ht="12.75" customHeight="1" x14ac:dyDescent="0.2">
      <c r="P1084" s="4"/>
    </row>
    <row r="1085" spans="16:16" ht="12.75" customHeight="1" x14ac:dyDescent="0.2">
      <c r="P1085" s="4"/>
    </row>
    <row r="1086" spans="16:16" ht="12.75" customHeight="1" x14ac:dyDescent="0.2">
      <c r="P1086" s="4"/>
    </row>
    <row r="1087" spans="16:16" ht="12.75" customHeight="1" x14ac:dyDescent="0.2">
      <c r="P1087" s="4"/>
    </row>
    <row r="1088" spans="16:16" ht="12.75" customHeight="1" x14ac:dyDescent="0.2">
      <c r="P1088" s="4"/>
    </row>
    <row r="1089" spans="16:16" ht="12.75" customHeight="1" x14ac:dyDescent="0.2">
      <c r="P1089" s="4"/>
    </row>
    <row r="1090" spans="16:16" ht="12.75" customHeight="1" x14ac:dyDescent="0.2">
      <c r="P1090" s="4"/>
    </row>
    <row r="1091" spans="16:16" ht="12.75" customHeight="1" x14ac:dyDescent="0.2">
      <c r="P1091" s="4"/>
    </row>
    <row r="1092" spans="16:16" ht="12.75" customHeight="1" x14ac:dyDescent="0.2">
      <c r="P1092" s="4"/>
    </row>
    <row r="1093" spans="16:16" ht="12.75" customHeight="1" x14ac:dyDescent="0.2">
      <c r="P1093" s="4"/>
    </row>
    <row r="1094" spans="16:16" ht="12.75" customHeight="1" x14ac:dyDescent="0.2">
      <c r="P1094" s="4"/>
    </row>
    <row r="1095" spans="16:16" ht="12.75" customHeight="1" x14ac:dyDescent="0.2">
      <c r="P1095" s="4"/>
    </row>
    <row r="1096" spans="16:16" ht="12.75" customHeight="1" x14ac:dyDescent="0.2">
      <c r="P1096" s="4"/>
    </row>
    <row r="1097" spans="16:16" ht="12.75" customHeight="1" x14ac:dyDescent="0.2">
      <c r="P1097" s="4"/>
    </row>
    <row r="1098" spans="16:16" ht="12.75" customHeight="1" x14ac:dyDescent="0.2">
      <c r="P1098" s="4"/>
    </row>
    <row r="1099" spans="16:16" ht="12.75" customHeight="1" x14ac:dyDescent="0.2">
      <c r="P1099" s="4"/>
    </row>
    <row r="1100" spans="16:16" ht="12.75" customHeight="1" x14ac:dyDescent="0.2">
      <c r="P1100" s="4"/>
    </row>
  </sheetData>
  <mergeCells count="5">
    <mergeCell ref="A2:Q2"/>
    <mergeCell ref="A3:Q3"/>
    <mergeCell ref="A4:Q4"/>
    <mergeCell ref="A5:Q5"/>
    <mergeCell ref="A6:Q6"/>
  </mergeCells>
  <printOptions horizontalCentered="1" verticalCentered="1"/>
  <pageMargins left="0" right="0" top="0" bottom="0.33" header="0" footer="0.1"/>
  <pageSetup scale="75" fitToHeight="0" orientation="landscape" useFirstPageNumber="1" r:id="rId1"/>
  <headerFooter>
    <oddFooter xml:space="preserve">&amp;R&amp;P    </oddFooter>
  </headerFooter>
  <ignoredErrors>
    <ignoredError sqref="Q14 Q15:Q27 D29:P29 B29 B56:G56 D77 Q57:Q65 I56:Q56" formulaRange="1"/>
    <ignoredError sqref="E13" formula="1"/>
    <ignoredError sqref="Q29:Q30 Q31:Q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2024-08-06T13:26:48Z</cp:lastPrinted>
  <dcterms:created xsi:type="dcterms:W3CDTF">2022-02-01T16:24:37Z</dcterms:created>
  <dcterms:modified xsi:type="dcterms:W3CDTF">2025-09-29T18:38:51Z</dcterms:modified>
</cp:coreProperties>
</file>