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PORTAL APROBADO DEL AÑO\2024\"/>
    </mc:Choice>
  </mc:AlternateContent>
  <xr:revisionPtr revIDLastSave="0" documentId="8_{354A3E7B-C020-414A-8237-6B1D96679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56" i="1"/>
  <c r="F57" i="1"/>
  <c r="F58" i="1"/>
  <c r="F59" i="1"/>
  <c r="F60" i="1"/>
  <c r="F61" i="1"/>
  <c r="F62" i="1"/>
  <c r="F63" i="1"/>
  <c r="F5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8" i="1"/>
  <c r="F13" i="1"/>
  <c r="F14" i="1"/>
  <c r="F15" i="1"/>
  <c r="F16" i="1"/>
  <c r="F12" i="1"/>
  <c r="E46" i="1" l="1"/>
  <c r="F46" i="1"/>
  <c r="E37" i="1"/>
  <c r="F37" i="1"/>
  <c r="D46" i="1"/>
  <c r="D37" i="1"/>
  <c r="D54" i="1"/>
  <c r="D27" i="1"/>
  <c r="D17" i="1"/>
  <c r="D11" i="1"/>
  <c r="D90" i="1" l="1"/>
  <c r="D8" i="1"/>
  <c r="E27" i="1"/>
  <c r="E90" i="1" s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E54" i="1"/>
  <c r="H61" i="1"/>
  <c r="J5" i="2"/>
  <c r="G54" i="1"/>
  <c r="G27" i="1"/>
  <c r="G17" i="1"/>
  <c r="G11" i="1"/>
  <c r="F11" i="1" l="1"/>
  <c r="I11" i="1" s="1"/>
  <c r="F17" i="1"/>
  <c r="F54" i="1"/>
  <c r="I54" i="1" s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<sst xmlns="http://schemas.openxmlformats.org/spreadsheetml/2006/main" count="233" uniqueCount="229">
  <si>
    <t xml:space="preserve">MINISTERIO DE AGRICULTURA </t>
  </si>
  <si>
    <t>CONSEJO DOMINICANO DE PESCA Y ACUICULTURA</t>
  </si>
  <si>
    <t>PRESUPUESTO APROBADO AÑO 2024</t>
  </si>
  <si>
    <t>VALORES EN RD$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</si>
  <si>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</si>
  <si>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</si>
  <si>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</si>
  <si>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</si>
  <si>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</si>
  <si>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MONTO DEVENGADO</t>
  </si>
  <si>
    <t>BALANCE</t>
  </si>
  <si>
    <t xml:space="preserve">% DE EJECUCION 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</si>
  <si>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</si>
  <si>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</si>
  <si>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</si>
  <si>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</si>
  <si>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</si>
  <si>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</si>
  <si>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</si>
  <si>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</si>
  <si>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</si>
  <si>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 xml:space="preserve"> 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</si>
  <si>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</si>
  <si>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</si>
  <si>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</si>
  <si>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</si>
  <si>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</si>
  <si>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</si>
  <si>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</si>
  <si>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</si>
  <si>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</si>
  <si>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</si>
  <si>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</si>
  <si>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</si>
  <si>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</si>
  <si>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</si>
  <si>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</si>
  <si>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</si>
  <si>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</si>
  <si>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</si>
  <si>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</si>
  <si>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</si>
  <si>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</si>
  <si>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</si>
  <si>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</si>
  <si>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</si>
  <si>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</si>
  <si>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</si>
  <si>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</si>
  <si>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</si>
  <si>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</si>
  <si>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</si>
  <si>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</si>
  <si>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</si>
  <si>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</si>
  <si>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MINERIAS METÁLICOS Y NO METÁLICOS</t>
  </si>
  <si>
    <t>2.3.7</t>
  </si>
  <si>
    <t>COMBUSTIBLES, LUBRICANTES, PRODUCTOS QUÍMICOS Y CONEXOS</t>
  </si>
  <si>
    <t>2.3.8</t>
  </si>
  <si>
    <t xml:space="preserve"> GASTOS QUE SE ASIGNARÁN DURANTE EL EJERCICIO (ART. 32 Y 33 LEY 423-06)</t>
  </si>
  <si>
    <t>2.3.9</t>
  </si>
  <si>
    <t>PRODUCTOS Y ÚTILES VARIOS</t>
  </si>
  <si>
    <t xml:space="preserve"> TRANSFERENCIAS CORRIENTES</t>
  </si>
  <si>
    <t>2.4.1</t>
  </si>
  <si>
    <t>TRANSFERENCIAS CORRIENTES AL SECTOR PRIVADO</t>
  </si>
  <si>
    <t>2.4.2</t>
  </si>
  <si>
    <t>TRANSFERENCIAS CORRIENTES AL  GOBIERNO GENERAL NACIONAL</t>
  </si>
  <si>
    <t>2.4.3</t>
  </si>
  <si>
    <t xml:space="preserve"> TRANSFERENCIAS CORRIENTES A GOBIERNOS GENERALES LOCALES</t>
  </si>
  <si>
    <t>2.4.4</t>
  </si>
  <si>
    <t xml:space="preserve"> TRANSFERENCIAS CORRIENTES A EMPRESAS PÚBLICAS NO FINANCIERAS</t>
  </si>
  <si>
    <t>2.4.5</t>
  </si>
  <si>
    <t xml:space="preserve"> 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</si>
  <si>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</si>
  <si>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</si>
  <si>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</si>
  <si>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</si>
  <si>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</si>
  <si>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</si>
  <si>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</si>
  <si>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</si>
  <si>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</si>
  <si>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</si>
  <si>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 NACIONAL</t>
  </si>
  <si>
    <t>2.5.3</t>
  </si>
  <si>
    <t xml:space="preserve"> TRANSFERENCIAS DE CAPITAL A GOBIERNOS GENERALES LOCALES</t>
  </si>
  <si>
    <t>2.5.4</t>
  </si>
  <si>
    <t>TRANSFERENCIAS DE CAPITAL  A EMPRESAS PÚBLICAS NO FINANCIERAS</t>
  </si>
  <si>
    <t>2.5.5</t>
  </si>
  <si>
    <t xml:space="preserve"> 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</si>
  <si>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</si>
  <si>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</si>
  <si>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</si>
  <si>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</si>
  <si>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</si>
  <si>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</si>
  <si>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</si>
  <si>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</si>
  <si>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</si>
  <si>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</si>
  <si>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</si>
  <si>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</si>
  <si>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EQUIPOS DE TRANSPORTE, TRACCIÓN Y ELEVACIÓN</t>
  </si>
  <si>
    <t>2.6.5</t>
  </si>
  <si>
    <t>SISTEMA Y EQUIPOS DE CLIMATIZACIÓN</t>
  </si>
  <si>
    <t>2.6.6</t>
  </si>
  <si>
    <t xml:space="preserve"> EQUIPOS DE DEFENSA Y SEGURIDAD</t>
  </si>
  <si>
    <t>2.6.7</t>
  </si>
  <si>
    <t>ACTIVOS BIOLOGICOS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</si>
  <si>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</si>
  <si>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</si>
  <si>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</si>
  <si>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</si>
  <si>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</si>
  <si>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</si>
  <si>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</si>
  <si>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</si>
  <si>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</si>
  <si>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</si>
  <si>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</si>
  <si>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</si>
  <si>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(ART. 32 Y 33 LEY 423-06)</t>
  </si>
  <si>
    <t>ADQUISICION DE ACTIVOS FINANCIEROS CON FINES DE POLÍTICA</t>
  </si>
  <si>
    <t>2.8.1</t>
  </si>
  <si>
    <t>CONCESIÓN DE PRESTAMOS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</si>
  <si>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</si>
  <si>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</si>
  <si>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</si>
  <si>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</si>
  <si>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</si>
  <si>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 xml:space="preserve"> OBLIGACIONES NEGOCIALES </t>
  </si>
  <si>
    <t>2.8.5</t>
  </si>
  <si>
    <t xml:space="preserve">APORTES DE CAPITAL AL SECTOR PÚBLICO 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</si>
  <si>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</si>
  <si>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</si>
  <si>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</si>
  <si>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</si>
  <si>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</si>
  <si>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</si>
  <si>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</si>
  <si>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</si>
  <si>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</si>
  <si>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2.9.5</t>
  </si>
  <si>
    <t>GASTOS DE INTERESES, RECARGO, MULTAS Y SANCIONES DE IMPUESTOS Y CONTRIBUCIONES SOCIALES</t>
  </si>
  <si>
    <t>APLICACIONES FINANCIERAS</t>
  </si>
  <si>
    <t>INCREMENTO DE ACTIVOS FINANCIEROS</t>
  </si>
  <si>
    <t>4.1.1</t>
  </si>
  <si>
    <t>INCREMENTO DE ACTIVOS FINANCIEROS CORRIENTES</t>
  </si>
  <si>
    <t>4.1.2</t>
  </si>
  <si>
    <t xml:space="preserve"> 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</si>
  <si>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</si>
  <si>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</si>
  <si>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</si>
  <si>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</si>
  <si>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</si>
  <si>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</si>
  <si>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</si>
  <si>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</si>
  <si>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DE GASTOS Y APLICACIONES FINANCIERAS</t>
  </si>
  <si>
    <t xml:space="preserve">Fuente: SIGEF </t>
  </si>
  <si>
    <t>Fuente de registro: 01 de enero al 31 de marzo 2024</t>
  </si>
  <si>
    <t>Fecha de imputación: hasta el 31 de marzo 2024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</si>
  <si>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</si>
  <si>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</si>
  <si>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t>un presupuesto complementario.</t>
  </si>
  <si>
    <t>Melba Peña</t>
  </si>
  <si>
    <t xml:space="preserve">                                              Pedro Antonio Gilbert Noboa</t>
  </si>
  <si>
    <t>Carlos Then Contín</t>
  </si>
  <si>
    <t>Enc. Presupuesto</t>
  </si>
  <si>
    <t xml:space="preserve">                                              Director Administrativo Financiero</t>
  </si>
  <si>
    <t>Director Ejecutivo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</si>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</sst>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5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8"/>
  </cellStyleXfs>
  <cellXfs count="116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2" borderId="5" xfId="0" applyNumberFormat="1" applyFont="1" applyFill="1" applyBorder="1" applyAlignment="1">
      <alignment horizontal="right" vertical="top" shrinkToFit="1"/>
    </xf>
    <xf numFmtId="4" fontId="6" fillId="0" borderId="7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8" xfId="0" applyNumberFormat="1" applyFont="1" applyFill="1" applyBorder="1" applyAlignment="1">
      <alignment horizontal="right" vertical="top" shrinkToFit="1"/>
    </xf>
    <xf numFmtId="0" fontId="10" fillId="4" borderId="8" xfId="0" applyFont="1" applyFill="1" applyBorder="1" applyAlignment="1">
      <alignment horizontal="left" vertical="top" wrapText="1"/>
    </xf>
    <xf numFmtId="4" fontId="9" fillId="4" borderId="8" xfId="0" applyNumberFormat="1" applyFont="1" applyFill="1" applyBorder="1" applyAlignment="1">
      <alignment horizontal="right" vertical="top" shrinkToFit="1"/>
    </xf>
    <xf numFmtId="2" fontId="9" fillId="4" borderId="8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 applyAlignment="1">
      <alignment horizontal="center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49" fontId="2" fillId="2" borderId="8" xfId="0" applyNumberFormat="1" applyFont="1" applyFill="1" applyBorder="1"/>
    <xf numFmtId="0" fontId="16" fillId="0" borderId="0" xfId="0" applyFont="1" applyAlignment="1">
      <alignment horizontal="left" vertical="top"/>
    </xf>
    <xf numFmtId="49" fontId="18" fillId="2" borderId="8" xfId="0" applyNumberFormat="1" applyFont="1" applyFill="1" applyBorder="1"/>
    <xf numFmtId="49" fontId="18" fillId="2" borderId="8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right" vertical="top" shrinkToFit="1"/>
    </xf>
    <xf numFmtId="4" fontId="23" fillId="0" borderId="16" xfId="0" applyNumberFormat="1" applyFont="1" applyBorder="1" applyAlignment="1">
      <alignment horizontal="right" vertical="center" shrinkToFit="1"/>
    </xf>
    <xf numFmtId="4" fontId="23" fillId="0" borderId="8" xfId="0" applyNumberFormat="1" applyFont="1" applyBorder="1" applyAlignment="1">
      <alignment vertical="top" shrinkToFit="1"/>
    </xf>
    <xf numFmtId="4" fontId="23" fillId="2" borderId="18" xfId="0" applyNumberFormat="1" applyFont="1" applyFill="1" applyBorder="1" applyAlignment="1">
      <alignment horizontal="right" vertical="top" shrinkToFit="1"/>
    </xf>
    <xf numFmtId="0" fontId="22" fillId="0" borderId="8" xfId="0" applyFont="1" applyBorder="1" applyAlignment="1">
      <alignment horizontal="left" vertical="top" wrapText="1"/>
    </xf>
    <xf numFmtId="166" fontId="21" fillId="0" borderId="10" xfId="0" applyNumberFormat="1" applyFont="1" applyBorder="1" applyAlignment="1">
      <alignment horizontal="left" vertical="top" shrinkToFit="1"/>
    </xf>
    <xf numFmtId="4" fontId="21" fillId="0" borderId="16" xfId="0" applyNumberFormat="1" applyFont="1" applyBorder="1" applyAlignment="1">
      <alignment horizontal="right" vertical="center" shrinkToFit="1"/>
    </xf>
    <xf numFmtId="4" fontId="21" fillId="0" borderId="8" xfId="0" applyNumberFormat="1" applyFont="1" applyBorder="1" applyAlignment="1">
      <alignment vertical="top" shrinkToFit="1"/>
    </xf>
    <xf numFmtId="4" fontId="21" fillId="0" borderId="18" xfId="0" applyNumberFormat="1" applyFont="1" applyBorder="1" applyAlignment="1">
      <alignment horizontal="right" vertical="top" shrinkToFit="1"/>
    </xf>
    <xf numFmtId="0" fontId="24" fillId="0" borderId="10" xfId="0" applyFont="1" applyBorder="1" applyAlignment="1">
      <alignment horizontal="right" vertical="top" wrapText="1"/>
    </xf>
    <xf numFmtId="4" fontId="23" fillId="0" borderId="16" xfId="0" applyNumberFormat="1" applyFont="1" applyBorder="1" applyAlignment="1">
      <alignment vertical="center" shrinkToFit="1"/>
    </xf>
    <xf numFmtId="39" fontId="23" fillId="0" borderId="8" xfId="0" applyNumberFormat="1" applyFont="1" applyBorder="1" applyAlignment="1">
      <alignment vertical="top" shrinkToFit="1"/>
    </xf>
    <xf numFmtId="4" fontId="23" fillId="0" borderId="18" xfId="0" applyNumberFormat="1" applyFont="1" applyBorder="1" applyAlignment="1">
      <alignment horizontal="right" vertical="top" shrinkToFit="1"/>
    </xf>
    <xf numFmtId="4" fontId="23" fillId="0" borderId="8" xfId="1" applyNumberFormat="1" applyFont="1" applyBorder="1" applyAlignment="1">
      <alignment vertical="top" shrinkToFit="1"/>
    </xf>
    <xf numFmtId="43" fontId="25" fillId="0" borderId="16" xfId="0" applyNumberFormat="1" applyFont="1" applyBorder="1" applyAlignment="1">
      <alignment horizontal="right"/>
    </xf>
    <xf numFmtId="39" fontId="21" fillId="0" borderId="8" xfId="0" applyNumberFormat="1" applyFont="1" applyBorder="1" applyAlignment="1">
      <alignment vertical="top" shrinkToFit="1"/>
    </xf>
    <xf numFmtId="0" fontId="22" fillId="0" borderId="10" xfId="0" applyFont="1" applyBorder="1" applyAlignment="1">
      <alignment horizontal="left" vertical="top" wrapText="1"/>
    </xf>
    <xf numFmtId="4" fontId="21" fillId="0" borderId="16" xfId="0" applyNumberFormat="1" applyFont="1" applyBorder="1" applyAlignment="1">
      <alignment vertical="center" shrinkToFit="1"/>
    </xf>
    <xf numFmtId="0" fontId="24" fillId="0" borderId="11" xfId="0" applyFont="1" applyBorder="1" applyAlignment="1">
      <alignment horizontal="right" vertical="top" wrapText="1"/>
    </xf>
    <xf numFmtId="43" fontId="25" fillId="0" borderId="17" xfId="0" applyNumberFormat="1" applyFont="1" applyBorder="1" applyAlignment="1">
      <alignment horizontal="right"/>
    </xf>
    <xf numFmtId="39" fontId="23" fillId="0" borderId="15" xfId="0" applyNumberFormat="1" applyFont="1" applyBorder="1" applyAlignment="1">
      <alignment vertical="top" shrinkToFit="1"/>
    </xf>
    <xf numFmtId="0" fontId="22" fillId="0" borderId="19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4" fontId="21" fillId="0" borderId="24" xfId="0" applyNumberFormat="1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right" wrapText="1"/>
    </xf>
    <xf numFmtId="49" fontId="25" fillId="0" borderId="8" xfId="0" applyNumberFormat="1" applyFont="1" applyBorder="1"/>
    <xf numFmtId="0" fontId="24" fillId="0" borderId="10" xfId="0" applyFont="1" applyBorder="1" applyAlignment="1">
      <alignment horizontal="right" vertical="center" wrapText="1"/>
    </xf>
    <xf numFmtId="49" fontId="25" fillId="0" borderId="8" xfId="0" applyNumberFormat="1" applyFont="1" applyBorder="1" applyAlignment="1">
      <alignment vertical="center"/>
    </xf>
    <xf numFmtId="49" fontId="25" fillId="0" borderId="8" xfId="0" applyNumberFormat="1" applyFont="1" applyBorder="1" applyAlignment="1">
      <alignment vertical="center" wrapText="1"/>
    </xf>
    <xf numFmtId="0" fontId="24" fillId="0" borderId="11" xfId="0" applyFont="1" applyBorder="1" applyAlignment="1">
      <alignment horizontal="right" vertical="center" wrapText="1"/>
    </xf>
    <xf numFmtId="4" fontId="23" fillId="0" borderId="15" xfId="0" applyNumberFormat="1" applyFont="1" applyBorder="1" applyAlignment="1">
      <alignment vertical="top" shrinkToFit="1"/>
    </xf>
    <xf numFmtId="0" fontId="22" fillId="0" borderId="12" xfId="0" applyFont="1" applyBorder="1" applyAlignment="1">
      <alignment horizontal="right" vertical="top" wrapText="1"/>
    </xf>
    <xf numFmtId="0" fontId="22" fillId="0" borderId="13" xfId="0" applyFont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right" vertical="center" shrinkToFi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/>
    <xf numFmtId="0" fontId="18" fillId="0" borderId="0" xfId="0" applyFont="1"/>
    <xf numFmtId="0" fontId="34" fillId="0" borderId="0" xfId="0" applyFont="1" applyAlignment="1">
      <alignment horizontal="left"/>
    </xf>
    <xf numFmtId="0" fontId="34" fillId="0" borderId="0" xfId="0" applyFont="1"/>
    <xf numFmtId="49" fontId="25" fillId="0" borderId="22" xfId="0" applyNumberFormat="1" applyFont="1" applyBorder="1" applyAlignment="1">
      <alignment vertical="center" wrapText="1"/>
    </xf>
    <xf numFmtId="1" fontId="21" fillId="2" borderId="19" xfId="0" applyNumberFormat="1" applyFont="1" applyFill="1" applyBorder="1" applyAlignment="1">
      <alignment horizontal="right" vertical="top" shrinkToFit="1"/>
    </xf>
    <xf numFmtId="0" fontId="22" fillId="2" borderId="20" xfId="0" applyFont="1" applyFill="1" applyBorder="1" applyAlignment="1">
      <alignment horizontal="left" vertical="top" wrapText="1"/>
    </xf>
    <xf numFmtId="4" fontId="21" fillId="2" borderId="24" xfId="0" applyNumberFormat="1" applyFont="1" applyFill="1" applyBorder="1" applyAlignment="1">
      <alignment horizontal="right" vertical="center" shrinkToFit="1"/>
    </xf>
    <xf numFmtId="4" fontId="21" fillId="2" borderId="20" xfId="0" applyNumberFormat="1" applyFont="1" applyFill="1" applyBorder="1" applyAlignment="1">
      <alignment vertical="top" shrinkToFit="1"/>
    </xf>
    <xf numFmtId="4" fontId="21" fillId="2" borderId="21" xfId="0" applyNumberFormat="1" applyFont="1" applyFill="1" applyBorder="1" applyAlignment="1">
      <alignment horizontal="right" vertical="top" shrinkToFit="1"/>
    </xf>
    <xf numFmtId="49" fontId="25" fillId="0" borderId="8" xfId="0" applyNumberFormat="1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horizontal="left" vertical="center"/>
    </xf>
    <xf numFmtId="49" fontId="25" fillId="0" borderId="15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0" fontId="4" fillId="0" borderId="0" xfId="0" applyFont="1"/>
    <xf numFmtId="49" fontId="18" fillId="3" borderId="12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/>
    </xf>
    <xf numFmtId="49" fontId="17" fillId="2" borderId="8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2</xdr:col>
      <xdr:colOff>1104900</xdr:colOff>
      <xdr:row>4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04775"/>
          <a:ext cx="1876425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0</xdr:row>
      <xdr:rowOff>161924</xdr:rowOff>
    </xdr:from>
    <xdr:to>
      <xdr:col>5</xdr:col>
      <xdr:colOff>1095375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1" y="161924"/>
          <a:ext cx="1933574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workbookViewId="0">
      <selection activeCell="L11" sqref="L11"/>
    </sheetView>
  </sheetViews>
  <sheetFormatPr baseColWidth="10" defaultColWidth="14.5" defaultRowHeight="15" customHeight="1" x14ac:dyDescent="0.2"/>
  <cols>
    <col min="1" max="1" width="2.5" customWidth="1"/>
    <col min="2" max="2" width="15.33203125" customWidth="1"/>
    <col min="3" max="3" width="83.1640625" customWidth="1"/>
    <col min="4" max="4" width="21.1640625" customWidth="1"/>
    <col min="5" max="5" width="26.6640625" hidden="1" customWidth="1"/>
    <col min="6" max="6" width="22.832031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18.75" customHeight="1" x14ac:dyDescent="0.25">
      <c r="A1" s="45"/>
      <c r="B1" s="115" t="s">
        <v>0</v>
      </c>
      <c r="C1" s="115"/>
      <c r="D1" s="115"/>
      <c r="E1" s="115"/>
      <c r="F1" s="115"/>
      <c r="G1" s="44"/>
      <c r="H1" s="44"/>
      <c r="I1" s="44"/>
      <c r="J1" s="44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46"/>
      <c r="B2" s="115" t="s">
        <v>1</v>
      </c>
      <c r="C2" s="115"/>
      <c r="D2" s="115"/>
      <c r="E2" s="115"/>
      <c r="F2" s="115"/>
      <c r="G2" s="44"/>
      <c r="H2" s="44"/>
      <c r="I2" s="44"/>
      <c r="J2" s="44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45"/>
      <c r="B3" s="115" t="s">
        <v>2</v>
      </c>
      <c r="C3" s="115"/>
      <c r="D3" s="115"/>
      <c r="E3" s="115"/>
      <c r="F3" s="115"/>
      <c r="G3" s="44"/>
      <c r="H3" s="44"/>
      <c r="I3" s="44"/>
      <c r="J3" s="44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45"/>
      <c r="B4" s="115" t="s">
        <v>3</v>
      </c>
      <c r="C4" s="115"/>
      <c r="D4" s="115"/>
      <c r="E4" s="115"/>
      <c r="F4" s="115"/>
      <c r="G4" s="44"/>
      <c r="H4" s="44"/>
      <c r="I4" s="44"/>
      <c r="J4" s="44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45"/>
      <c r="B5" s="115" t="s">
        <v>4</v>
      </c>
      <c r="C5" s="115"/>
      <c r="D5" s="115"/>
      <c r="E5" s="115"/>
      <c r="F5" s="115"/>
      <c r="G5" s="44"/>
      <c r="H5" s="44"/>
      <c r="I5" s="44"/>
      <c r="J5" s="44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42" customHeight="1" thickBot="1" x14ac:dyDescent="0.3">
      <c r="A6" s="47"/>
      <c r="B6" s="47"/>
      <c r="C6" s="47"/>
      <c r="D6" s="47"/>
      <c r="E6" s="47"/>
      <c r="F6" s="47"/>
      <c r="G6" s="41"/>
      <c r="H6" s="41"/>
      <c r="I6" s="4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45"/>
      <c r="B7" s="113" t="s">
        <v>5</v>
      </c>
      <c r="C7" s="114"/>
      <c r="D7" s="48" t="s">
        <v>6</v>
      </c>
      <c r="E7" s="49" t="s">
        <v>7</v>
      </c>
      <c r="F7" s="50" t="s">
        <v>8</v>
      </c>
      <c r="G7" s="35" t="s">
        <v>9</v>
      </c>
      <c r="H7" s="4" t="s">
        <v>10</v>
      </c>
      <c r="I7" s="4" t="s">
        <v>11</v>
      </c>
    </row>
    <row r="8" spans="1:28" ht="21.75" customHeight="1" x14ac:dyDescent="0.2">
      <c r="A8" s="45"/>
      <c r="B8" s="102">
        <v>5163</v>
      </c>
      <c r="C8" s="103" t="s">
        <v>1</v>
      </c>
      <c r="D8" s="104">
        <f>D11+D17+D27+D54</f>
        <v>276225000</v>
      </c>
      <c r="E8" s="105"/>
      <c r="F8" s="106">
        <f>F11+F17+F27+F54</f>
        <v>295425994.25</v>
      </c>
      <c r="G8" s="36">
        <f>G11+G17+G27+G54</f>
        <v>105221941.66</v>
      </c>
      <c r="H8" s="5">
        <f t="shared" ref="H8:H9" si="0">F8-G8</f>
        <v>190204052.59</v>
      </c>
      <c r="I8" s="5">
        <f t="shared" ref="I8:I61" si="1">G8/F8*100</f>
        <v>35.617022099604903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45"/>
      <c r="B9" s="51">
        <v>1</v>
      </c>
      <c r="C9" s="80" t="s">
        <v>1</v>
      </c>
      <c r="D9" s="52"/>
      <c r="E9" s="53"/>
      <c r="F9" s="54"/>
      <c r="G9" s="37">
        <f>G11+G17+G27+G54</f>
        <v>105221941.66</v>
      </c>
      <c r="H9" s="6">
        <f t="shared" si="0"/>
        <v>-105221941.66</v>
      </c>
      <c r="I9" s="6" t="e">
        <f t="shared" si="1"/>
        <v>#DIV/0!</v>
      </c>
    </row>
    <row r="10" spans="1:28" ht="18" customHeight="1" x14ac:dyDescent="0.2">
      <c r="A10" s="45"/>
      <c r="B10" s="51"/>
      <c r="C10" s="55" t="s">
        <v>12</v>
      </c>
      <c r="D10" s="52"/>
      <c r="E10" s="53"/>
      <c r="F10" s="54"/>
      <c r="G10" s="37"/>
      <c r="H10" s="6"/>
      <c r="I10" s="6"/>
    </row>
    <row r="11" spans="1:28" ht="18.75" customHeight="1" x14ac:dyDescent="0.2">
      <c r="A11" s="45"/>
      <c r="B11" s="56">
        <v>2.1</v>
      </c>
      <c r="C11" s="55" t="s">
        <v>13</v>
      </c>
      <c r="D11" s="57">
        <f t="shared" ref="D11" si="2">SUM(D12:D16)</f>
        <v>187139659</v>
      </c>
      <c r="E11" s="58">
        <f>SUM(E12:E16)</f>
        <v>60915</v>
      </c>
      <c r="F11" s="59">
        <f>SUM(F12:F16)</f>
        <v>187200574</v>
      </c>
      <c r="G11" s="38">
        <f t="shared" ref="G11:H11" si="3">SUM(G12:G16)</f>
        <v>91142054.659999996</v>
      </c>
      <c r="H11" s="110">
        <f t="shared" si="3"/>
        <v>96058519.340000004</v>
      </c>
      <c r="I11" s="111">
        <f t="shared" si="1"/>
        <v>48.686845725163217</v>
      </c>
    </row>
    <row r="12" spans="1:28" ht="18.75" customHeight="1" x14ac:dyDescent="0.2">
      <c r="A12" s="45"/>
      <c r="B12" s="60" t="s">
        <v>14</v>
      </c>
      <c r="C12" s="80" t="s">
        <v>15</v>
      </c>
      <c r="D12" s="61">
        <v>138856000</v>
      </c>
      <c r="E12" s="62">
        <v>60915</v>
      </c>
      <c r="F12" s="63">
        <f>+D12+E12</f>
        <v>138916915</v>
      </c>
      <c r="G12" s="37">
        <v>75452663.370000005</v>
      </c>
      <c r="H12" s="32">
        <f t="shared" ref="H12:H16" si="4">F12-G12</f>
        <v>63464251.629999995</v>
      </c>
      <c r="I12" s="33">
        <f t="shared" si="1"/>
        <v>54.314957519752006</v>
      </c>
    </row>
    <row r="13" spans="1:28" ht="18.75" customHeight="1" x14ac:dyDescent="0.2">
      <c r="A13" s="45"/>
      <c r="B13" s="60" t="s">
        <v>16</v>
      </c>
      <c r="C13" s="80" t="s">
        <v>17</v>
      </c>
      <c r="D13" s="61">
        <v>28532000</v>
      </c>
      <c r="E13" s="64"/>
      <c r="F13" s="63">
        <f t="shared" ref="F13:F16" si="5">+D13+E13</f>
        <v>28532000</v>
      </c>
      <c r="G13" s="37">
        <v>4970000</v>
      </c>
      <c r="H13" s="32">
        <f t="shared" si="4"/>
        <v>23562000</v>
      </c>
      <c r="I13" s="33">
        <f t="shared" si="1"/>
        <v>17.419038272816486</v>
      </c>
    </row>
    <row r="14" spans="1:28" ht="18.75" customHeight="1" x14ac:dyDescent="0.2">
      <c r="A14" s="45"/>
      <c r="B14" s="60" t="s">
        <v>18</v>
      </c>
      <c r="C14" s="80" t="s">
        <v>19</v>
      </c>
      <c r="D14" s="61">
        <v>432000</v>
      </c>
      <c r="E14" s="64"/>
      <c r="F14" s="63">
        <f t="shared" si="5"/>
        <v>432000</v>
      </c>
      <c r="G14" s="37">
        <v>217125</v>
      </c>
      <c r="H14" s="32">
        <f t="shared" si="4"/>
        <v>214875</v>
      </c>
      <c r="I14" s="33">
        <f t="shared" si="1"/>
        <v>50.260416666666664</v>
      </c>
    </row>
    <row r="15" spans="1:28" ht="18.75" customHeight="1" x14ac:dyDescent="0.25">
      <c r="A15" s="45"/>
      <c r="B15" s="60" t="s">
        <v>20</v>
      </c>
      <c r="C15" s="80" t="s">
        <v>21</v>
      </c>
      <c r="D15" s="65">
        <v>0</v>
      </c>
      <c r="E15" s="64"/>
      <c r="F15" s="65">
        <f t="shared" si="5"/>
        <v>0</v>
      </c>
      <c r="G15" s="37"/>
      <c r="H15" s="32"/>
      <c r="I15" s="33"/>
    </row>
    <row r="16" spans="1:28" ht="18.75" customHeight="1" x14ac:dyDescent="0.2">
      <c r="A16" s="45"/>
      <c r="B16" s="60" t="s">
        <v>22</v>
      </c>
      <c r="C16" s="80" t="s">
        <v>23</v>
      </c>
      <c r="D16" s="61">
        <v>19319659</v>
      </c>
      <c r="E16" s="62"/>
      <c r="F16" s="63">
        <f t="shared" si="5"/>
        <v>19319659</v>
      </c>
      <c r="G16" s="37">
        <v>10502266.289999999</v>
      </c>
      <c r="H16" s="32">
        <f t="shared" si="4"/>
        <v>8817392.7100000009</v>
      </c>
      <c r="I16" s="33">
        <f t="shared" si="1"/>
        <v>54.360515835191492</v>
      </c>
    </row>
    <row r="17" spans="1:9" ht="18.75" customHeight="1" x14ac:dyDescent="0.2">
      <c r="A17" s="45"/>
      <c r="B17" s="56">
        <v>2.2000000000000002</v>
      </c>
      <c r="C17" s="55" t="s">
        <v>24</v>
      </c>
      <c r="D17" s="57">
        <f>SUM(D18:D26)</f>
        <v>57113052</v>
      </c>
      <c r="E17" s="58">
        <f>SUM(E18:E26)</f>
        <v>18027384.25</v>
      </c>
      <c r="F17" s="59">
        <f>SUM(F18:F26)</f>
        <v>75140436.25</v>
      </c>
      <c r="G17" s="38">
        <f>SUM(G18:G26)</f>
        <v>7419339.1200000001</v>
      </c>
      <c r="H17" s="110">
        <f>SUM(H18:H26)</f>
        <v>60514531.269999996</v>
      </c>
      <c r="I17" s="111">
        <f t="shared" si="1"/>
        <v>9.8739633282339376</v>
      </c>
    </row>
    <row r="18" spans="1:9" ht="18.75" customHeight="1" x14ac:dyDescent="0.2">
      <c r="A18" s="45"/>
      <c r="B18" s="60" t="s">
        <v>25</v>
      </c>
      <c r="C18" s="80" t="s">
        <v>26</v>
      </c>
      <c r="D18" s="61">
        <v>8680000</v>
      </c>
      <c r="E18" s="53"/>
      <c r="F18" s="63">
        <f>+D18+E18</f>
        <v>8680000</v>
      </c>
      <c r="G18" s="37">
        <v>3068496.38</v>
      </c>
      <c r="H18" s="32">
        <f t="shared" ref="H18:H26" si="6">F18-G18</f>
        <v>5611503.6200000001</v>
      </c>
      <c r="I18" s="33">
        <f t="shared" si="1"/>
        <v>35.351340783410137</v>
      </c>
    </row>
    <row r="19" spans="1:9" ht="18.75" customHeight="1" x14ac:dyDescent="0.2">
      <c r="A19" s="45"/>
      <c r="B19" s="60" t="s">
        <v>27</v>
      </c>
      <c r="C19" s="80" t="s">
        <v>28</v>
      </c>
      <c r="D19" s="61">
        <v>5370000</v>
      </c>
      <c r="E19" s="53"/>
      <c r="F19" s="63">
        <f t="shared" ref="F19:F26" si="7">+D19+E19</f>
        <v>5370000</v>
      </c>
      <c r="G19" s="37">
        <v>97048.86</v>
      </c>
      <c r="H19" s="32">
        <f t="shared" si="6"/>
        <v>5272951.1399999997</v>
      </c>
      <c r="I19" s="33">
        <f t="shared" si="1"/>
        <v>1.8072413407821231</v>
      </c>
    </row>
    <row r="20" spans="1:9" ht="18.75" customHeight="1" x14ac:dyDescent="0.2">
      <c r="A20" s="45"/>
      <c r="B20" s="60" t="s">
        <v>29</v>
      </c>
      <c r="C20" s="80" t="s">
        <v>30</v>
      </c>
      <c r="D20" s="61">
        <v>4000000</v>
      </c>
      <c r="E20" s="53">
        <v>1202214.03</v>
      </c>
      <c r="F20" s="63">
        <f t="shared" si="7"/>
        <v>5202214.03</v>
      </c>
      <c r="G20" s="37">
        <v>978093.66</v>
      </c>
      <c r="H20" s="32">
        <f t="shared" si="6"/>
        <v>4224120.37</v>
      </c>
      <c r="I20" s="33">
        <f t="shared" si="1"/>
        <v>18.801488257875466</v>
      </c>
    </row>
    <row r="21" spans="1:9" ht="18.75" customHeight="1" x14ac:dyDescent="0.2">
      <c r="A21" s="45"/>
      <c r="B21" s="60" t="s">
        <v>31</v>
      </c>
      <c r="C21" s="80" t="s">
        <v>32</v>
      </c>
      <c r="D21" s="61">
        <v>1260000</v>
      </c>
      <c r="E21" s="53">
        <v>5946565.8600000003</v>
      </c>
      <c r="F21" s="63">
        <f t="shared" si="7"/>
        <v>7206565.8600000003</v>
      </c>
      <c r="G21" s="37"/>
      <c r="H21" s="32"/>
      <c r="I21" s="33"/>
    </row>
    <row r="22" spans="1:9" ht="18.75" customHeight="1" x14ac:dyDescent="0.2">
      <c r="A22" s="45"/>
      <c r="B22" s="60" t="s">
        <v>33</v>
      </c>
      <c r="C22" s="80" t="s">
        <v>34</v>
      </c>
      <c r="D22" s="61">
        <v>14096000</v>
      </c>
      <c r="E22" s="62">
        <v>9124039.8399999999</v>
      </c>
      <c r="F22" s="63">
        <f t="shared" si="7"/>
        <v>23220039.84</v>
      </c>
      <c r="G22" s="37">
        <v>751058</v>
      </c>
      <c r="H22" s="32">
        <f t="shared" si="6"/>
        <v>22468981.84</v>
      </c>
      <c r="I22" s="33">
        <f t="shared" si="1"/>
        <v>3.2345250274127006</v>
      </c>
    </row>
    <row r="23" spans="1:9" ht="18.75" customHeight="1" x14ac:dyDescent="0.2">
      <c r="A23" s="45"/>
      <c r="B23" s="60" t="s">
        <v>35</v>
      </c>
      <c r="C23" s="80" t="s">
        <v>36</v>
      </c>
      <c r="D23" s="61">
        <v>5700000</v>
      </c>
      <c r="E23" s="53"/>
      <c r="F23" s="63">
        <f t="shared" si="7"/>
        <v>5700000</v>
      </c>
      <c r="G23" s="37">
        <v>1034018.33</v>
      </c>
      <c r="H23" s="32">
        <f t="shared" si="6"/>
        <v>4665981.67</v>
      </c>
      <c r="I23" s="33">
        <f t="shared" si="1"/>
        <v>18.140672456140351</v>
      </c>
    </row>
    <row r="24" spans="1:9" ht="18.75" customHeight="1" x14ac:dyDescent="0.2">
      <c r="A24" s="45"/>
      <c r="B24" s="60" t="s">
        <v>37</v>
      </c>
      <c r="C24" s="80" t="s">
        <v>38</v>
      </c>
      <c r="D24" s="61">
        <v>12270808</v>
      </c>
      <c r="E24" s="53"/>
      <c r="F24" s="63">
        <f t="shared" si="7"/>
        <v>12270808</v>
      </c>
      <c r="G24" s="37">
        <v>950891.89</v>
      </c>
      <c r="H24" s="32">
        <f t="shared" si="6"/>
        <v>11319916.109999999</v>
      </c>
      <c r="I24" s="33">
        <f t="shared" si="1"/>
        <v>7.7492198557747791</v>
      </c>
    </row>
    <row r="25" spans="1:9" ht="18.75" customHeight="1" x14ac:dyDescent="0.2">
      <c r="A25" s="45"/>
      <c r="B25" s="60" t="s">
        <v>39</v>
      </c>
      <c r="C25" s="80" t="s">
        <v>40</v>
      </c>
      <c r="D25" s="61">
        <v>4236244</v>
      </c>
      <c r="E25" s="53">
        <v>254564.52</v>
      </c>
      <c r="F25" s="63">
        <f t="shared" si="7"/>
        <v>4490808.5199999996</v>
      </c>
      <c r="G25" s="37">
        <v>539732</v>
      </c>
      <c r="H25" s="32">
        <f t="shared" si="6"/>
        <v>3951076.5199999996</v>
      </c>
      <c r="I25" s="33">
        <f t="shared" si="1"/>
        <v>12.018593035002082</v>
      </c>
    </row>
    <row r="26" spans="1:9" ht="18.75" customHeight="1" x14ac:dyDescent="0.2">
      <c r="A26" s="45"/>
      <c r="B26" s="60" t="s">
        <v>41</v>
      </c>
      <c r="C26" s="80" t="s">
        <v>42</v>
      </c>
      <c r="D26" s="61">
        <v>1500000</v>
      </c>
      <c r="E26" s="53">
        <v>1500000</v>
      </c>
      <c r="F26" s="63">
        <f t="shared" si="7"/>
        <v>3000000</v>
      </c>
      <c r="G26" s="39">
        <v>0</v>
      </c>
      <c r="H26" s="32">
        <f t="shared" si="6"/>
        <v>3000000</v>
      </c>
      <c r="I26" s="33">
        <f t="shared" si="1"/>
        <v>0</v>
      </c>
    </row>
    <row r="27" spans="1:9" ht="18.75" customHeight="1" x14ac:dyDescent="0.2">
      <c r="A27" s="45"/>
      <c r="B27" s="56">
        <v>2.2999999999999998</v>
      </c>
      <c r="C27" s="55" t="s">
        <v>43</v>
      </c>
      <c r="D27" s="57">
        <f>SUM(D28:D36)</f>
        <v>22339081</v>
      </c>
      <c r="E27" s="66">
        <f>SUM(E28:E36)</f>
        <v>1112695</v>
      </c>
      <c r="F27" s="59">
        <f>SUM(F28:F36)</f>
        <v>23451776</v>
      </c>
      <c r="G27" s="38">
        <f>SUM(G28:G36)</f>
        <v>6231783.0800000001</v>
      </c>
      <c r="H27" s="110">
        <f>SUM(H28:H36)</f>
        <v>17134625.920000002</v>
      </c>
      <c r="I27" s="111">
        <f t="shared" si="1"/>
        <v>26.572755427989765</v>
      </c>
    </row>
    <row r="28" spans="1:9" ht="18.75" customHeight="1" x14ac:dyDescent="0.2">
      <c r="A28" s="45"/>
      <c r="B28" s="60" t="s">
        <v>44</v>
      </c>
      <c r="C28" s="80" t="s">
        <v>45</v>
      </c>
      <c r="D28" s="61">
        <v>2440641</v>
      </c>
      <c r="E28" s="53">
        <v>112695</v>
      </c>
      <c r="F28" s="63">
        <f>+D28+E28</f>
        <v>2553336</v>
      </c>
      <c r="G28" s="37">
        <v>48330.93</v>
      </c>
      <c r="H28" s="32">
        <f t="shared" ref="H28:H36" si="8">F28-G28</f>
        <v>2505005.0699999998</v>
      </c>
      <c r="I28" s="33">
        <f t="shared" si="1"/>
        <v>1.8928542894472173</v>
      </c>
    </row>
    <row r="29" spans="1:9" ht="18.75" customHeight="1" x14ac:dyDescent="0.2">
      <c r="A29" s="45"/>
      <c r="B29" s="60" t="s">
        <v>46</v>
      </c>
      <c r="C29" s="80" t="s">
        <v>47</v>
      </c>
      <c r="D29" s="61">
        <v>355000</v>
      </c>
      <c r="E29" s="62"/>
      <c r="F29" s="63">
        <f t="shared" ref="F29:F36" si="9">+D29+E29</f>
        <v>355000</v>
      </c>
      <c r="G29" s="39">
        <v>0</v>
      </c>
      <c r="H29" s="32">
        <f t="shared" si="8"/>
        <v>355000</v>
      </c>
      <c r="I29" s="33">
        <f t="shared" si="1"/>
        <v>0</v>
      </c>
    </row>
    <row r="30" spans="1:9" ht="18.75" customHeight="1" x14ac:dyDescent="0.2">
      <c r="A30" s="45"/>
      <c r="B30" s="60" t="s">
        <v>48</v>
      </c>
      <c r="C30" s="108" t="s">
        <v>49</v>
      </c>
      <c r="D30" s="61">
        <v>1232794</v>
      </c>
      <c r="E30" s="53"/>
      <c r="F30" s="63">
        <f t="shared" si="9"/>
        <v>1232794</v>
      </c>
      <c r="G30" s="37">
        <v>426270.28</v>
      </c>
      <c r="H30" s="32">
        <f t="shared" si="8"/>
        <v>806523.72</v>
      </c>
      <c r="I30" s="33">
        <f t="shared" si="1"/>
        <v>34.577575815586385</v>
      </c>
    </row>
    <row r="31" spans="1:9" ht="18.75" customHeight="1" x14ac:dyDescent="0.25">
      <c r="A31" s="45"/>
      <c r="B31" s="60" t="s">
        <v>50</v>
      </c>
      <c r="C31" s="108" t="s">
        <v>51</v>
      </c>
      <c r="D31" s="65">
        <v>0</v>
      </c>
      <c r="E31" s="53"/>
      <c r="F31" s="65">
        <f t="shared" si="9"/>
        <v>0</v>
      </c>
      <c r="G31" s="37"/>
      <c r="H31" s="32"/>
      <c r="I31" s="33"/>
    </row>
    <row r="32" spans="1:9" ht="18.75" customHeight="1" x14ac:dyDescent="0.2">
      <c r="A32" s="45"/>
      <c r="B32" s="60" t="s">
        <v>52</v>
      </c>
      <c r="C32" s="80" t="s">
        <v>53</v>
      </c>
      <c r="D32" s="61">
        <v>827800</v>
      </c>
      <c r="E32" s="53"/>
      <c r="F32" s="63">
        <f t="shared" si="9"/>
        <v>827800</v>
      </c>
      <c r="G32" s="37">
        <v>43999.89</v>
      </c>
      <c r="H32" s="32">
        <f t="shared" si="8"/>
        <v>783800.11</v>
      </c>
      <c r="I32" s="33">
        <f t="shared" si="1"/>
        <v>5.3152802609325924</v>
      </c>
    </row>
    <row r="33" spans="1:9" ht="18.75" customHeight="1" x14ac:dyDescent="0.2">
      <c r="A33" s="45"/>
      <c r="B33" s="60" t="s">
        <v>54</v>
      </c>
      <c r="C33" s="80" t="s">
        <v>55</v>
      </c>
      <c r="D33" s="61">
        <v>85367</v>
      </c>
      <c r="E33" s="53"/>
      <c r="F33" s="63">
        <f t="shared" si="9"/>
        <v>85367</v>
      </c>
      <c r="G33" s="37"/>
      <c r="H33" s="32"/>
      <c r="I33" s="33"/>
    </row>
    <row r="34" spans="1:9" ht="18.75" customHeight="1" x14ac:dyDescent="0.2">
      <c r="A34" s="45"/>
      <c r="B34" s="60" t="s">
        <v>56</v>
      </c>
      <c r="C34" s="80" t="s">
        <v>57</v>
      </c>
      <c r="D34" s="61">
        <v>11940632</v>
      </c>
      <c r="E34" s="53">
        <v>1000000</v>
      </c>
      <c r="F34" s="63">
        <f t="shared" si="9"/>
        <v>12940632</v>
      </c>
      <c r="G34" s="37">
        <v>4700000</v>
      </c>
      <c r="H34" s="32">
        <f t="shared" si="8"/>
        <v>8240632</v>
      </c>
      <c r="I34" s="33">
        <f t="shared" si="1"/>
        <v>36.319709887430534</v>
      </c>
    </row>
    <row r="35" spans="1:9" ht="18.75" customHeight="1" x14ac:dyDescent="0.25">
      <c r="A35" s="45"/>
      <c r="B35" s="60" t="s">
        <v>58</v>
      </c>
      <c r="C35" s="80" t="s">
        <v>59</v>
      </c>
      <c r="D35" s="65">
        <v>0</v>
      </c>
      <c r="E35" s="53"/>
      <c r="F35" s="65">
        <f t="shared" si="9"/>
        <v>0</v>
      </c>
      <c r="G35" s="37"/>
      <c r="H35" s="32"/>
      <c r="I35" s="33"/>
    </row>
    <row r="36" spans="1:9" ht="18.75" customHeight="1" x14ac:dyDescent="0.2">
      <c r="A36" s="45"/>
      <c r="B36" s="60" t="s">
        <v>60</v>
      </c>
      <c r="C36" s="80" t="s">
        <v>61</v>
      </c>
      <c r="D36" s="61">
        <v>5456847</v>
      </c>
      <c r="E36" s="62">
        <v>0</v>
      </c>
      <c r="F36" s="63">
        <f t="shared" si="9"/>
        <v>5456847</v>
      </c>
      <c r="G36" s="37">
        <v>1013181.98</v>
      </c>
      <c r="H36" s="32">
        <f t="shared" si="8"/>
        <v>4443665.0199999996</v>
      </c>
      <c r="I36" s="33">
        <f t="shared" si="1"/>
        <v>18.567168549897037</v>
      </c>
    </row>
    <row r="37" spans="1:9" ht="18.75" customHeight="1" x14ac:dyDescent="0.2">
      <c r="A37" s="45"/>
      <c r="B37" s="67">
        <v>2.4</v>
      </c>
      <c r="C37" s="55" t="s">
        <v>62</v>
      </c>
      <c r="D37" s="68">
        <f>SUM(D38:D45)</f>
        <v>0</v>
      </c>
      <c r="E37" s="68">
        <f t="shared" ref="E37:F37" si="10">SUM(E38:E45)</f>
        <v>0</v>
      </c>
      <c r="F37" s="68">
        <f t="shared" si="10"/>
        <v>0</v>
      </c>
      <c r="G37" s="37"/>
      <c r="H37" s="32"/>
      <c r="I37" s="33"/>
    </row>
    <row r="38" spans="1:9" ht="18.75" customHeight="1" x14ac:dyDescent="0.25">
      <c r="A38" s="45"/>
      <c r="B38" s="60" t="s">
        <v>63</v>
      </c>
      <c r="C38" s="80" t="s">
        <v>64</v>
      </c>
      <c r="D38" s="65">
        <v>0</v>
      </c>
      <c r="E38" s="62"/>
      <c r="F38" s="65">
        <f>+D38+E38</f>
        <v>0</v>
      </c>
      <c r="G38" s="37"/>
      <c r="H38" s="32"/>
      <c r="I38" s="33"/>
    </row>
    <row r="39" spans="1:9" ht="18.75" customHeight="1" x14ac:dyDescent="0.25">
      <c r="A39" s="45"/>
      <c r="B39" s="60" t="s">
        <v>65</v>
      </c>
      <c r="C39" s="80" t="s">
        <v>66</v>
      </c>
      <c r="D39" s="65">
        <v>0</v>
      </c>
      <c r="E39" s="62"/>
      <c r="F39" s="65">
        <f t="shared" ref="F39:F45" si="11">+D39+E39</f>
        <v>0</v>
      </c>
      <c r="G39" s="37"/>
      <c r="H39" s="32"/>
      <c r="I39" s="33"/>
    </row>
    <row r="40" spans="1:9" ht="18.75" customHeight="1" x14ac:dyDescent="0.25">
      <c r="A40" s="45"/>
      <c r="B40" s="60" t="s">
        <v>67</v>
      </c>
      <c r="C40" s="80" t="s">
        <v>68</v>
      </c>
      <c r="D40" s="65">
        <v>0</v>
      </c>
      <c r="E40" s="62"/>
      <c r="F40" s="65">
        <f t="shared" si="11"/>
        <v>0</v>
      </c>
      <c r="G40" s="37"/>
      <c r="H40" s="32"/>
      <c r="I40" s="33"/>
    </row>
    <row r="41" spans="1:9" ht="18.75" customHeight="1" x14ac:dyDescent="0.25">
      <c r="A41" s="45"/>
      <c r="B41" s="60" t="s">
        <v>69</v>
      </c>
      <c r="C41" s="80" t="s">
        <v>70</v>
      </c>
      <c r="D41" s="65">
        <v>0</v>
      </c>
      <c r="E41" s="62"/>
      <c r="F41" s="65">
        <f t="shared" si="11"/>
        <v>0</v>
      </c>
      <c r="G41" s="37"/>
      <c r="H41" s="32"/>
      <c r="I41" s="33"/>
    </row>
    <row r="42" spans="1:9" ht="18.75" customHeight="1" x14ac:dyDescent="0.25">
      <c r="A42" s="45"/>
      <c r="B42" s="60" t="s">
        <v>71</v>
      </c>
      <c r="C42" s="80" t="s">
        <v>72</v>
      </c>
      <c r="D42" s="65">
        <v>0</v>
      </c>
      <c r="E42" s="62"/>
      <c r="F42" s="65">
        <f t="shared" si="11"/>
        <v>0</v>
      </c>
      <c r="G42" s="37"/>
      <c r="H42" s="32"/>
      <c r="I42" s="33"/>
    </row>
    <row r="43" spans="1:9" ht="18.75" customHeight="1" x14ac:dyDescent="0.25">
      <c r="A43" s="45"/>
      <c r="B43" s="60" t="s">
        <v>73</v>
      </c>
      <c r="C43" s="80" t="s">
        <v>74</v>
      </c>
      <c r="D43" s="65">
        <v>0</v>
      </c>
      <c r="E43" s="62"/>
      <c r="F43" s="65">
        <f t="shared" si="11"/>
        <v>0</v>
      </c>
      <c r="G43" s="37"/>
      <c r="H43" s="32"/>
      <c r="I43" s="33"/>
    </row>
    <row r="44" spans="1:9" ht="18.75" customHeight="1" x14ac:dyDescent="0.25">
      <c r="A44" s="45"/>
      <c r="B44" s="60" t="s">
        <v>75</v>
      </c>
      <c r="C44" s="80" t="s">
        <v>76</v>
      </c>
      <c r="D44" s="65">
        <v>0</v>
      </c>
      <c r="E44" s="62"/>
      <c r="F44" s="65">
        <f t="shared" si="11"/>
        <v>0</v>
      </c>
      <c r="G44" s="37"/>
      <c r="H44" s="32"/>
      <c r="I44" s="33"/>
    </row>
    <row r="45" spans="1:9" ht="18.75" customHeight="1" thickBot="1" x14ac:dyDescent="0.3">
      <c r="A45" s="45"/>
      <c r="B45" s="69" t="s">
        <v>77</v>
      </c>
      <c r="C45" s="109" t="s">
        <v>78</v>
      </c>
      <c r="D45" s="70">
        <v>0</v>
      </c>
      <c r="E45" s="71"/>
      <c r="F45" s="70">
        <f t="shared" si="11"/>
        <v>0</v>
      </c>
      <c r="G45" s="37"/>
      <c r="H45" s="32"/>
      <c r="I45" s="33"/>
    </row>
    <row r="46" spans="1:9" ht="18.75" customHeight="1" x14ac:dyDescent="0.2">
      <c r="A46" s="45"/>
      <c r="B46" s="72">
        <v>2.5</v>
      </c>
      <c r="C46" s="73" t="s">
        <v>79</v>
      </c>
      <c r="D46" s="74">
        <f>SUM(D47:D53)</f>
        <v>0</v>
      </c>
      <c r="E46" s="74">
        <f t="shared" ref="E46:F46" si="12">SUM(E47:E53)</f>
        <v>0</v>
      </c>
      <c r="F46" s="74">
        <f t="shared" si="12"/>
        <v>0</v>
      </c>
      <c r="G46" s="37"/>
      <c r="H46" s="32"/>
      <c r="I46" s="33"/>
    </row>
    <row r="47" spans="1:9" ht="18.75" customHeight="1" x14ac:dyDescent="0.25">
      <c r="A47" s="45"/>
      <c r="B47" s="60" t="s">
        <v>80</v>
      </c>
      <c r="C47" s="80" t="s">
        <v>81</v>
      </c>
      <c r="D47" s="65">
        <v>0</v>
      </c>
      <c r="E47" s="62"/>
      <c r="F47" s="65">
        <f>+D47+E47</f>
        <v>0</v>
      </c>
      <c r="G47" s="37"/>
      <c r="H47" s="32"/>
      <c r="I47" s="33"/>
    </row>
    <row r="48" spans="1:9" ht="18.75" customHeight="1" x14ac:dyDescent="0.25">
      <c r="A48" s="45"/>
      <c r="B48" s="60" t="s">
        <v>82</v>
      </c>
      <c r="C48" s="80" t="s">
        <v>83</v>
      </c>
      <c r="D48" s="65">
        <v>0</v>
      </c>
      <c r="E48" s="62"/>
      <c r="F48" s="65">
        <f t="shared" ref="F48:F53" si="13">+D48+E48</f>
        <v>0</v>
      </c>
      <c r="G48" s="37"/>
      <c r="H48" s="32"/>
      <c r="I48" s="33"/>
    </row>
    <row r="49" spans="1:9" ht="18.75" customHeight="1" x14ac:dyDescent="0.25">
      <c r="A49" s="45"/>
      <c r="B49" s="60" t="s">
        <v>84</v>
      </c>
      <c r="C49" s="80" t="s">
        <v>85</v>
      </c>
      <c r="D49" s="65">
        <v>0</v>
      </c>
      <c r="E49" s="62"/>
      <c r="F49" s="65">
        <f t="shared" si="13"/>
        <v>0</v>
      </c>
      <c r="G49" s="37"/>
      <c r="H49" s="32"/>
      <c r="I49" s="33"/>
    </row>
    <row r="50" spans="1:9" ht="18.75" customHeight="1" x14ac:dyDescent="0.25">
      <c r="A50" s="45"/>
      <c r="B50" s="60" t="s">
        <v>86</v>
      </c>
      <c r="C50" s="80" t="s">
        <v>87</v>
      </c>
      <c r="D50" s="65">
        <v>0</v>
      </c>
      <c r="E50" s="62"/>
      <c r="F50" s="65">
        <f t="shared" si="13"/>
        <v>0</v>
      </c>
      <c r="G50" s="37"/>
      <c r="H50" s="32"/>
      <c r="I50" s="33"/>
    </row>
    <row r="51" spans="1:9" ht="18.75" customHeight="1" x14ac:dyDescent="0.25">
      <c r="A51" s="45"/>
      <c r="B51" s="60" t="s">
        <v>88</v>
      </c>
      <c r="C51" s="80" t="s">
        <v>89</v>
      </c>
      <c r="D51" s="65">
        <v>0</v>
      </c>
      <c r="E51" s="62"/>
      <c r="F51" s="65">
        <f t="shared" si="13"/>
        <v>0</v>
      </c>
      <c r="G51" s="37"/>
      <c r="H51" s="32"/>
      <c r="I51" s="33"/>
    </row>
    <row r="52" spans="1:9" ht="18.75" customHeight="1" x14ac:dyDescent="0.25">
      <c r="A52" s="45"/>
      <c r="B52" s="60" t="s">
        <v>90</v>
      </c>
      <c r="C52" s="80" t="s">
        <v>91</v>
      </c>
      <c r="D52" s="65">
        <v>0</v>
      </c>
      <c r="E52" s="62"/>
      <c r="F52" s="65">
        <f t="shared" si="13"/>
        <v>0</v>
      </c>
      <c r="G52" s="37"/>
      <c r="H52" s="32"/>
      <c r="I52" s="33"/>
    </row>
    <row r="53" spans="1:9" ht="18.75" customHeight="1" x14ac:dyDescent="0.25">
      <c r="A53" s="45"/>
      <c r="B53" s="60" t="s">
        <v>92</v>
      </c>
      <c r="C53" s="80" t="s">
        <v>93</v>
      </c>
      <c r="D53" s="65">
        <v>0</v>
      </c>
      <c r="E53" s="62"/>
      <c r="F53" s="65">
        <f t="shared" si="13"/>
        <v>0</v>
      </c>
      <c r="G53" s="37"/>
      <c r="H53" s="32"/>
      <c r="I53" s="33"/>
    </row>
    <row r="54" spans="1:9" ht="18.75" customHeight="1" x14ac:dyDescent="0.2">
      <c r="A54" s="45"/>
      <c r="B54" s="56">
        <v>2.6</v>
      </c>
      <c r="C54" s="55" t="s">
        <v>94</v>
      </c>
      <c r="D54" s="57">
        <f>SUM(D55:D61)</f>
        <v>9633208</v>
      </c>
      <c r="E54" s="66">
        <f>SUM(E55:E61)</f>
        <v>0</v>
      </c>
      <c r="F54" s="59">
        <f>SUM(F55:F61)</f>
        <v>9633208</v>
      </c>
      <c r="G54" s="38">
        <f>G55</f>
        <v>428764.8</v>
      </c>
      <c r="H54" s="110">
        <v>1870177</v>
      </c>
      <c r="I54" s="111">
        <f t="shared" si="1"/>
        <v>4.4509035826902101</v>
      </c>
    </row>
    <row r="55" spans="1:9" ht="18.75" customHeight="1" x14ac:dyDescent="0.2">
      <c r="A55" s="45"/>
      <c r="B55" s="60" t="s">
        <v>95</v>
      </c>
      <c r="C55" s="80" t="s">
        <v>96</v>
      </c>
      <c r="D55" s="61">
        <v>1942490</v>
      </c>
      <c r="E55" s="62">
        <v>0</v>
      </c>
      <c r="F55" s="63">
        <f>+D55+E55</f>
        <v>1942490</v>
      </c>
      <c r="G55" s="37">
        <v>428764.8</v>
      </c>
      <c r="H55" s="32">
        <f t="shared" ref="H55:H61" si="14">F55-G55</f>
        <v>1513725.2</v>
      </c>
      <c r="I55" s="33">
        <f t="shared" si="1"/>
        <v>22.072947608481897</v>
      </c>
    </row>
    <row r="56" spans="1:9" ht="18.75" customHeight="1" x14ac:dyDescent="0.2">
      <c r="A56" s="45"/>
      <c r="B56" s="60" t="s">
        <v>97</v>
      </c>
      <c r="C56" s="80" t="s">
        <v>98</v>
      </c>
      <c r="D56" s="61">
        <v>428680</v>
      </c>
      <c r="E56" s="53"/>
      <c r="F56" s="63">
        <f t="shared" ref="F56:F63" si="15">+D56+E56</f>
        <v>428680</v>
      </c>
      <c r="G56" s="37"/>
      <c r="H56" s="32"/>
      <c r="I56" s="33"/>
    </row>
    <row r="57" spans="1:9" ht="18.75" customHeight="1" x14ac:dyDescent="0.2">
      <c r="A57" s="45"/>
      <c r="B57" s="60" t="s">
        <v>99</v>
      </c>
      <c r="C57" s="80" t="s">
        <v>100</v>
      </c>
      <c r="D57" s="61">
        <v>613818</v>
      </c>
      <c r="E57" s="53"/>
      <c r="F57" s="63">
        <f t="shared" si="15"/>
        <v>613818</v>
      </c>
      <c r="G57" s="37"/>
      <c r="H57" s="32"/>
      <c r="I57" s="33"/>
    </row>
    <row r="58" spans="1:9" ht="18.75" customHeight="1" x14ac:dyDescent="0.2">
      <c r="A58" s="45"/>
      <c r="B58" s="60" t="s">
        <v>101</v>
      </c>
      <c r="C58" s="80" t="s">
        <v>102</v>
      </c>
      <c r="D58" s="61">
        <v>1945700</v>
      </c>
      <c r="E58" s="53"/>
      <c r="F58" s="63">
        <f t="shared" si="15"/>
        <v>1945700</v>
      </c>
      <c r="G58" s="37"/>
      <c r="H58" s="32"/>
      <c r="I58" s="33"/>
    </row>
    <row r="59" spans="1:9" ht="18.75" customHeight="1" x14ac:dyDescent="0.2">
      <c r="A59" s="45"/>
      <c r="B59" s="60" t="s">
        <v>103</v>
      </c>
      <c r="C59" s="80" t="s">
        <v>104</v>
      </c>
      <c r="D59" s="61">
        <v>1202520</v>
      </c>
      <c r="E59" s="53"/>
      <c r="F59" s="63">
        <f t="shared" si="15"/>
        <v>1202520</v>
      </c>
      <c r="G59" s="37"/>
      <c r="H59" s="32"/>
      <c r="I59" s="33"/>
    </row>
    <row r="60" spans="1:9" ht="16.5" customHeight="1" x14ac:dyDescent="0.25">
      <c r="A60" s="45"/>
      <c r="B60" s="60" t="s">
        <v>105</v>
      </c>
      <c r="C60" s="80" t="s">
        <v>106</v>
      </c>
      <c r="D60" s="65">
        <v>0</v>
      </c>
      <c r="E60" s="53"/>
      <c r="F60" s="65">
        <f t="shared" si="15"/>
        <v>0</v>
      </c>
      <c r="G60" s="37"/>
      <c r="H60" s="32"/>
      <c r="I60" s="33"/>
    </row>
    <row r="61" spans="1:9" ht="16.5" customHeight="1" x14ac:dyDescent="0.2">
      <c r="A61" s="45"/>
      <c r="B61" s="60" t="s">
        <v>107</v>
      </c>
      <c r="C61" s="80" t="s">
        <v>108</v>
      </c>
      <c r="D61" s="52">
        <v>3500000</v>
      </c>
      <c r="E61" s="53"/>
      <c r="F61" s="63">
        <f t="shared" si="15"/>
        <v>3500000</v>
      </c>
      <c r="G61" s="40">
        <v>0</v>
      </c>
      <c r="H61" s="7">
        <f t="shared" si="14"/>
        <v>3500000</v>
      </c>
      <c r="I61" s="8">
        <f t="shared" si="1"/>
        <v>0</v>
      </c>
    </row>
    <row r="62" spans="1:9" ht="15" customHeight="1" x14ac:dyDescent="0.25">
      <c r="A62" s="45"/>
      <c r="B62" s="60" t="s">
        <v>109</v>
      </c>
      <c r="C62" s="80" t="s">
        <v>110</v>
      </c>
      <c r="D62" s="65">
        <v>0</v>
      </c>
      <c r="E62" s="53"/>
      <c r="F62" s="65">
        <f t="shared" si="15"/>
        <v>0</v>
      </c>
      <c r="G62" s="43"/>
      <c r="H62" s="42"/>
      <c r="I62" s="43"/>
    </row>
    <row r="63" spans="1:9" ht="15" customHeight="1" x14ac:dyDescent="0.25">
      <c r="A63" s="45"/>
      <c r="B63" s="60" t="s">
        <v>111</v>
      </c>
      <c r="C63" s="80" t="s">
        <v>112</v>
      </c>
      <c r="D63" s="65">
        <v>0</v>
      </c>
      <c r="E63" s="53"/>
      <c r="F63" s="65">
        <f t="shared" si="15"/>
        <v>0</v>
      </c>
      <c r="G63" s="43"/>
      <c r="H63" s="42"/>
      <c r="I63" s="43"/>
    </row>
    <row r="64" spans="1:9" ht="14.25" customHeight="1" x14ac:dyDescent="0.2">
      <c r="A64" s="45"/>
      <c r="B64" s="75">
        <v>2.7</v>
      </c>
      <c r="C64" s="55" t="s">
        <v>113</v>
      </c>
      <c r="D64" s="57">
        <v>0</v>
      </c>
      <c r="E64" s="57">
        <v>0</v>
      </c>
      <c r="F64" s="57">
        <v>0</v>
      </c>
      <c r="G64" s="43"/>
      <c r="H64" s="42"/>
      <c r="I64" s="43"/>
    </row>
    <row r="65" spans="1:9" ht="18.75" customHeight="1" x14ac:dyDescent="0.3">
      <c r="A65" s="45"/>
      <c r="B65" s="77" t="s">
        <v>114</v>
      </c>
      <c r="C65" s="78" t="s">
        <v>115</v>
      </c>
      <c r="D65" s="65">
        <v>0</v>
      </c>
      <c r="E65" s="53"/>
      <c r="F65" s="65">
        <f>+D65+E65</f>
        <v>0</v>
      </c>
      <c r="G65" s="43"/>
      <c r="H65" s="42"/>
      <c r="I65" s="43"/>
    </row>
    <row r="66" spans="1:9" ht="18.75" customHeight="1" x14ac:dyDescent="0.25">
      <c r="A66" s="45"/>
      <c r="B66" s="79" t="s">
        <v>116</v>
      </c>
      <c r="C66" s="80" t="s">
        <v>117</v>
      </c>
      <c r="D66" s="65">
        <v>0</v>
      </c>
      <c r="E66" s="53"/>
      <c r="F66" s="65">
        <f t="shared" ref="F66:F68" si="16">+D66+E66</f>
        <v>0</v>
      </c>
      <c r="G66" s="43"/>
      <c r="H66" s="42"/>
      <c r="I66" s="43"/>
    </row>
    <row r="67" spans="1:9" ht="18.75" customHeight="1" x14ac:dyDescent="0.25">
      <c r="A67" s="45"/>
      <c r="B67" s="79" t="s">
        <v>118</v>
      </c>
      <c r="C67" s="80" t="s">
        <v>119</v>
      </c>
      <c r="D67" s="65">
        <v>0</v>
      </c>
      <c r="E67" s="53"/>
      <c r="F67" s="65">
        <f t="shared" si="16"/>
        <v>0</v>
      </c>
      <c r="G67" s="43"/>
      <c r="H67" s="42"/>
      <c r="I67" s="43"/>
    </row>
    <row r="68" spans="1:9" ht="18.75" customHeight="1" x14ac:dyDescent="0.25">
      <c r="A68" s="45"/>
      <c r="B68" s="60" t="s">
        <v>120</v>
      </c>
      <c r="C68" s="81" t="s">
        <v>121</v>
      </c>
      <c r="D68" s="65">
        <v>0</v>
      </c>
      <c r="E68" s="53"/>
      <c r="F68" s="65">
        <f t="shared" si="16"/>
        <v>0</v>
      </c>
      <c r="G68" s="43"/>
      <c r="H68" s="42"/>
      <c r="I68" s="43"/>
    </row>
    <row r="69" spans="1:9" ht="18.75" customHeight="1" x14ac:dyDescent="0.2">
      <c r="A69" s="45"/>
      <c r="B69" s="67">
        <v>2.8</v>
      </c>
      <c r="C69" s="55" t="s">
        <v>122</v>
      </c>
      <c r="D69" s="57">
        <v>0</v>
      </c>
      <c r="E69" s="57">
        <v>0</v>
      </c>
      <c r="F69" s="57">
        <v>0</v>
      </c>
      <c r="G69" s="43"/>
      <c r="H69" s="42"/>
      <c r="I69" s="43"/>
    </row>
    <row r="70" spans="1:9" ht="18.75" customHeight="1" x14ac:dyDescent="0.25">
      <c r="A70" s="45"/>
      <c r="B70" s="60" t="s">
        <v>123</v>
      </c>
      <c r="C70" s="81" t="s">
        <v>124</v>
      </c>
      <c r="D70" s="65">
        <v>0</v>
      </c>
      <c r="E70" s="53"/>
      <c r="F70" s="65">
        <f>+D70+E70</f>
        <v>0</v>
      </c>
      <c r="G70" s="43"/>
      <c r="H70" s="42"/>
      <c r="I70" s="43"/>
    </row>
    <row r="71" spans="1:9" ht="18.75" customHeight="1" x14ac:dyDescent="0.25">
      <c r="A71" s="45"/>
      <c r="B71" s="60" t="s">
        <v>125</v>
      </c>
      <c r="C71" s="81" t="s">
        <v>126</v>
      </c>
      <c r="D71" s="65">
        <v>0</v>
      </c>
      <c r="E71" s="53"/>
      <c r="F71" s="65">
        <f t="shared" ref="F71:F79" si="17">+D71+E71</f>
        <v>0</v>
      </c>
      <c r="G71" s="43"/>
      <c r="H71" s="42"/>
      <c r="I71" s="43"/>
    </row>
    <row r="72" spans="1:9" ht="18.75" customHeight="1" x14ac:dyDescent="0.25">
      <c r="A72" s="45"/>
      <c r="B72" s="60" t="s">
        <v>127</v>
      </c>
      <c r="C72" s="81" t="s">
        <v>128</v>
      </c>
      <c r="D72" s="65">
        <v>0</v>
      </c>
      <c r="E72" s="53"/>
      <c r="F72" s="65">
        <f t="shared" si="17"/>
        <v>0</v>
      </c>
      <c r="G72" s="43"/>
      <c r="H72" s="42"/>
      <c r="I72" s="43"/>
    </row>
    <row r="73" spans="1:9" ht="18.75" customHeight="1" x14ac:dyDescent="0.25">
      <c r="A73" s="45"/>
      <c r="B73" s="60" t="s">
        <v>129</v>
      </c>
      <c r="C73" s="81" t="s">
        <v>130</v>
      </c>
      <c r="D73" s="65">
        <v>0</v>
      </c>
      <c r="E73" s="53"/>
      <c r="F73" s="65">
        <f t="shared" si="17"/>
        <v>0</v>
      </c>
      <c r="G73" s="43"/>
      <c r="H73" s="42"/>
      <c r="I73" s="43"/>
    </row>
    <row r="74" spans="1:9" ht="18.75" customHeight="1" x14ac:dyDescent="0.25">
      <c r="A74" s="45"/>
      <c r="B74" s="60" t="s">
        <v>131</v>
      </c>
      <c r="C74" s="81" t="s">
        <v>132</v>
      </c>
      <c r="D74" s="65">
        <v>0</v>
      </c>
      <c r="E74" s="53"/>
      <c r="F74" s="65">
        <f t="shared" si="17"/>
        <v>0</v>
      </c>
      <c r="G74" s="43"/>
      <c r="H74" s="42"/>
      <c r="I74" s="43"/>
    </row>
    <row r="75" spans="1:9" ht="18.75" customHeight="1" x14ac:dyDescent="0.2">
      <c r="A75" s="45"/>
      <c r="B75" s="75">
        <v>2.9</v>
      </c>
      <c r="C75" s="55" t="s">
        <v>133</v>
      </c>
      <c r="D75" s="57">
        <v>0</v>
      </c>
      <c r="E75" s="57">
        <v>0</v>
      </c>
      <c r="F75" s="57">
        <f>+D75+E75</f>
        <v>0</v>
      </c>
      <c r="G75" s="43"/>
      <c r="H75" s="42"/>
      <c r="I75" s="43"/>
    </row>
    <row r="76" spans="1:9" ht="18.75" customHeight="1" x14ac:dyDescent="0.25">
      <c r="A76" s="45"/>
      <c r="B76" s="60" t="s">
        <v>134</v>
      </c>
      <c r="C76" s="81" t="s">
        <v>135</v>
      </c>
      <c r="D76" s="65">
        <v>0</v>
      </c>
      <c r="E76" s="53"/>
      <c r="F76" s="65">
        <f t="shared" si="17"/>
        <v>0</v>
      </c>
      <c r="G76" s="43"/>
      <c r="H76" s="42"/>
      <c r="I76" s="43"/>
    </row>
    <row r="77" spans="1:9" ht="18.75" customHeight="1" x14ac:dyDescent="0.25">
      <c r="A77" s="45"/>
      <c r="B77" s="60" t="s">
        <v>136</v>
      </c>
      <c r="C77" s="81" t="s">
        <v>137</v>
      </c>
      <c r="D77" s="65">
        <v>0</v>
      </c>
      <c r="E77" s="53"/>
      <c r="F77" s="65">
        <f t="shared" si="17"/>
        <v>0</v>
      </c>
      <c r="G77" s="43"/>
      <c r="H77" s="42"/>
      <c r="I77" s="43"/>
    </row>
    <row r="78" spans="1:9" ht="18.75" customHeight="1" x14ac:dyDescent="0.25">
      <c r="A78" s="45"/>
      <c r="B78" s="60" t="s">
        <v>138</v>
      </c>
      <c r="C78" s="81" t="s">
        <v>139</v>
      </c>
      <c r="D78" s="65">
        <v>0</v>
      </c>
      <c r="E78" s="53"/>
      <c r="F78" s="65">
        <f t="shared" si="17"/>
        <v>0</v>
      </c>
      <c r="G78" s="43"/>
      <c r="H78" s="42"/>
      <c r="I78" s="43"/>
    </row>
    <row r="79" spans="1:9" ht="18.75" customHeight="1" x14ac:dyDescent="0.25">
      <c r="A79" s="45"/>
      <c r="B79" s="60" t="s">
        <v>140</v>
      </c>
      <c r="C79" s="81" t="s">
        <v>141</v>
      </c>
      <c r="D79" s="65">
        <v>0</v>
      </c>
      <c r="E79" s="53"/>
      <c r="F79" s="65">
        <f t="shared" si="17"/>
        <v>0</v>
      </c>
      <c r="G79" s="43"/>
      <c r="H79" s="42"/>
      <c r="I79" s="43"/>
    </row>
    <row r="80" spans="1:9" ht="33.75" customHeight="1" x14ac:dyDescent="0.25">
      <c r="A80" s="45"/>
      <c r="B80" s="60" t="s">
        <v>142</v>
      </c>
      <c r="C80" s="107" t="s">
        <v>143</v>
      </c>
      <c r="D80" s="65">
        <v>0</v>
      </c>
      <c r="E80" s="53"/>
      <c r="F80" s="65">
        <f>+D80+E80</f>
        <v>0</v>
      </c>
      <c r="G80" s="43"/>
      <c r="H80" s="42"/>
      <c r="I80" s="43"/>
    </row>
    <row r="81" spans="1:9" ht="18.75" customHeight="1" x14ac:dyDescent="0.2">
      <c r="A81" s="45"/>
      <c r="B81" s="60"/>
      <c r="C81" s="76" t="s">
        <v>144</v>
      </c>
      <c r="D81" s="57">
        <v>0</v>
      </c>
      <c r="E81" s="57">
        <v>0</v>
      </c>
      <c r="F81" s="57">
        <v>0</v>
      </c>
      <c r="G81" s="43"/>
      <c r="H81" s="42"/>
      <c r="I81" s="43"/>
    </row>
    <row r="82" spans="1:9" ht="18.75" customHeight="1" x14ac:dyDescent="0.2">
      <c r="A82" s="45"/>
      <c r="B82" s="75">
        <v>4.0999999999999996</v>
      </c>
      <c r="C82" s="76" t="s">
        <v>145</v>
      </c>
      <c r="D82" s="57">
        <v>0</v>
      </c>
      <c r="E82" s="57">
        <v>0</v>
      </c>
      <c r="F82" s="57">
        <v>0</v>
      </c>
      <c r="G82" s="43"/>
      <c r="H82" s="42"/>
      <c r="I82" s="43"/>
    </row>
    <row r="83" spans="1:9" ht="18.75" customHeight="1" thickBot="1" x14ac:dyDescent="0.3">
      <c r="A83" s="45"/>
      <c r="B83" s="82" t="s">
        <v>146</v>
      </c>
      <c r="C83" s="101" t="s">
        <v>147</v>
      </c>
      <c r="D83" s="70">
        <v>0</v>
      </c>
      <c r="E83" s="83"/>
      <c r="F83" s="70">
        <f>+D83+E83</f>
        <v>0</v>
      </c>
      <c r="G83" s="43"/>
      <c r="H83" s="42"/>
      <c r="I83" s="43"/>
    </row>
    <row r="84" spans="1:9" ht="18.75" customHeight="1" x14ac:dyDescent="0.25">
      <c r="A84" s="45"/>
      <c r="B84" s="79" t="s">
        <v>148</v>
      </c>
      <c r="C84" s="81" t="s">
        <v>149</v>
      </c>
      <c r="D84" s="65">
        <v>0</v>
      </c>
      <c r="E84" s="53"/>
      <c r="F84" s="65">
        <f>+D84+E84</f>
        <v>0</v>
      </c>
      <c r="G84" s="43"/>
      <c r="H84" s="42"/>
      <c r="I84" s="43"/>
    </row>
    <row r="85" spans="1:9" ht="18.75" customHeight="1" x14ac:dyDescent="0.2">
      <c r="A85" s="45"/>
      <c r="B85" s="67">
        <v>4.2</v>
      </c>
      <c r="C85" s="55" t="s">
        <v>150</v>
      </c>
      <c r="D85" s="57">
        <v>0</v>
      </c>
      <c r="E85" s="57">
        <v>0</v>
      </c>
      <c r="F85" s="57">
        <v>0</v>
      </c>
      <c r="G85" s="43"/>
      <c r="H85" s="42"/>
      <c r="I85" s="43"/>
    </row>
    <row r="86" spans="1:9" ht="18.75" customHeight="1" x14ac:dyDescent="0.25">
      <c r="A86" s="45"/>
      <c r="B86" s="79" t="s">
        <v>151</v>
      </c>
      <c r="C86" s="81" t="s">
        <v>152</v>
      </c>
      <c r="D86" s="65">
        <v>0</v>
      </c>
      <c r="E86" s="53"/>
      <c r="F86" s="65">
        <f>+D86+E86</f>
        <v>0</v>
      </c>
      <c r="G86" s="43"/>
      <c r="H86" s="42"/>
      <c r="I86" s="43"/>
    </row>
    <row r="87" spans="1:9" ht="18.75" customHeight="1" x14ac:dyDescent="0.25">
      <c r="A87" s="45"/>
      <c r="B87" s="79" t="s">
        <v>153</v>
      </c>
      <c r="C87" s="81" t="s">
        <v>154</v>
      </c>
      <c r="D87" s="65">
        <v>0</v>
      </c>
      <c r="E87" s="53"/>
      <c r="F87" s="65">
        <f>+D87+E87</f>
        <v>0</v>
      </c>
      <c r="G87" s="43"/>
      <c r="H87" s="42"/>
      <c r="I87" s="43"/>
    </row>
    <row r="88" spans="1:9" ht="18.75" customHeight="1" x14ac:dyDescent="0.2">
      <c r="A88" s="45"/>
      <c r="B88" s="67">
        <v>4.3</v>
      </c>
      <c r="C88" s="55" t="s">
        <v>155</v>
      </c>
      <c r="D88" s="57">
        <v>0</v>
      </c>
      <c r="E88" s="57">
        <v>0</v>
      </c>
      <c r="F88" s="57">
        <v>0</v>
      </c>
      <c r="G88" s="43"/>
      <c r="H88" s="42"/>
      <c r="I88" s="43"/>
    </row>
    <row r="89" spans="1:9" ht="18.75" customHeight="1" thickBot="1" x14ac:dyDescent="0.3">
      <c r="A89" s="45"/>
      <c r="B89" s="79" t="s">
        <v>156</v>
      </c>
      <c r="C89" s="81" t="s">
        <v>157</v>
      </c>
      <c r="D89" s="65">
        <v>0</v>
      </c>
      <c r="E89" s="53"/>
      <c r="F89" s="65">
        <f>+D89+E89</f>
        <v>0</v>
      </c>
      <c r="G89" s="43"/>
      <c r="H89" s="42"/>
      <c r="I89" s="43"/>
    </row>
    <row r="90" spans="1:9" ht="22.5" customHeight="1" thickBot="1" x14ac:dyDescent="0.25">
      <c r="A90" s="45"/>
      <c r="B90" s="84"/>
      <c r="C90" s="85" t="s">
        <v>158</v>
      </c>
      <c r="D90" s="86">
        <f>+D82+D75+D69+D64+D54+D46+D37+D27+D17+D11</f>
        <v>276225000</v>
      </c>
      <c r="E90" s="86">
        <f>+E82+E75+E69+E64+E54+E46+E37+E27+E17+E11</f>
        <v>19200994.25</v>
      </c>
      <c r="F90" s="86">
        <f t="shared" ref="F90" si="18">+F82+F75+F69+F64+F54+F46+F37+F27+F17+F11</f>
        <v>295425994.25</v>
      </c>
      <c r="G90" s="43"/>
      <c r="H90" s="42"/>
      <c r="I90" s="43"/>
    </row>
    <row r="91" spans="1:9" ht="12.75" customHeight="1" x14ac:dyDescent="0.25">
      <c r="A91" s="45"/>
      <c r="B91" s="87" t="s">
        <v>159</v>
      </c>
      <c r="C91" s="87"/>
      <c r="D91" s="88"/>
      <c r="E91" s="88"/>
      <c r="F91" s="88"/>
    </row>
    <row r="92" spans="1:9" ht="12.75" customHeight="1" x14ac:dyDescent="0.25">
      <c r="A92" s="45"/>
      <c r="B92" s="89" t="s">
        <v>160</v>
      </c>
      <c r="C92" s="90"/>
      <c r="D92" s="88"/>
      <c r="E92" s="88"/>
      <c r="F92" s="88"/>
    </row>
    <row r="93" spans="1:9" ht="12.75" customHeight="1" x14ac:dyDescent="0.25">
      <c r="A93" s="45"/>
      <c r="B93" s="89" t="s">
        <v>161</v>
      </c>
      <c r="C93" s="90"/>
      <c r="D93" s="88"/>
      <c r="E93" s="88"/>
      <c r="F93" s="88"/>
    </row>
    <row r="94" spans="1:9" ht="12.75" customHeight="1" x14ac:dyDescent="0.25">
      <c r="A94" s="45"/>
      <c r="B94" s="89" t="s">
        <v>162</v>
      </c>
      <c r="C94" s="89"/>
      <c r="D94" s="88"/>
      <c r="E94" s="88"/>
      <c r="F94" s="88"/>
    </row>
    <row r="95" spans="1:9" ht="12.75" customHeight="1" x14ac:dyDescent="0.25">
      <c r="A95" s="45"/>
      <c r="B95" s="89" t="s">
        <v>163</v>
      </c>
      <c r="C95" s="89"/>
      <c r="D95" s="88"/>
      <c r="E95" s="88"/>
      <c r="F95" s="88"/>
    </row>
    <row r="96" spans="1:9" ht="12.75" customHeight="1" x14ac:dyDescent="0.25">
      <c r="A96" s="45"/>
      <c r="B96" s="89" t="s">
        <v>164</v>
      </c>
      <c r="C96" s="89"/>
      <c r="D96" s="88"/>
      <c r="E96" s="88"/>
      <c r="F96" s="88"/>
    </row>
    <row r="97" spans="1:10" ht="12.75" customHeight="1" x14ac:dyDescent="0.25">
      <c r="A97" s="45"/>
      <c r="B97" s="91"/>
      <c r="C97" s="92"/>
      <c r="D97" s="93"/>
      <c r="E97" s="94"/>
      <c r="F97" s="94"/>
      <c r="G97" s="34"/>
    </row>
    <row r="98" spans="1:10" ht="12.75" customHeight="1" x14ac:dyDescent="0.25">
      <c r="A98" s="45"/>
      <c r="B98" s="92"/>
      <c r="C98" s="92"/>
      <c r="D98" s="95"/>
      <c r="E98" s="94"/>
      <c r="F98" s="94"/>
      <c r="G98" s="34"/>
    </row>
    <row r="99" spans="1:10" ht="12.75" customHeight="1" x14ac:dyDescent="0.25">
      <c r="A99" s="45"/>
      <c r="B99" s="92"/>
      <c r="C99" s="92"/>
      <c r="D99" s="94"/>
      <c r="E99" s="94"/>
      <c r="F99" s="94"/>
      <c r="J99" s="112"/>
    </row>
    <row r="100" spans="1:10" ht="12.75" customHeight="1" x14ac:dyDescent="0.2">
      <c r="A100" s="45"/>
      <c r="B100" s="45"/>
      <c r="C100" s="45"/>
      <c r="D100" s="45"/>
      <c r="E100" s="45"/>
      <c r="F100" s="45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96" t="s">
        <v>165</v>
      </c>
      <c r="B118" s="45"/>
      <c r="C118" s="96" t="s">
        <v>166</v>
      </c>
      <c r="D118" s="97"/>
      <c r="E118" s="97"/>
      <c r="F118" s="98" t="s">
        <v>167</v>
      </c>
    </row>
    <row r="119" spans="1:6" ht="12.75" customHeight="1" x14ac:dyDescent="0.25">
      <c r="A119" s="99" t="s">
        <v>168</v>
      </c>
      <c r="B119" s="45"/>
      <c r="C119" s="99" t="s">
        <v>169</v>
      </c>
      <c r="D119" s="97"/>
      <c r="E119" s="97"/>
      <c r="F119" s="100" t="s">
        <v>170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B7:C7"/>
    <mergeCell ref="B3:F3"/>
    <mergeCell ref="B2:F2"/>
    <mergeCell ref="B1:F1"/>
    <mergeCell ref="B5:F5"/>
    <mergeCell ref="B4:F4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8.25" customHeight="1" x14ac:dyDescent="0.2">
      <c r="B2" s="11">
        <v>5163</v>
      </c>
      <c r="C2" s="12" t="s">
        <v>171</v>
      </c>
      <c r="D2" s="13">
        <v>131379501</v>
      </c>
      <c r="E2" s="13">
        <v>-2582258</v>
      </c>
      <c r="F2" s="13">
        <v>128797243</v>
      </c>
      <c r="G2" s="13">
        <v>79835554.760000005</v>
      </c>
      <c r="H2" s="13">
        <v>48961688.240000002</v>
      </c>
      <c r="I2" s="14">
        <v>61.99</v>
      </c>
      <c r="J2" s="10"/>
      <c r="K2" s="10"/>
      <c r="L2" s="10"/>
      <c r="M2" s="10"/>
      <c r="N2" s="10"/>
      <c r="O2" s="10"/>
      <c r="P2" s="10"/>
    </row>
    <row r="3" spans="1:26" ht="49.5" customHeight="1" x14ac:dyDescent="0.2">
      <c r="B3" s="15">
        <v>1</v>
      </c>
      <c r="C3" s="16" t="s">
        <v>171</v>
      </c>
      <c r="D3" s="17">
        <v>131379501</v>
      </c>
      <c r="E3" s="17">
        <v>-2582258</v>
      </c>
      <c r="F3" s="17">
        <v>128797243</v>
      </c>
      <c r="G3" s="17">
        <v>79835554.760000005</v>
      </c>
      <c r="H3" s="17">
        <v>48961688.240000002</v>
      </c>
      <c r="I3" s="18">
        <v>61.99</v>
      </c>
      <c r="J3" s="10"/>
      <c r="K3" s="10"/>
      <c r="L3" s="10"/>
      <c r="M3" s="10"/>
      <c r="N3" s="10"/>
      <c r="O3" s="10"/>
      <c r="P3" s="10"/>
    </row>
    <row r="4" spans="1:26" ht="44.25" customHeight="1" x14ac:dyDescent="0.25">
      <c r="A4" s="19"/>
      <c r="B4" s="20">
        <v>1</v>
      </c>
      <c r="C4" s="16" t="s">
        <v>171</v>
      </c>
      <c r="D4" s="17">
        <v>131379501</v>
      </c>
      <c r="E4" s="17">
        <v>-2582258</v>
      </c>
      <c r="F4" s="17">
        <v>128797243</v>
      </c>
      <c r="G4" s="17">
        <v>79835554.760000005</v>
      </c>
      <c r="H4" s="17">
        <v>48961688.240000002</v>
      </c>
      <c r="I4" s="18">
        <v>61.99</v>
      </c>
      <c r="J4" s="10"/>
      <c r="K4" s="10"/>
      <c r="L4" s="10"/>
      <c r="M4" s="10"/>
      <c r="N4" s="10"/>
      <c r="O4" s="10"/>
      <c r="P4" s="10"/>
    </row>
    <row r="5" spans="1:26" ht="46.5" customHeight="1" x14ac:dyDescent="0.25">
      <c r="A5" s="19"/>
      <c r="B5" s="20">
        <v>1</v>
      </c>
      <c r="C5" s="16" t="s">
        <v>172</v>
      </c>
      <c r="D5" s="17">
        <v>131379501</v>
      </c>
      <c r="E5" s="17">
        <v>2582258</v>
      </c>
      <c r="F5" s="17">
        <v>128797243</v>
      </c>
      <c r="G5" s="17">
        <v>79835554.760000005</v>
      </c>
      <c r="H5" s="17">
        <v>48961688.240000002</v>
      </c>
      <c r="I5" s="18">
        <v>61.99</v>
      </c>
      <c r="J5" s="21">
        <f>H5+E5</f>
        <v>51543946.240000002</v>
      </c>
      <c r="K5" s="10"/>
      <c r="L5" s="10"/>
      <c r="M5" s="10"/>
      <c r="N5" s="10"/>
      <c r="O5" s="10"/>
      <c r="P5" s="10"/>
    </row>
    <row r="6" spans="1:26" ht="22.5" customHeight="1" x14ac:dyDescent="0.25">
      <c r="A6" s="19"/>
      <c r="B6" s="22">
        <v>2.1</v>
      </c>
      <c r="C6" s="16" t="s">
        <v>173</v>
      </c>
      <c r="D6" s="17">
        <v>105606589</v>
      </c>
      <c r="E6" s="18">
        <v>0</v>
      </c>
      <c r="F6" s="17">
        <v>105606589</v>
      </c>
      <c r="G6" s="17">
        <v>67830828.780000001</v>
      </c>
      <c r="H6" s="17">
        <v>37775760.219999999</v>
      </c>
      <c r="I6" s="18">
        <v>64.23</v>
      </c>
      <c r="J6" s="10"/>
      <c r="K6" s="10"/>
      <c r="L6" s="10"/>
      <c r="M6" s="10"/>
      <c r="N6" s="10"/>
      <c r="O6" s="10"/>
      <c r="P6" s="10"/>
    </row>
    <row r="7" spans="1:26" ht="22.5" customHeight="1" x14ac:dyDescent="0.25">
      <c r="A7" s="19"/>
      <c r="B7" s="23" t="s">
        <v>174</v>
      </c>
      <c r="C7" s="16" t="s">
        <v>175</v>
      </c>
      <c r="D7" s="17">
        <v>85604292</v>
      </c>
      <c r="E7" s="18">
        <v>0</v>
      </c>
      <c r="F7" s="17">
        <v>85604292</v>
      </c>
      <c r="G7" s="17">
        <v>55105779.079999998</v>
      </c>
      <c r="H7" s="17">
        <v>30498512.920000002</v>
      </c>
      <c r="I7" s="18">
        <v>64.37</v>
      </c>
      <c r="J7" s="10"/>
      <c r="K7" s="10"/>
      <c r="L7" s="10"/>
      <c r="M7" s="10"/>
      <c r="N7" s="10"/>
      <c r="O7" s="10"/>
      <c r="P7" s="10"/>
    </row>
    <row r="8" spans="1:26" ht="22.5" customHeight="1" x14ac:dyDescent="0.25">
      <c r="A8" s="19"/>
      <c r="B8" s="23" t="s">
        <v>176</v>
      </c>
      <c r="C8" s="16" t="s">
        <v>177</v>
      </c>
      <c r="D8" s="17">
        <v>7935674</v>
      </c>
      <c r="E8" s="18">
        <v>0</v>
      </c>
      <c r="F8" s="17">
        <v>7935674</v>
      </c>
      <c r="G8" s="17">
        <v>4177000</v>
      </c>
      <c r="H8" s="17">
        <v>3758674</v>
      </c>
      <c r="I8" s="18">
        <v>52.64</v>
      </c>
      <c r="J8" s="10"/>
      <c r="K8" s="10"/>
      <c r="L8" s="10"/>
      <c r="M8" s="10"/>
      <c r="N8" s="10"/>
      <c r="O8" s="10"/>
      <c r="P8" s="10"/>
    </row>
    <row r="9" spans="1:26" ht="22.5" customHeight="1" x14ac:dyDescent="0.25">
      <c r="A9" s="19"/>
      <c r="B9" s="23" t="s">
        <v>178</v>
      </c>
      <c r="C9" s="16" t="s">
        <v>179</v>
      </c>
      <c r="D9" s="17">
        <v>225000</v>
      </c>
      <c r="E9" s="18">
        <v>0</v>
      </c>
      <c r="F9" s="17">
        <v>225000</v>
      </c>
      <c r="G9" s="17">
        <v>140625</v>
      </c>
      <c r="H9" s="17">
        <v>84375</v>
      </c>
      <c r="I9" s="18">
        <v>62.5</v>
      </c>
      <c r="J9" s="10"/>
      <c r="K9" s="10"/>
      <c r="L9" s="10"/>
      <c r="M9" s="10"/>
      <c r="N9" s="10"/>
      <c r="O9" s="10"/>
      <c r="P9" s="10"/>
    </row>
    <row r="10" spans="1:26" ht="22.5" customHeight="1" x14ac:dyDescent="0.25">
      <c r="A10" s="19"/>
      <c r="B10" s="23" t="s">
        <v>180</v>
      </c>
      <c r="C10" s="16" t="s">
        <v>181</v>
      </c>
      <c r="D10" s="17">
        <v>11841623</v>
      </c>
      <c r="E10" s="18">
        <v>0</v>
      </c>
      <c r="F10" s="17">
        <v>11841623</v>
      </c>
      <c r="G10" s="17">
        <v>8407424.6999999993</v>
      </c>
      <c r="H10" s="17">
        <v>3434198.3</v>
      </c>
      <c r="I10" s="18">
        <v>71</v>
      </c>
      <c r="J10" s="10"/>
      <c r="K10" s="10"/>
      <c r="L10" s="10"/>
      <c r="M10" s="10"/>
      <c r="N10" s="10"/>
      <c r="O10" s="10"/>
      <c r="P10" s="10"/>
    </row>
    <row r="11" spans="1:26" ht="22.5" customHeight="1" x14ac:dyDescent="0.25">
      <c r="A11" s="19"/>
      <c r="B11" s="22">
        <v>2.2000000000000002</v>
      </c>
      <c r="C11" s="16" t="s">
        <v>182</v>
      </c>
      <c r="D11" s="17">
        <v>14260678</v>
      </c>
      <c r="E11" s="17">
        <v>-1977300</v>
      </c>
      <c r="F11" s="17">
        <v>12283378</v>
      </c>
      <c r="G11" s="17">
        <v>6737242.9000000004</v>
      </c>
      <c r="H11" s="17">
        <v>5546135.0999999996</v>
      </c>
      <c r="I11" s="18">
        <v>54.85</v>
      </c>
      <c r="J11" s="10"/>
      <c r="K11" s="10"/>
      <c r="L11" s="10"/>
      <c r="M11" s="10"/>
      <c r="N11" s="10"/>
      <c r="O11" s="10"/>
      <c r="P11" s="10"/>
    </row>
    <row r="12" spans="1:26" ht="22.5" customHeight="1" x14ac:dyDescent="0.25">
      <c r="A12" s="19"/>
      <c r="B12" s="23" t="s">
        <v>183</v>
      </c>
      <c r="C12" s="16" t="s">
        <v>184</v>
      </c>
      <c r="D12" s="17">
        <v>3587000</v>
      </c>
      <c r="E12" s="17">
        <v>-371000</v>
      </c>
      <c r="F12" s="17">
        <v>3216000</v>
      </c>
      <c r="G12" s="17">
        <v>2653575.46</v>
      </c>
      <c r="H12" s="17">
        <v>562424.54</v>
      </c>
      <c r="I12" s="18">
        <v>82.51</v>
      </c>
      <c r="J12" s="10"/>
      <c r="K12" s="10"/>
      <c r="L12" s="10"/>
      <c r="M12" s="10"/>
      <c r="N12" s="10"/>
      <c r="O12" s="10"/>
      <c r="P12" s="10"/>
    </row>
    <row r="13" spans="1:26" ht="22.5" customHeight="1" x14ac:dyDescent="0.25">
      <c r="A13" s="19"/>
      <c r="B13" s="23" t="s">
        <v>185</v>
      </c>
      <c r="C13" s="16" t="s">
        <v>186</v>
      </c>
      <c r="D13" s="17">
        <v>112587</v>
      </c>
      <c r="E13" s="17">
        <v>690000</v>
      </c>
      <c r="F13" s="17">
        <v>802587</v>
      </c>
      <c r="G13" s="17">
        <v>34220</v>
      </c>
      <c r="H13" s="17">
        <v>768367</v>
      </c>
      <c r="I13" s="18">
        <v>4.26</v>
      </c>
      <c r="J13" s="10"/>
      <c r="K13" s="10"/>
      <c r="L13" s="10"/>
      <c r="M13" s="10"/>
      <c r="N13" s="10"/>
      <c r="O13" s="10"/>
      <c r="P13" s="10"/>
    </row>
    <row r="14" spans="1:26" ht="22.5" customHeight="1" x14ac:dyDescent="0.25">
      <c r="A14" s="19"/>
      <c r="B14" s="23" t="s">
        <v>187</v>
      </c>
      <c r="C14" s="16" t="s">
        <v>188</v>
      </c>
      <c r="D14" s="17">
        <v>1573660</v>
      </c>
      <c r="E14" s="17">
        <v>34000</v>
      </c>
      <c r="F14" s="17">
        <v>1607660</v>
      </c>
      <c r="G14" s="17">
        <v>939793.66</v>
      </c>
      <c r="H14" s="17">
        <v>667866.34</v>
      </c>
      <c r="I14" s="18">
        <v>58.46</v>
      </c>
      <c r="J14" s="10"/>
      <c r="K14" s="10"/>
      <c r="L14" s="10"/>
      <c r="M14" s="10"/>
      <c r="N14" s="10"/>
      <c r="O14" s="10"/>
      <c r="P14" s="10"/>
    </row>
    <row r="15" spans="1:26" ht="22.5" customHeight="1" x14ac:dyDescent="0.25">
      <c r="A15" s="19"/>
      <c r="B15" s="23" t="s">
        <v>189</v>
      </c>
      <c r="C15" s="16" t="s">
        <v>190</v>
      </c>
      <c r="D15" s="17">
        <v>2270621</v>
      </c>
      <c r="E15" s="17">
        <v>-770000</v>
      </c>
      <c r="F15" s="17">
        <v>1500621</v>
      </c>
      <c r="G15" s="18">
        <v>0</v>
      </c>
      <c r="H15" s="17">
        <v>1500621</v>
      </c>
      <c r="I15" s="18">
        <v>0</v>
      </c>
      <c r="J15" s="10"/>
      <c r="K15" s="10"/>
      <c r="L15" s="10"/>
      <c r="M15" s="10"/>
      <c r="N15" s="10"/>
      <c r="O15" s="10"/>
      <c r="P15" s="10"/>
    </row>
    <row r="16" spans="1:26" ht="22.5" customHeight="1" x14ac:dyDescent="0.25">
      <c r="A16" s="19"/>
      <c r="B16" s="23" t="s">
        <v>191</v>
      </c>
      <c r="C16" s="16" t="s">
        <v>192</v>
      </c>
      <c r="D16" s="17">
        <v>860000</v>
      </c>
      <c r="E16" s="17">
        <v>-206000</v>
      </c>
      <c r="F16" s="17">
        <v>654000</v>
      </c>
      <c r="G16" s="17">
        <v>634892</v>
      </c>
      <c r="H16" s="17">
        <v>19108</v>
      </c>
      <c r="I16" s="18">
        <v>97.08</v>
      </c>
      <c r="J16" s="10"/>
      <c r="K16" s="10"/>
      <c r="L16" s="10"/>
      <c r="M16" s="10"/>
      <c r="N16" s="10"/>
      <c r="O16" s="10"/>
      <c r="P16" s="10"/>
    </row>
    <row r="17" spans="1:16" ht="22.5" customHeight="1" x14ac:dyDescent="0.25">
      <c r="A17" s="19"/>
      <c r="B17" s="23" t="s">
        <v>193</v>
      </c>
      <c r="C17" s="16" t="s">
        <v>194</v>
      </c>
      <c r="D17" s="17">
        <v>1460000</v>
      </c>
      <c r="E17" s="18">
        <v>0</v>
      </c>
      <c r="F17" s="17">
        <v>1460000</v>
      </c>
      <c r="G17" s="17">
        <v>1034018.33</v>
      </c>
      <c r="H17" s="17">
        <v>425981.67</v>
      </c>
      <c r="I17" s="18">
        <v>70.819999999999993</v>
      </c>
      <c r="J17" s="10"/>
      <c r="K17" s="10"/>
      <c r="L17" s="10"/>
      <c r="M17" s="10"/>
      <c r="N17" s="10"/>
      <c r="O17" s="10"/>
      <c r="P17" s="10"/>
    </row>
    <row r="18" spans="1:16" ht="22.5" customHeight="1" x14ac:dyDescent="0.25">
      <c r="A18" s="19"/>
      <c r="B18" s="23" t="s">
        <v>195</v>
      </c>
      <c r="C18" s="24" t="s">
        <v>196</v>
      </c>
      <c r="D18" s="17">
        <v>3145810</v>
      </c>
      <c r="E18" s="17">
        <v>-2049300</v>
      </c>
      <c r="F18" s="17">
        <v>1096510</v>
      </c>
      <c r="G18" s="17">
        <v>901011.45</v>
      </c>
      <c r="H18" s="17">
        <v>195498.55</v>
      </c>
      <c r="I18" s="18">
        <v>82.17</v>
      </c>
      <c r="J18" s="10"/>
      <c r="K18" s="10"/>
      <c r="L18" s="10"/>
      <c r="M18" s="10"/>
      <c r="N18" s="10"/>
      <c r="O18" s="10"/>
      <c r="P18" s="10"/>
    </row>
    <row r="19" spans="1:16" ht="22.5" customHeight="1" x14ac:dyDescent="0.25">
      <c r="A19" s="19"/>
      <c r="B19" s="23" t="s">
        <v>197</v>
      </c>
      <c r="C19" s="16" t="s">
        <v>198</v>
      </c>
      <c r="D19" s="17">
        <v>1251000</v>
      </c>
      <c r="E19" s="17">
        <v>500000</v>
      </c>
      <c r="F19" s="17">
        <v>1751000</v>
      </c>
      <c r="G19" s="17">
        <v>539732</v>
      </c>
      <c r="H19" s="17">
        <v>1211268</v>
      </c>
      <c r="I19" s="18">
        <v>30.82</v>
      </c>
      <c r="J19" s="10"/>
      <c r="K19" s="10"/>
      <c r="L19" s="10"/>
      <c r="M19" s="10"/>
      <c r="N19" s="10"/>
      <c r="O19" s="10"/>
      <c r="P19" s="10"/>
    </row>
    <row r="20" spans="1:16" ht="22.5" customHeight="1" x14ac:dyDescent="0.25">
      <c r="A20" s="19"/>
      <c r="B20" s="23" t="s">
        <v>199</v>
      </c>
      <c r="C20" s="16" t="s">
        <v>200</v>
      </c>
      <c r="D20" s="18">
        <v>0</v>
      </c>
      <c r="E20" s="17">
        <v>195000</v>
      </c>
      <c r="F20" s="17">
        <v>195000</v>
      </c>
      <c r="G20" s="18">
        <v>0</v>
      </c>
      <c r="H20" s="17">
        <v>195000</v>
      </c>
      <c r="I20" s="18">
        <v>0</v>
      </c>
      <c r="J20" s="10"/>
      <c r="K20" s="10"/>
      <c r="L20" s="10"/>
      <c r="M20" s="10"/>
      <c r="N20" s="10"/>
      <c r="O20" s="10"/>
      <c r="P20" s="10"/>
    </row>
    <row r="21" spans="1:16" ht="22.5" customHeight="1" x14ac:dyDescent="0.25">
      <c r="A21" s="19"/>
      <c r="B21" s="22">
        <v>2.2999999999999998</v>
      </c>
      <c r="C21" s="16" t="s">
        <v>201</v>
      </c>
      <c r="D21" s="17">
        <v>9506357</v>
      </c>
      <c r="E21" s="17">
        <v>-604958</v>
      </c>
      <c r="F21" s="17">
        <v>8901399</v>
      </c>
      <c r="G21" s="17">
        <v>5131783.08</v>
      </c>
      <c r="H21" s="17">
        <v>3769615.92</v>
      </c>
      <c r="I21" s="18">
        <v>57.65</v>
      </c>
      <c r="J21" s="10"/>
      <c r="K21" s="10"/>
      <c r="L21" s="10"/>
      <c r="M21" s="10"/>
      <c r="N21" s="10"/>
      <c r="O21" s="10"/>
      <c r="P21" s="10"/>
    </row>
    <row r="22" spans="1:16" ht="22.5" customHeight="1" x14ac:dyDescent="0.25">
      <c r="A22" s="19"/>
      <c r="B22" s="23" t="s">
        <v>202</v>
      </c>
      <c r="C22" s="16" t="s">
        <v>203</v>
      </c>
      <c r="D22" s="17">
        <v>1005000</v>
      </c>
      <c r="E22" s="17">
        <v>-205000</v>
      </c>
      <c r="F22" s="17">
        <v>800000</v>
      </c>
      <c r="G22" s="17">
        <v>48330.93</v>
      </c>
      <c r="H22" s="17">
        <v>751669.07</v>
      </c>
      <c r="I22" s="18">
        <v>6.04</v>
      </c>
      <c r="J22" s="10"/>
      <c r="K22" s="10"/>
      <c r="L22" s="10"/>
      <c r="M22" s="10"/>
      <c r="N22" s="10"/>
      <c r="O22" s="10"/>
      <c r="P22" s="10"/>
    </row>
    <row r="23" spans="1:16" ht="22.5" customHeight="1" x14ac:dyDescent="0.25">
      <c r="A23" s="19"/>
      <c r="B23" s="23" t="s">
        <v>204</v>
      </c>
      <c r="C23" s="16" t="s">
        <v>205</v>
      </c>
      <c r="D23" s="17">
        <v>450000</v>
      </c>
      <c r="E23" s="17">
        <v>-150000</v>
      </c>
      <c r="F23" s="17">
        <v>300000</v>
      </c>
      <c r="G23" s="18">
        <v>0</v>
      </c>
      <c r="H23" s="17">
        <v>300000</v>
      </c>
      <c r="I23" s="18">
        <v>0</v>
      </c>
      <c r="J23" s="10"/>
      <c r="K23" s="10"/>
      <c r="L23" s="10"/>
      <c r="M23" s="10"/>
      <c r="N23" s="10"/>
      <c r="O23" s="10"/>
      <c r="P23" s="10"/>
    </row>
    <row r="24" spans="1:16" ht="22.5" customHeight="1" x14ac:dyDescent="0.25">
      <c r="A24" s="19"/>
      <c r="B24" s="23" t="s">
        <v>206</v>
      </c>
      <c r="C24" s="16" t="s">
        <v>207</v>
      </c>
      <c r="D24" s="17">
        <v>818000</v>
      </c>
      <c r="E24" s="17">
        <v>80000</v>
      </c>
      <c r="F24" s="17">
        <v>898000</v>
      </c>
      <c r="G24" s="17">
        <v>426270.28</v>
      </c>
      <c r="H24" s="17">
        <v>471729.72</v>
      </c>
      <c r="I24" s="18">
        <v>47.47</v>
      </c>
      <c r="J24" s="10"/>
      <c r="K24" s="10"/>
      <c r="L24" s="10"/>
      <c r="M24" s="10"/>
      <c r="N24" s="10"/>
      <c r="O24" s="10"/>
      <c r="P24" s="10"/>
    </row>
    <row r="25" spans="1:16" ht="22.5" customHeight="1" x14ac:dyDescent="0.25">
      <c r="A25" s="19"/>
      <c r="B25" s="23" t="s">
        <v>208</v>
      </c>
      <c r="C25" s="16" t="s">
        <v>209</v>
      </c>
      <c r="D25" s="17">
        <v>371808</v>
      </c>
      <c r="E25" s="17">
        <v>-80000</v>
      </c>
      <c r="F25" s="17">
        <v>291808</v>
      </c>
      <c r="G25" s="17">
        <v>43999.89</v>
      </c>
      <c r="H25" s="17">
        <v>247808.11</v>
      </c>
      <c r="I25" s="18">
        <v>15.08</v>
      </c>
      <c r="J25" s="10"/>
      <c r="K25" s="10"/>
      <c r="L25" s="10"/>
      <c r="M25" s="10"/>
      <c r="N25" s="10"/>
      <c r="O25" s="10"/>
      <c r="P25" s="10"/>
    </row>
    <row r="26" spans="1:16" ht="22.5" customHeight="1" x14ac:dyDescent="0.25">
      <c r="A26" s="19"/>
      <c r="B26" s="23" t="s">
        <v>210</v>
      </c>
      <c r="C26" s="16" t="s">
        <v>211</v>
      </c>
      <c r="D26" s="17">
        <v>4800000</v>
      </c>
      <c r="E26" s="17">
        <v>-300000</v>
      </c>
      <c r="F26" s="17">
        <v>4500000</v>
      </c>
      <c r="G26" s="17">
        <v>3600000</v>
      </c>
      <c r="H26" s="17">
        <v>900000</v>
      </c>
      <c r="I26" s="18">
        <v>80</v>
      </c>
      <c r="J26" s="10"/>
      <c r="K26" s="10"/>
      <c r="L26" s="10"/>
      <c r="M26" s="10"/>
      <c r="N26" s="10"/>
      <c r="O26" s="10"/>
      <c r="P26" s="10"/>
    </row>
    <row r="27" spans="1:16" ht="22.5" customHeight="1" x14ac:dyDescent="0.25">
      <c r="A27" s="19"/>
      <c r="B27" s="23" t="s">
        <v>212</v>
      </c>
      <c r="C27" s="16" t="s">
        <v>213</v>
      </c>
      <c r="D27" s="17">
        <v>2061549</v>
      </c>
      <c r="E27" s="17">
        <v>50042</v>
      </c>
      <c r="F27" s="17">
        <v>2111591</v>
      </c>
      <c r="G27" s="17">
        <v>1013181.98</v>
      </c>
      <c r="H27" s="17">
        <v>1098409.02</v>
      </c>
      <c r="I27" s="18">
        <v>47.98</v>
      </c>
      <c r="J27" s="10"/>
      <c r="K27" s="10"/>
      <c r="L27" s="10"/>
      <c r="M27" s="10"/>
      <c r="N27" s="10"/>
      <c r="O27" s="10"/>
      <c r="P27" s="10"/>
    </row>
    <row r="28" spans="1:16" ht="22.5" customHeight="1" x14ac:dyDescent="0.25">
      <c r="A28" s="19"/>
      <c r="B28" s="22">
        <v>2.6</v>
      </c>
      <c r="C28" s="16" t="s">
        <v>214</v>
      </c>
      <c r="D28" s="17">
        <v>2005877</v>
      </c>
      <c r="E28" s="18">
        <v>0</v>
      </c>
      <c r="F28" s="17">
        <v>2005877</v>
      </c>
      <c r="G28" s="17">
        <v>135700</v>
      </c>
      <c r="H28" s="17">
        <v>1870177</v>
      </c>
      <c r="I28" s="18">
        <v>6.77</v>
      </c>
      <c r="J28" s="10"/>
      <c r="K28" s="10"/>
      <c r="L28" s="10"/>
      <c r="M28" s="10"/>
      <c r="N28" s="10"/>
      <c r="O28" s="10"/>
      <c r="P28" s="10"/>
    </row>
    <row r="29" spans="1:16" ht="22.5" customHeight="1" x14ac:dyDescent="0.25">
      <c r="A29" s="19"/>
      <c r="B29" s="23" t="s">
        <v>215</v>
      </c>
      <c r="C29" s="16" t="s">
        <v>216</v>
      </c>
      <c r="D29" s="17">
        <v>1205877</v>
      </c>
      <c r="E29" s="18">
        <v>0</v>
      </c>
      <c r="F29" s="17">
        <v>1205877</v>
      </c>
      <c r="G29" s="17">
        <v>135700</v>
      </c>
      <c r="H29" s="17">
        <v>1070177</v>
      </c>
      <c r="I29" s="18">
        <v>11.25</v>
      </c>
      <c r="J29" s="10"/>
      <c r="K29" s="10"/>
      <c r="L29" s="10"/>
      <c r="M29" s="10"/>
      <c r="N29" s="10"/>
      <c r="O29" s="10"/>
      <c r="P29" s="10"/>
    </row>
    <row r="30" spans="1:16" ht="22.5" customHeight="1" x14ac:dyDescent="0.25">
      <c r="A30" s="19"/>
      <c r="B30" s="23" t="s">
        <v>217</v>
      </c>
      <c r="C30" s="16" t="s">
        <v>218</v>
      </c>
      <c r="D30" s="17">
        <v>800000</v>
      </c>
      <c r="E30" s="18">
        <v>0</v>
      </c>
      <c r="F30" s="17">
        <v>800000</v>
      </c>
      <c r="G30" s="18">
        <v>0</v>
      </c>
      <c r="H30" s="17">
        <v>800000</v>
      </c>
      <c r="I30" s="18">
        <v>0</v>
      </c>
      <c r="J30" s="10"/>
      <c r="K30" s="10"/>
      <c r="L30" s="10"/>
      <c r="M30" s="10"/>
      <c r="N30" s="10"/>
      <c r="O30" s="10"/>
      <c r="P30" s="10"/>
    </row>
    <row r="31" spans="1:16" ht="22.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2.75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2:16" ht="12.75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2:16" ht="12.7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ht="12.75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2:16" ht="12.75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2:16" ht="12.75" customHeight="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2.75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2:16" ht="12.7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2:16" ht="12.7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6" ht="12.75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2.75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2.75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2:16" ht="12.75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ht="12.75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2:16" ht="12.7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ht="12.75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2:16" ht="12.75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2:16" ht="12.75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2:16" ht="12.75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2:16" ht="12.75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2:16" ht="12.75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2:16" ht="12.75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2:16" ht="12.75" customHeight="1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2:16" ht="12.75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2:16" ht="12.75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2:16" ht="12.75" customHeight="1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2:16" ht="12.75" customHeight="1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2:16" ht="12.75" customHeight="1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2:16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2:16" ht="12.75" customHeight="1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2:16" ht="12.75" customHeight="1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2:16" ht="12.75" customHeight="1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2:16" ht="12.75" customHeight="1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2:16" ht="12.75" customHeight="1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2:16" ht="12.7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2:16" ht="12.75" customHeight="1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2:16" ht="12.75" customHeight="1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2:16" ht="12.75" customHeight="1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2:16" ht="12.7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ht="12.75" customHeight="1" x14ac:dyDescent="0.2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2:16" ht="12.75" customHeight="1" x14ac:dyDescent="0.2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2:16" ht="12.75" customHeight="1" x14ac:dyDescent="0.2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2:16" ht="12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2:16" ht="12.7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2:16" ht="12.75" customHeight="1" x14ac:dyDescent="0.2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2:16" ht="12.75" customHeight="1" x14ac:dyDescent="0.2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2:16" ht="12.75" customHeight="1" x14ac:dyDescent="0.2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2:16" ht="12.75" customHeight="1" x14ac:dyDescent="0.2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2:16" ht="12.75" customHeight="1" x14ac:dyDescent="0.2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2:16" ht="12.75" customHeight="1" x14ac:dyDescent="0.2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2:16" ht="12.75" customHeight="1" x14ac:dyDescent="0.2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2:16" ht="12.75" customHeight="1" x14ac:dyDescent="0.2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2:16" ht="12.75" customHeight="1" x14ac:dyDescent="0.2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2:16" ht="12.75" customHeight="1" x14ac:dyDescent="0.2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2:16" ht="12.75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2:16" ht="12.75" customHeight="1" x14ac:dyDescent="0.2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2:16" ht="12.75" customHeight="1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2:16" ht="12.75" customHeight="1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2:16" ht="12.75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2:16" ht="12.75" customHeight="1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2:16" ht="12.75" customHeight="1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2:16" ht="12.75" customHeight="1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2:16" ht="12.75" customHeight="1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2:16" ht="12.75" customHeight="1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2:16" ht="12.75" customHeight="1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2:16" ht="12.75" customHeight="1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2:16" ht="12.75" customHeight="1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2:16" ht="12.75" customHeight="1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2:16" ht="12.75" customHeight="1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2:16" ht="12.75" customHeight="1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2:16" ht="12.75" customHeight="1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2:16" ht="12.75" customHeight="1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2:16" ht="12.75" customHeight="1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2:16" ht="12.75" customHeight="1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2:16" ht="12.75" customHeight="1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2:16" ht="12.75" customHeight="1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2:16" ht="12.75" customHeight="1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2:16" ht="12.75" customHeight="1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2:16" ht="12.75" customHeight="1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2:16" ht="12.75" customHeight="1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2:16" ht="12.75" customHeight="1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2:16" ht="12.75" customHeight="1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2:16" ht="12.75" customHeight="1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2:16" ht="12.75" customHeight="1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2:16" ht="12.75" customHeight="1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2:16" ht="12.75" customHeight="1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2:16" ht="12.75" customHeight="1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2:16" ht="12.75" customHeight="1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2:16" ht="12.75" customHeight="1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2:16" ht="12.75" customHeight="1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2:16" ht="12.75" customHeight="1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2:16" ht="12.75" customHeight="1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2:16" ht="12.75" customHeight="1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2:16" ht="12.75" customHeight="1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2:16" ht="12.75" customHeight="1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2:16" ht="12.75" customHeight="1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2:16" ht="12.75" customHeight="1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2:16" ht="12.75" customHeight="1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2:16" ht="12.75" customHeight="1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2:16" ht="12.75" customHeight="1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2:16" ht="12.75" customHeight="1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2:16" ht="12.75" customHeight="1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2:16" ht="12.75" customHeight="1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2:16" ht="12.75" customHeight="1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2:16" ht="12.75" customHeight="1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2:16" ht="12.75" customHeight="1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2:16" ht="12.75" customHeight="1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2:16" ht="12.75" customHeight="1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2:16" ht="12.75" customHeight="1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2:16" ht="12.75" customHeight="1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2:16" ht="12.75" customHeight="1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2:16" ht="12.75" customHeight="1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2:16" ht="12.75" customHeight="1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2:16" ht="12.75" customHeight="1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2:16" ht="12.75" customHeight="1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2:16" ht="12.75" customHeight="1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2:16" ht="12.75" customHeight="1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2:16" ht="12.75" customHeight="1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2:16" ht="12.75" customHeight="1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2:16" ht="12.75" customHeight="1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2:16" ht="12.75" customHeight="1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2:16" ht="12.75" customHeight="1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2:16" ht="12.75" customHeight="1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2:16" ht="12.75" customHeight="1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2:16" ht="12.75" customHeight="1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2:16" ht="12.75" customHeight="1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2:16" ht="12.75" customHeight="1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2:16" ht="12.75" customHeight="1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2:16" ht="12.75" customHeight="1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2:16" ht="12.75" customHeight="1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2:16" ht="12.75" customHeight="1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2:16" ht="12.75" customHeight="1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2:16" ht="12.75" customHeight="1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2:16" ht="12.75" customHeight="1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2:16" ht="12.75" customHeight="1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2:16" ht="12.75" customHeight="1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2:16" ht="12.75" customHeight="1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2:16" ht="12.75" customHeight="1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2:16" ht="12.75" customHeight="1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2:16" ht="12.75" customHeight="1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2:16" ht="12.75" customHeight="1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2:16" ht="12.75" customHeight="1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2:16" ht="12.75" customHeight="1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2:16" ht="12.75" customHeight="1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2:16" ht="12.75" customHeight="1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2:16" ht="12.75" customHeight="1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2:16" ht="12.75" customHeight="1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2:16" ht="12.75" customHeight="1" x14ac:dyDescent="0.2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2:16" ht="12.75" customHeight="1" x14ac:dyDescent="0.2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2:16" ht="12.75" customHeight="1" x14ac:dyDescent="0.2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2:16" ht="12.75" customHeight="1" x14ac:dyDescent="0.2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2:16" ht="12.75" customHeight="1" x14ac:dyDescent="0.2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2:16" ht="12.75" customHeight="1" x14ac:dyDescent="0.2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2:16" ht="12.75" customHeight="1" x14ac:dyDescent="0.2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2:16" ht="12.75" customHeight="1" x14ac:dyDescent="0.2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2:16" ht="12.75" customHeight="1" x14ac:dyDescent="0.2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2:16" ht="12.75" customHeight="1" x14ac:dyDescent="0.2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2:16" ht="12.75" customHeight="1" x14ac:dyDescent="0.2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2:16" ht="12.75" customHeight="1" x14ac:dyDescent="0.2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2:16" ht="12.75" customHeight="1" x14ac:dyDescent="0.2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2:16" ht="12.75" customHeight="1" x14ac:dyDescent="0.2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2:16" ht="12.75" customHeight="1" x14ac:dyDescent="0.2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2:16" ht="12.75" customHeight="1" x14ac:dyDescent="0.2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2:16" ht="12.75" customHeight="1" x14ac:dyDescent="0.2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2:16" ht="12.75" customHeight="1" x14ac:dyDescent="0.2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2:16" ht="12.75" customHeight="1" x14ac:dyDescent="0.2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2:16" ht="12.75" customHeight="1" x14ac:dyDescent="0.2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2:16" ht="12.75" customHeight="1" x14ac:dyDescent="0.2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2:16" ht="12.75" customHeight="1" x14ac:dyDescent="0.2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2:16" ht="12.75" customHeight="1" x14ac:dyDescent="0.2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2:16" ht="12.75" customHeight="1" x14ac:dyDescent="0.2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2:16" ht="12.75" customHeight="1" x14ac:dyDescent="0.2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2:16" ht="12.75" customHeight="1" x14ac:dyDescent="0.2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2:16" ht="12.75" customHeight="1" x14ac:dyDescent="0.2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2:16" ht="12.75" customHeight="1" x14ac:dyDescent="0.2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2:16" ht="12.75" customHeight="1" x14ac:dyDescent="0.2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2:16" ht="12.75" customHeight="1" x14ac:dyDescent="0.2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2:16" ht="12.75" customHeight="1" x14ac:dyDescent="0.2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2:16" ht="12.75" customHeight="1" x14ac:dyDescent="0.2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2:16" ht="12.75" customHeight="1" x14ac:dyDescent="0.2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2:16" ht="12.75" customHeight="1" x14ac:dyDescent="0.2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2:16" ht="12.75" customHeight="1" x14ac:dyDescent="0.2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2:16" ht="12.75" customHeight="1" x14ac:dyDescent="0.2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2:16" ht="12.75" customHeight="1" x14ac:dyDescent="0.2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2:16" ht="12.75" customHeight="1" x14ac:dyDescent="0.2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2:16" ht="12.75" customHeight="1" x14ac:dyDescent="0.2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2:16" ht="12.75" customHeight="1" x14ac:dyDescent="0.2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2:16" ht="12.75" customHeight="1" x14ac:dyDescent="0.2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2:16" ht="12.75" customHeight="1" x14ac:dyDescent="0.2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2:16" ht="12.75" customHeight="1" x14ac:dyDescent="0.2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2:16" ht="12.75" customHeight="1" x14ac:dyDescent="0.2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2:16" ht="12.75" customHeight="1" x14ac:dyDescent="0.2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2:16" ht="12.75" customHeight="1" x14ac:dyDescent="0.2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2:16" ht="12.75" customHeight="1" x14ac:dyDescent="0.2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2:16" ht="12.75" customHeight="1" x14ac:dyDescent="0.2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2:16" ht="12.75" customHeight="1" x14ac:dyDescent="0.2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2:16" ht="12.75" customHeight="1" x14ac:dyDescent="0.2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2:16" ht="12.75" customHeight="1" x14ac:dyDescent="0.2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2:16" ht="12.75" customHeight="1" x14ac:dyDescent="0.2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2:16" ht="12.75" customHeight="1" x14ac:dyDescent="0.2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2:16" ht="12.75" customHeight="1" x14ac:dyDescent="0.2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2:16" ht="12.75" customHeight="1" x14ac:dyDescent="0.2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2:16" ht="12.75" customHeight="1" x14ac:dyDescent="0.2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2:16" ht="12.7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2:16" ht="12.75" customHeight="1" x14ac:dyDescent="0.2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2:16" ht="12.75" customHeight="1" x14ac:dyDescent="0.2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2:16" ht="12.75" customHeight="1" x14ac:dyDescent="0.2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2:16" ht="12.75" customHeight="1" x14ac:dyDescent="0.2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2:16" ht="12.75" customHeight="1" x14ac:dyDescent="0.2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2:16" ht="12.75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2:16" ht="12.75" customHeight="1" x14ac:dyDescent="0.2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2:16" ht="12.75" customHeight="1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2:16" ht="12.75" customHeight="1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2:16" ht="12.75" customHeight="1" x14ac:dyDescent="0.2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2:16" ht="12.75" customHeight="1" x14ac:dyDescent="0.2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2:16" ht="12.75" customHeight="1" x14ac:dyDescent="0.2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2:16" ht="12.75" customHeight="1" x14ac:dyDescent="0.2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2:16" ht="12.75" customHeight="1" x14ac:dyDescent="0.2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2:16" ht="12.75" customHeight="1" x14ac:dyDescent="0.2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2:16" ht="12.75" customHeight="1" x14ac:dyDescent="0.2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2:16" ht="12.75" customHeight="1" x14ac:dyDescent="0.2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2:16" ht="12.75" customHeight="1" x14ac:dyDescent="0.2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2:16" ht="12.75" customHeight="1" x14ac:dyDescent="0.2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2:16" ht="12.75" customHeight="1" x14ac:dyDescent="0.2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2:16" ht="12.75" customHeight="1" x14ac:dyDescent="0.2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2:16" ht="12.75" customHeight="1" x14ac:dyDescent="0.2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2:16" ht="12.75" customHeight="1" x14ac:dyDescent="0.2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2:16" ht="12.75" customHeight="1" x14ac:dyDescent="0.2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2:16" ht="12.75" customHeight="1" x14ac:dyDescent="0.2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2:16" ht="12.75" customHeight="1" x14ac:dyDescent="0.2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2:16" ht="12.75" customHeight="1" x14ac:dyDescent="0.2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2:16" ht="12.75" customHeight="1" x14ac:dyDescent="0.2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2:16" ht="12.75" customHeight="1" x14ac:dyDescent="0.2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2:16" ht="12.75" customHeight="1" x14ac:dyDescent="0.2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2:16" ht="12.75" customHeight="1" x14ac:dyDescent="0.2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2:16" ht="12.75" customHeight="1" x14ac:dyDescent="0.2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2:16" ht="12.75" customHeight="1" x14ac:dyDescent="0.2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2:16" ht="12.75" customHeight="1" x14ac:dyDescent="0.2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2:16" ht="12.75" customHeight="1" x14ac:dyDescent="0.2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2:16" ht="12.75" customHeight="1" x14ac:dyDescent="0.2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2:16" ht="12.75" customHeight="1" x14ac:dyDescent="0.2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2:16" ht="12.75" customHeight="1" x14ac:dyDescent="0.2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2:16" ht="12.75" customHeight="1" x14ac:dyDescent="0.2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2:16" ht="12.75" customHeight="1" x14ac:dyDescent="0.2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2:16" ht="12.75" customHeight="1" x14ac:dyDescent="0.2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2:16" ht="12.75" customHeight="1" x14ac:dyDescent="0.2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2:16" ht="12.75" customHeight="1" x14ac:dyDescent="0.2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2:16" ht="12.75" customHeight="1" x14ac:dyDescent="0.2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2:16" ht="12.75" customHeight="1" x14ac:dyDescent="0.2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2:16" ht="12.75" customHeight="1" x14ac:dyDescent="0.2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2:16" ht="12.75" customHeight="1" x14ac:dyDescent="0.2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2:16" ht="12.75" customHeight="1" x14ac:dyDescent="0.2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2:16" ht="12.75" customHeight="1" x14ac:dyDescent="0.2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2:16" ht="12.75" customHeight="1" x14ac:dyDescent="0.2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2:16" ht="12.75" customHeight="1" x14ac:dyDescent="0.2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2:16" ht="12.75" customHeight="1" x14ac:dyDescent="0.2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2:16" ht="12.75" customHeight="1" x14ac:dyDescent="0.2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2:16" ht="12.75" customHeight="1" x14ac:dyDescent="0.2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2:16" ht="12.75" customHeight="1" x14ac:dyDescent="0.2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2:16" ht="12.75" customHeight="1" x14ac:dyDescent="0.2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2:16" ht="12.75" customHeight="1" x14ac:dyDescent="0.2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2:16" ht="12.75" customHeight="1" x14ac:dyDescent="0.2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2:16" ht="12.75" customHeight="1" x14ac:dyDescent="0.2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2:16" ht="12.75" customHeight="1" x14ac:dyDescent="0.2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2:16" ht="12.75" customHeight="1" x14ac:dyDescent="0.2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2:16" ht="12.75" customHeight="1" x14ac:dyDescent="0.2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2:16" ht="12.75" customHeight="1" x14ac:dyDescent="0.2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2:16" ht="12.75" customHeight="1" x14ac:dyDescent="0.2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2:16" ht="12.75" customHeight="1" x14ac:dyDescent="0.2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2:16" ht="12.75" customHeight="1" x14ac:dyDescent="0.2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2:16" ht="12.75" customHeight="1" x14ac:dyDescent="0.2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2:16" ht="12.75" customHeight="1" x14ac:dyDescent="0.2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2:16" ht="12.75" customHeight="1" x14ac:dyDescent="0.2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2:16" ht="12.75" customHeight="1" x14ac:dyDescent="0.2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2:16" ht="12.75" customHeight="1" x14ac:dyDescent="0.2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2:16" ht="12.75" customHeight="1" x14ac:dyDescent="0.2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2:16" ht="12.75" customHeight="1" x14ac:dyDescent="0.2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2:16" ht="12.75" customHeight="1" x14ac:dyDescent="0.2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2:16" ht="12.75" customHeight="1" x14ac:dyDescent="0.2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2:16" ht="12.75" customHeight="1" x14ac:dyDescent="0.2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2:16" ht="12.75" customHeight="1" x14ac:dyDescent="0.2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2:16" ht="12.75" customHeight="1" x14ac:dyDescent="0.2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2:16" ht="12.75" customHeight="1" x14ac:dyDescent="0.2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2:16" ht="12.75" customHeight="1" x14ac:dyDescent="0.2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2:16" ht="12.75" customHeight="1" x14ac:dyDescent="0.2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2:16" ht="12.75" customHeight="1" x14ac:dyDescent="0.2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2:16" ht="12.75" customHeight="1" x14ac:dyDescent="0.2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2:16" ht="12.75" customHeight="1" x14ac:dyDescent="0.2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2:16" ht="12.75" customHeight="1" x14ac:dyDescent="0.2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2:16" ht="12.75" customHeight="1" x14ac:dyDescent="0.2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2:16" ht="12.75" customHeight="1" x14ac:dyDescent="0.2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2:16" ht="12.75" customHeight="1" x14ac:dyDescent="0.2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2:16" ht="12.75" customHeight="1" x14ac:dyDescent="0.2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2:16" ht="12.75" customHeight="1" x14ac:dyDescent="0.2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2:16" ht="12.75" customHeight="1" x14ac:dyDescent="0.2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2:16" ht="12.75" customHeight="1" x14ac:dyDescent="0.2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2:16" ht="12.75" customHeight="1" x14ac:dyDescent="0.2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2:16" ht="12.75" customHeight="1" x14ac:dyDescent="0.2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2:16" ht="12.75" customHeight="1" x14ac:dyDescent="0.2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2:16" ht="12.75" customHeight="1" x14ac:dyDescent="0.2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2:16" ht="12.75" customHeight="1" x14ac:dyDescent="0.2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2:16" ht="12.75" customHeight="1" x14ac:dyDescent="0.2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2:16" ht="12.75" customHeight="1" x14ac:dyDescent="0.2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2:16" ht="12.75" customHeight="1" x14ac:dyDescent="0.2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2:16" ht="12.75" customHeight="1" x14ac:dyDescent="0.2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2:16" ht="12.75" customHeight="1" x14ac:dyDescent="0.2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2:16" ht="12.75" customHeight="1" x14ac:dyDescent="0.2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2:16" ht="12.75" customHeight="1" x14ac:dyDescent="0.2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2:16" ht="12.75" customHeight="1" x14ac:dyDescent="0.2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2:16" ht="12.75" customHeight="1" x14ac:dyDescent="0.2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2:16" ht="12.75" customHeight="1" x14ac:dyDescent="0.2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2:16" ht="12.75" customHeight="1" x14ac:dyDescent="0.2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2:16" ht="12.75" customHeight="1" x14ac:dyDescent="0.2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2:16" ht="12.75" customHeight="1" x14ac:dyDescent="0.2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2:16" ht="12.75" customHeight="1" x14ac:dyDescent="0.2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2:16" ht="12.75" customHeight="1" x14ac:dyDescent="0.2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2:16" ht="12.75" customHeight="1" x14ac:dyDescent="0.2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2:16" ht="12.75" customHeight="1" x14ac:dyDescent="0.2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2:16" ht="12.75" customHeight="1" x14ac:dyDescent="0.2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2:16" ht="12.75" customHeight="1" x14ac:dyDescent="0.2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2:16" ht="12.75" customHeight="1" x14ac:dyDescent="0.2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2:16" ht="12.75" customHeight="1" x14ac:dyDescent="0.2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2:16" ht="12.75" customHeight="1" x14ac:dyDescent="0.2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2:16" ht="12.75" customHeight="1" x14ac:dyDescent="0.2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2:16" ht="12.75" customHeight="1" x14ac:dyDescent="0.2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2:16" ht="12.75" customHeight="1" x14ac:dyDescent="0.2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2:16" ht="12.75" customHeight="1" x14ac:dyDescent="0.2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2:16" ht="12.75" customHeight="1" x14ac:dyDescent="0.2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2:16" ht="12.75" customHeight="1" x14ac:dyDescent="0.2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2:16" ht="12.75" customHeight="1" x14ac:dyDescent="0.2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2:16" ht="12.75" customHeight="1" x14ac:dyDescent="0.2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2:16" ht="12.75" customHeight="1" x14ac:dyDescent="0.2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2:16" ht="12.75" customHeight="1" x14ac:dyDescent="0.2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2:16" ht="12.75" customHeight="1" x14ac:dyDescent="0.2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2:16" ht="12.75" customHeight="1" x14ac:dyDescent="0.2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2:16" ht="12.75" customHeight="1" x14ac:dyDescent="0.2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2:16" ht="12.75" customHeight="1" x14ac:dyDescent="0.2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2:16" ht="12.75" customHeight="1" x14ac:dyDescent="0.2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2:16" ht="12.75" customHeight="1" x14ac:dyDescent="0.2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2:16" ht="12.75" customHeight="1" x14ac:dyDescent="0.2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2:16" ht="12.75" customHeight="1" x14ac:dyDescent="0.2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2:16" ht="12.75" customHeight="1" x14ac:dyDescent="0.2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2:16" ht="12.75" customHeight="1" x14ac:dyDescent="0.2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2:16" ht="12.75" customHeight="1" x14ac:dyDescent="0.2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2:16" ht="12.75" customHeight="1" x14ac:dyDescent="0.2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2:16" ht="12.75" customHeight="1" x14ac:dyDescent="0.2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2:16" ht="12.75" customHeight="1" x14ac:dyDescent="0.2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2:16" ht="12.75" customHeight="1" x14ac:dyDescent="0.2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2:16" ht="12.75" customHeight="1" x14ac:dyDescent="0.2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2:16" ht="12.75" customHeight="1" x14ac:dyDescent="0.2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2:16" ht="12.75" customHeight="1" x14ac:dyDescent="0.2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2:16" ht="12.75" customHeight="1" x14ac:dyDescent="0.2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2:16" ht="12.75" customHeight="1" x14ac:dyDescent="0.2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2:16" ht="12.75" customHeight="1" x14ac:dyDescent="0.2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2:16" ht="12.75" customHeight="1" x14ac:dyDescent="0.2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2:16" ht="12.75" customHeight="1" x14ac:dyDescent="0.2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2:16" ht="12.75" customHeight="1" x14ac:dyDescent="0.2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2:16" ht="12.75" customHeight="1" x14ac:dyDescent="0.2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2:16" ht="12.75" customHeight="1" x14ac:dyDescent="0.2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2:16" ht="12.75" customHeight="1" x14ac:dyDescent="0.2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2:16" ht="12.75" customHeight="1" x14ac:dyDescent="0.2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2:16" ht="12.75" customHeight="1" x14ac:dyDescent="0.2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2:16" ht="12.75" customHeight="1" x14ac:dyDescent="0.2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2:16" ht="12.75" customHeight="1" x14ac:dyDescent="0.2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2:16" ht="12.75" customHeight="1" x14ac:dyDescent="0.2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2:16" ht="12.75" customHeight="1" x14ac:dyDescent="0.2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2:16" ht="12.75" customHeight="1" x14ac:dyDescent="0.2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2:16" ht="12.75" customHeight="1" x14ac:dyDescent="0.2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2:16" ht="12.75" customHeight="1" x14ac:dyDescent="0.2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2:16" ht="12.75" customHeight="1" x14ac:dyDescent="0.2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2:16" ht="12.75" customHeight="1" x14ac:dyDescent="0.2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2:16" ht="12.75" customHeight="1" x14ac:dyDescent="0.2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2:16" ht="12.75" customHeight="1" x14ac:dyDescent="0.2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2:16" ht="12.75" customHeight="1" x14ac:dyDescent="0.2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2:16" ht="12.75" customHeight="1" x14ac:dyDescent="0.2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2:16" ht="12.75" customHeight="1" x14ac:dyDescent="0.2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2:16" ht="12.75" customHeight="1" x14ac:dyDescent="0.2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2:16" ht="12.75" customHeight="1" x14ac:dyDescent="0.2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2:16" ht="12.75" customHeight="1" x14ac:dyDescent="0.2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2:16" ht="12.75" customHeight="1" x14ac:dyDescent="0.2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2:16" ht="12.75" customHeight="1" x14ac:dyDescent="0.2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2:16" ht="12.75" customHeight="1" x14ac:dyDescent="0.2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2:16" ht="12.75" customHeight="1" x14ac:dyDescent="0.2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2:16" ht="12.75" customHeight="1" x14ac:dyDescent="0.2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2:16" ht="12.75" customHeight="1" x14ac:dyDescent="0.2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2:16" ht="12.75" customHeight="1" x14ac:dyDescent="0.2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2:16" ht="12.75" customHeight="1" x14ac:dyDescent="0.2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2:16" ht="12.75" customHeight="1" x14ac:dyDescent="0.2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2:16" ht="12.75" customHeight="1" x14ac:dyDescent="0.2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2:16" ht="12.75" customHeight="1" x14ac:dyDescent="0.2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2:16" ht="12.75" customHeight="1" x14ac:dyDescent="0.2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2:16" ht="12.75" customHeight="1" x14ac:dyDescent="0.2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2:16" ht="12.75" customHeight="1" x14ac:dyDescent="0.2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2:16" ht="12.75" customHeight="1" x14ac:dyDescent="0.2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2:16" ht="12.75" customHeight="1" x14ac:dyDescent="0.2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2:16" ht="12.75" customHeight="1" x14ac:dyDescent="0.2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2:16" ht="12.75" customHeight="1" x14ac:dyDescent="0.2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2:16" ht="12.75" customHeight="1" x14ac:dyDescent="0.2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2:16" ht="12.75" customHeight="1" x14ac:dyDescent="0.2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2:16" ht="12.75" customHeight="1" x14ac:dyDescent="0.2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2:16" ht="12.75" customHeight="1" x14ac:dyDescent="0.2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2:16" ht="12.75" customHeight="1" x14ac:dyDescent="0.2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2:16" ht="12.75" customHeight="1" x14ac:dyDescent="0.2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2:16" ht="12.75" customHeight="1" x14ac:dyDescent="0.2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2:16" ht="12.75" customHeight="1" x14ac:dyDescent="0.2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2:16" ht="12.75" customHeight="1" x14ac:dyDescent="0.2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2:16" ht="12.75" customHeight="1" x14ac:dyDescent="0.2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2:16" ht="12.75" customHeight="1" x14ac:dyDescent="0.2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2:16" ht="12.75" customHeight="1" x14ac:dyDescent="0.2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2:16" ht="12.75" customHeight="1" x14ac:dyDescent="0.2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2:16" ht="12.75" customHeight="1" x14ac:dyDescent="0.2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2:16" ht="12.75" customHeight="1" x14ac:dyDescent="0.2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2:16" ht="12.75" customHeight="1" x14ac:dyDescent="0.2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2:16" ht="12.75" customHeight="1" x14ac:dyDescent="0.2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2:16" ht="12.75" customHeight="1" x14ac:dyDescent="0.2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2:16" ht="12.75" customHeight="1" x14ac:dyDescent="0.2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2:16" ht="12.75" customHeight="1" x14ac:dyDescent="0.2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2:16" ht="12.75" customHeight="1" x14ac:dyDescent="0.2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2:16" ht="12.75" customHeight="1" x14ac:dyDescent="0.2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2:16" ht="12.75" customHeight="1" x14ac:dyDescent="0.2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2:16" ht="12.75" customHeight="1" x14ac:dyDescent="0.2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2:16" ht="12.75" customHeight="1" x14ac:dyDescent="0.2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2:16" ht="12.75" customHeight="1" x14ac:dyDescent="0.2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2:16" ht="12.75" customHeight="1" x14ac:dyDescent="0.2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2:16" ht="12.75" customHeight="1" x14ac:dyDescent="0.2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2:16" ht="12.75" customHeight="1" x14ac:dyDescent="0.2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2:16" ht="12.75" customHeight="1" x14ac:dyDescent="0.2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2:16" ht="12.75" customHeight="1" x14ac:dyDescent="0.2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2:16" ht="12.75" customHeight="1" x14ac:dyDescent="0.2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2:16" ht="12.75" customHeight="1" x14ac:dyDescent="0.2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2:16" ht="12.75" customHeight="1" x14ac:dyDescent="0.2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2:16" ht="12.75" customHeight="1" x14ac:dyDescent="0.2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2:16" ht="12.75" customHeight="1" x14ac:dyDescent="0.2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2:16" ht="12.75" customHeight="1" x14ac:dyDescent="0.2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2:16" ht="12.75" customHeight="1" x14ac:dyDescent="0.2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2:16" ht="12.75" customHeight="1" x14ac:dyDescent="0.2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2:16" ht="12.75" customHeight="1" x14ac:dyDescent="0.2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2:16" ht="12.75" customHeight="1" x14ac:dyDescent="0.2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2:16" ht="12.75" customHeight="1" x14ac:dyDescent="0.2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2:16" ht="12.75" customHeight="1" x14ac:dyDescent="0.2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2:16" ht="12.75" customHeight="1" x14ac:dyDescent="0.2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2:16" ht="12.75" customHeight="1" x14ac:dyDescent="0.2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2:16" ht="12.75" customHeight="1" x14ac:dyDescent="0.2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2:16" ht="12.75" customHeight="1" x14ac:dyDescent="0.2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2:16" ht="12.75" customHeight="1" x14ac:dyDescent="0.2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2:16" ht="12.75" customHeight="1" x14ac:dyDescent="0.2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2:16" ht="12.75" customHeight="1" x14ac:dyDescent="0.2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2:16" ht="12.75" customHeight="1" x14ac:dyDescent="0.2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2:16" ht="12.75" customHeight="1" x14ac:dyDescent="0.2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2:16" ht="12.75" customHeight="1" x14ac:dyDescent="0.2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2:16" ht="12.75" customHeight="1" x14ac:dyDescent="0.2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2:16" ht="12.75" customHeight="1" x14ac:dyDescent="0.2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2:16" ht="12.75" customHeight="1" x14ac:dyDescent="0.2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2:16" ht="12.75" customHeight="1" x14ac:dyDescent="0.2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2:16" ht="12.75" customHeight="1" x14ac:dyDescent="0.2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2:16" ht="12.75" customHeight="1" x14ac:dyDescent="0.2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2:16" ht="12.75" customHeight="1" x14ac:dyDescent="0.2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2:16" ht="12.75" customHeight="1" x14ac:dyDescent="0.2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2:16" ht="12.75" customHeight="1" x14ac:dyDescent="0.2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2:16" ht="12.75" customHeight="1" x14ac:dyDescent="0.2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2:16" ht="12.75" customHeight="1" x14ac:dyDescent="0.2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2:16" ht="12.75" customHeight="1" x14ac:dyDescent="0.2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2:16" ht="12.75" customHeight="1" x14ac:dyDescent="0.2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2:16" ht="12.75" customHeight="1" x14ac:dyDescent="0.2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2:16" ht="12.75" customHeight="1" x14ac:dyDescent="0.2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2:16" ht="12.75" customHeight="1" x14ac:dyDescent="0.2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2:16" ht="12.75" customHeight="1" x14ac:dyDescent="0.2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2:16" ht="12.75" customHeight="1" x14ac:dyDescent="0.2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2:16" ht="12.75" customHeight="1" x14ac:dyDescent="0.2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2:16" ht="12.75" customHeight="1" x14ac:dyDescent="0.2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2:16" ht="12.75" customHeight="1" x14ac:dyDescent="0.2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2:16" ht="12.75" customHeight="1" x14ac:dyDescent="0.2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2:16" ht="12.75" customHeight="1" x14ac:dyDescent="0.2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2:16" ht="12.75" customHeight="1" x14ac:dyDescent="0.2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2:16" ht="12.75" customHeight="1" x14ac:dyDescent="0.2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2:16" ht="12.75" customHeight="1" x14ac:dyDescent="0.2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2:16" ht="12.75" customHeight="1" x14ac:dyDescent="0.2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2:16" ht="12.75" customHeight="1" x14ac:dyDescent="0.2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2:16" ht="12.75" customHeight="1" x14ac:dyDescent="0.2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2:16" ht="12.75" customHeight="1" x14ac:dyDescent="0.2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2:16" ht="12.75" customHeight="1" x14ac:dyDescent="0.2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2:16" ht="12.75" customHeight="1" x14ac:dyDescent="0.2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2:16" ht="12.75" customHeight="1" x14ac:dyDescent="0.2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2:16" ht="12.75" customHeight="1" x14ac:dyDescent="0.2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2:16" ht="12.75" customHeight="1" x14ac:dyDescent="0.2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2:16" ht="12.75" customHeight="1" x14ac:dyDescent="0.2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2:16" ht="12.75" customHeight="1" x14ac:dyDescent="0.2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2:16" ht="12.75" customHeight="1" x14ac:dyDescent="0.2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2:16" ht="12.75" customHeight="1" x14ac:dyDescent="0.2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2:16" ht="12.75" customHeight="1" x14ac:dyDescent="0.2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2:16" ht="12.75" customHeight="1" x14ac:dyDescent="0.2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2:16" ht="12.75" customHeight="1" x14ac:dyDescent="0.2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2:16" ht="12.75" customHeight="1" x14ac:dyDescent="0.2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2:16" ht="12.75" customHeight="1" x14ac:dyDescent="0.2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2:16" ht="12.75" customHeight="1" x14ac:dyDescent="0.2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2:16" ht="12.75" customHeight="1" x14ac:dyDescent="0.2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2:16" ht="12.75" customHeight="1" x14ac:dyDescent="0.2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2:16" ht="12.75" customHeight="1" x14ac:dyDescent="0.2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2:16" ht="12.75" customHeight="1" x14ac:dyDescent="0.2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2:16" ht="12.75" customHeight="1" x14ac:dyDescent="0.2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2:16" ht="12.75" customHeight="1" x14ac:dyDescent="0.2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2:16" ht="12.75" customHeight="1" x14ac:dyDescent="0.2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2:16" ht="12.75" customHeight="1" x14ac:dyDescent="0.2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2:16" ht="12.75" customHeight="1" x14ac:dyDescent="0.2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2:16" ht="12.75" customHeight="1" x14ac:dyDescent="0.2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2:16" ht="12.75" customHeight="1" x14ac:dyDescent="0.2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2:16" ht="12.75" customHeight="1" x14ac:dyDescent="0.2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2:16" ht="12.7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2:16" ht="12.75" customHeight="1" x14ac:dyDescent="0.2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2:16" ht="12.75" customHeight="1" x14ac:dyDescent="0.2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2:16" ht="12.75" customHeight="1" x14ac:dyDescent="0.2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2:16" ht="12.75" customHeight="1" x14ac:dyDescent="0.2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2:16" ht="12.75" customHeight="1" x14ac:dyDescent="0.2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2:16" ht="12.75" customHeight="1" x14ac:dyDescent="0.2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2:16" ht="12.75" customHeight="1" x14ac:dyDescent="0.2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2:16" ht="12.75" customHeight="1" x14ac:dyDescent="0.2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2:16" ht="12.75" customHeight="1" x14ac:dyDescent="0.2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2:16" ht="12.75" customHeight="1" x14ac:dyDescent="0.2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2:16" ht="12.75" customHeight="1" x14ac:dyDescent="0.2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2:16" ht="12.75" customHeight="1" x14ac:dyDescent="0.2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2:16" ht="12.75" customHeight="1" x14ac:dyDescent="0.2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2:16" ht="12.75" customHeight="1" x14ac:dyDescent="0.2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2:16" ht="12.75" customHeight="1" x14ac:dyDescent="0.2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2:16" ht="12.75" customHeight="1" x14ac:dyDescent="0.2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2:16" ht="12.75" customHeight="1" x14ac:dyDescent="0.2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2:16" ht="12.75" customHeight="1" x14ac:dyDescent="0.2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2:16" ht="12.75" customHeight="1" x14ac:dyDescent="0.2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2:16" ht="12.75" customHeight="1" x14ac:dyDescent="0.2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2:16" ht="12.75" customHeight="1" x14ac:dyDescent="0.2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2:16" ht="12.75" customHeight="1" x14ac:dyDescent="0.2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2:16" ht="12.75" customHeight="1" x14ac:dyDescent="0.2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2:16" ht="12.75" customHeight="1" x14ac:dyDescent="0.2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2:16" ht="12.75" customHeight="1" x14ac:dyDescent="0.2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2:16" ht="12.75" customHeight="1" x14ac:dyDescent="0.2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2:16" ht="12.75" customHeight="1" x14ac:dyDescent="0.2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2:16" ht="12.75" customHeight="1" x14ac:dyDescent="0.2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2:16" ht="12.75" customHeight="1" x14ac:dyDescent="0.2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2:16" ht="12.75" customHeight="1" x14ac:dyDescent="0.2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2:16" ht="12.75" customHeight="1" x14ac:dyDescent="0.2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2:16" ht="12.75" customHeight="1" x14ac:dyDescent="0.2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2:16" ht="12.75" customHeight="1" x14ac:dyDescent="0.2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2:16" ht="12.75" customHeight="1" x14ac:dyDescent="0.2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2:16" ht="12.75" customHeight="1" x14ac:dyDescent="0.2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2:16" ht="12.75" customHeight="1" x14ac:dyDescent="0.2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2:16" ht="12.75" customHeight="1" x14ac:dyDescent="0.2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2:16" ht="12.75" customHeight="1" x14ac:dyDescent="0.2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2:16" ht="12.75" customHeight="1" x14ac:dyDescent="0.2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2:16" ht="12.75" customHeight="1" x14ac:dyDescent="0.2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2:16" ht="12.75" customHeight="1" x14ac:dyDescent="0.2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2:16" ht="12.75" customHeight="1" x14ac:dyDescent="0.2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2:16" ht="12.75" customHeight="1" x14ac:dyDescent="0.2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2:16" ht="12.75" customHeight="1" x14ac:dyDescent="0.2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2:16" ht="12.75" customHeight="1" x14ac:dyDescent="0.2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2:16" ht="12.75" customHeight="1" x14ac:dyDescent="0.2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2:16" ht="12.75" customHeight="1" x14ac:dyDescent="0.2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2:16" ht="12.75" customHeight="1" x14ac:dyDescent="0.2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2:16" ht="12.75" customHeight="1" x14ac:dyDescent="0.2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2:16" ht="12.75" customHeight="1" x14ac:dyDescent="0.2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2:16" ht="12.75" customHeight="1" x14ac:dyDescent="0.2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2:16" ht="12.75" customHeight="1" x14ac:dyDescent="0.2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2:16" ht="12.75" customHeight="1" x14ac:dyDescent="0.2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2:16" ht="12.75" customHeight="1" x14ac:dyDescent="0.2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2:16" ht="12.75" customHeight="1" x14ac:dyDescent="0.2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2:16" ht="12.75" customHeight="1" x14ac:dyDescent="0.2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2:16" ht="12.75" customHeight="1" x14ac:dyDescent="0.2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2:16" ht="12.75" customHeight="1" x14ac:dyDescent="0.2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2:16" ht="12.75" customHeight="1" x14ac:dyDescent="0.2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2:16" ht="12.75" customHeight="1" x14ac:dyDescent="0.2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2:16" ht="12.75" customHeight="1" x14ac:dyDescent="0.2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2:16" ht="12.75" customHeight="1" x14ac:dyDescent="0.2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2:16" ht="12.75" customHeight="1" x14ac:dyDescent="0.2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2:16" ht="12.75" customHeight="1" x14ac:dyDescent="0.2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2:16" ht="12.75" customHeight="1" x14ac:dyDescent="0.2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2:16" ht="12.75" customHeight="1" x14ac:dyDescent="0.2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2:16" ht="12.75" customHeight="1" x14ac:dyDescent="0.2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2:16" ht="12.75" customHeight="1" x14ac:dyDescent="0.2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2:16" ht="12.75" customHeight="1" x14ac:dyDescent="0.2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2:16" ht="12.75" customHeight="1" x14ac:dyDescent="0.2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2:16" ht="12.75" customHeight="1" x14ac:dyDescent="0.2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2:16" ht="12.75" customHeight="1" x14ac:dyDescent="0.2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2:16" ht="12.75" customHeight="1" x14ac:dyDescent="0.2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2:16" ht="12.75" customHeight="1" x14ac:dyDescent="0.2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2:16" ht="12.75" customHeight="1" x14ac:dyDescent="0.2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2:16" ht="12.75" customHeight="1" x14ac:dyDescent="0.2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2:16" ht="12.75" customHeight="1" x14ac:dyDescent="0.2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2:16" ht="12.75" customHeight="1" x14ac:dyDescent="0.2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2:16" ht="12.75" customHeight="1" x14ac:dyDescent="0.2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2:16" ht="12.75" customHeight="1" x14ac:dyDescent="0.2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2:16" ht="12.75" customHeight="1" x14ac:dyDescent="0.2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2:16" ht="12.75" customHeight="1" x14ac:dyDescent="0.2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2:16" ht="12.75" customHeight="1" x14ac:dyDescent="0.2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2:16" ht="12.75" customHeight="1" x14ac:dyDescent="0.2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2:16" ht="12.75" customHeight="1" x14ac:dyDescent="0.2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2:16" ht="12.75" customHeight="1" x14ac:dyDescent="0.2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2:16" ht="12.75" customHeight="1" x14ac:dyDescent="0.2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2:16" ht="12.75" customHeight="1" x14ac:dyDescent="0.2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2:16" ht="12.75" customHeight="1" x14ac:dyDescent="0.2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2:16" ht="12.75" customHeight="1" x14ac:dyDescent="0.2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2:16" ht="12.75" customHeight="1" x14ac:dyDescent="0.2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2:16" ht="12.75" customHeight="1" x14ac:dyDescent="0.2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2:16" ht="12.75" customHeight="1" x14ac:dyDescent="0.2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2:16" ht="12.75" customHeight="1" x14ac:dyDescent="0.2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2:16" ht="12.75" customHeight="1" x14ac:dyDescent="0.2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2:16" ht="12.75" customHeight="1" x14ac:dyDescent="0.2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2:16" ht="12.75" customHeight="1" x14ac:dyDescent="0.2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2:16" ht="12.75" customHeight="1" x14ac:dyDescent="0.2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2:16" ht="12.75" customHeight="1" x14ac:dyDescent="0.2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2:16" ht="12.75" customHeight="1" x14ac:dyDescent="0.2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2:16" ht="12.75" customHeight="1" x14ac:dyDescent="0.2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2:16" ht="12.75" customHeight="1" x14ac:dyDescent="0.2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2:16" ht="12.75" customHeight="1" x14ac:dyDescent="0.2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2:16" ht="12.75" customHeight="1" x14ac:dyDescent="0.2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2:16" ht="12.75" customHeight="1" x14ac:dyDescent="0.2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2:16" ht="12.75" customHeight="1" x14ac:dyDescent="0.2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2:16" ht="12.75" customHeight="1" x14ac:dyDescent="0.2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2:16" ht="12.75" customHeight="1" x14ac:dyDescent="0.2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2:16" ht="12.75" customHeight="1" x14ac:dyDescent="0.2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2:16" ht="12.75" customHeight="1" x14ac:dyDescent="0.2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2:16" ht="12.75" customHeight="1" x14ac:dyDescent="0.2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2:16" ht="12.75" customHeight="1" x14ac:dyDescent="0.2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2:16" ht="12.75" customHeight="1" x14ac:dyDescent="0.2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2:16" ht="12.75" customHeight="1" x14ac:dyDescent="0.2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2:16" ht="12.75" customHeight="1" x14ac:dyDescent="0.2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2:16" ht="12.75" customHeight="1" x14ac:dyDescent="0.2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2:16" ht="12.75" customHeight="1" x14ac:dyDescent="0.2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2:16" ht="12.75" customHeight="1" x14ac:dyDescent="0.2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2:16" ht="12.75" customHeight="1" x14ac:dyDescent="0.2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2:16" ht="12.75" customHeight="1" x14ac:dyDescent="0.2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2:16" ht="12.75" customHeight="1" x14ac:dyDescent="0.2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2:16" ht="12.75" customHeight="1" x14ac:dyDescent="0.2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2:16" ht="12.75" customHeight="1" x14ac:dyDescent="0.2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2:16" ht="12.75" customHeight="1" x14ac:dyDescent="0.2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2:16" ht="12.75" customHeight="1" x14ac:dyDescent="0.2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2:16" ht="12.75" customHeight="1" x14ac:dyDescent="0.2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2:16" ht="12.75" customHeight="1" x14ac:dyDescent="0.2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2:16" ht="12.75" customHeight="1" x14ac:dyDescent="0.2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2:16" ht="12.75" customHeight="1" x14ac:dyDescent="0.2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2:16" ht="12.75" customHeight="1" x14ac:dyDescent="0.2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2:16" ht="12.75" customHeight="1" x14ac:dyDescent="0.2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2:16" ht="12.75" customHeight="1" x14ac:dyDescent="0.2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2:16" ht="12.75" customHeight="1" x14ac:dyDescent="0.2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2:16" ht="12.75" customHeight="1" x14ac:dyDescent="0.2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2:16" ht="12.75" customHeight="1" x14ac:dyDescent="0.2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2:16" ht="12.75" customHeight="1" x14ac:dyDescent="0.2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2:16" ht="12.75" customHeight="1" x14ac:dyDescent="0.2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2:16" ht="12.75" customHeight="1" x14ac:dyDescent="0.2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2:16" ht="12.75" customHeight="1" x14ac:dyDescent="0.2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2:16" ht="12.75" customHeight="1" x14ac:dyDescent="0.2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2:16" ht="12.75" customHeight="1" x14ac:dyDescent="0.2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2:16" ht="12.75" customHeight="1" x14ac:dyDescent="0.2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2:16" ht="12.75" customHeight="1" x14ac:dyDescent="0.2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2:16" ht="12.75" customHeight="1" x14ac:dyDescent="0.2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2:16" ht="12.75" customHeight="1" x14ac:dyDescent="0.2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2:16" ht="12.75" customHeight="1" x14ac:dyDescent="0.2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2:16" ht="12.75" customHeight="1" x14ac:dyDescent="0.2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2:16" ht="12.75" customHeight="1" x14ac:dyDescent="0.2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2:16" ht="12.75" customHeight="1" x14ac:dyDescent="0.2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2:16" ht="12.75" customHeight="1" x14ac:dyDescent="0.2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2:16" ht="12.75" customHeight="1" x14ac:dyDescent="0.2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2:16" ht="12.75" customHeight="1" x14ac:dyDescent="0.2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2:16" ht="12.75" customHeight="1" x14ac:dyDescent="0.2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2:16" ht="12.75" customHeight="1" x14ac:dyDescent="0.2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2:16" ht="12.75" customHeight="1" x14ac:dyDescent="0.2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2:16" ht="12.75" customHeight="1" x14ac:dyDescent="0.2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2:16" ht="12.75" customHeight="1" x14ac:dyDescent="0.2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2:16" ht="12.75" customHeight="1" x14ac:dyDescent="0.2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2:16" ht="12.75" customHeight="1" x14ac:dyDescent="0.2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2:16" ht="12.75" customHeight="1" x14ac:dyDescent="0.2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2:16" ht="12.75" customHeight="1" x14ac:dyDescent="0.2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2:16" ht="12.75" customHeight="1" x14ac:dyDescent="0.2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2:16" ht="12.75" customHeight="1" x14ac:dyDescent="0.2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2:16" ht="12.75" customHeight="1" x14ac:dyDescent="0.2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2:16" ht="12.75" customHeight="1" x14ac:dyDescent="0.2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2:16" ht="12.75" customHeight="1" x14ac:dyDescent="0.2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2:16" ht="12.75" customHeight="1" x14ac:dyDescent="0.2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2:16" ht="12.75" customHeight="1" x14ac:dyDescent="0.2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2:16" ht="12.75" customHeight="1" x14ac:dyDescent="0.2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2:16" ht="12.75" customHeight="1" x14ac:dyDescent="0.2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2:16" ht="12.75" customHeight="1" x14ac:dyDescent="0.2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2:16" ht="12.75" customHeight="1" x14ac:dyDescent="0.2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2:16" ht="12.75" customHeight="1" x14ac:dyDescent="0.2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2:16" ht="12.75" customHeight="1" x14ac:dyDescent="0.2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2:16" ht="12.75" customHeight="1" x14ac:dyDescent="0.2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2:16" ht="12.75" customHeight="1" x14ac:dyDescent="0.2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2:16" ht="12.75" customHeight="1" x14ac:dyDescent="0.2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2:16" ht="12.75" customHeight="1" x14ac:dyDescent="0.2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2:16" ht="12.75" customHeight="1" x14ac:dyDescent="0.2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2:16" ht="12.75" customHeight="1" x14ac:dyDescent="0.2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2:16" ht="12.75" customHeight="1" x14ac:dyDescent="0.2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2:16" ht="12.75" customHeight="1" x14ac:dyDescent="0.2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2:16" ht="12.75" customHeight="1" x14ac:dyDescent="0.2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2:16" ht="12.75" customHeight="1" x14ac:dyDescent="0.2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2:16" ht="12.75" customHeight="1" x14ac:dyDescent="0.2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2:16" ht="12.75" customHeight="1" x14ac:dyDescent="0.2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2:16" ht="12.75" customHeight="1" x14ac:dyDescent="0.2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2:16" ht="12.75" customHeight="1" x14ac:dyDescent="0.2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2:16" ht="12.75" customHeight="1" x14ac:dyDescent="0.2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2:16" ht="12.75" customHeight="1" x14ac:dyDescent="0.2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2:16" ht="12.75" customHeight="1" x14ac:dyDescent="0.2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2:16" ht="12.75" customHeight="1" x14ac:dyDescent="0.2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2:16" ht="12.75" customHeight="1" x14ac:dyDescent="0.2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2:16" ht="12.75" customHeight="1" x14ac:dyDescent="0.2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2:16" ht="12.75" customHeight="1" x14ac:dyDescent="0.2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2:16" ht="12.75" customHeight="1" x14ac:dyDescent="0.2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2:16" ht="12.75" customHeight="1" x14ac:dyDescent="0.2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2:16" ht="12.75" customHeight="1" x14ac:dyDescent="0.2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2:16" ht="12.75" customHeight="1" x14ac:dyDescent="0.2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2:16" ht="12.75" customHeight="1" x14ac:dyDescent="0.2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2:16" ht="12.75" customHeight="1" x14ac:dyDescent="0.2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2:16" ht="12.75" customHeight="1" x14ac:dyDescent="0.2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2:16" ht="12.75" customHeight="1" x14ac:dyDescent="0.2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2:16" ht="12.75" customHeight="1" x14ac:dyDescent="0.2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2:16" ht="12.75" customHeight="1" x14ac:dyDescent="0.2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2:16" ht="12.75" customHeight="1" x14ac:dyDescent="0.2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2:16" ht="12.75" customHeight="1" x14ac:dyDescent="0.2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2:16" ht="12.75" customHeight="1" x14ac:dyDescent="0.2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2:16" ht="12.75" customHeight="1" x14ac:dyDescent="0.2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2:16" ht="12.75" customHeight="1" x14ac:dyDescent="0.2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2:16" ht="12.75" customHeight="1" x14ac:dyDescent="0.2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2:16" ht="12.75" customHeight="1" x14ac:dyDescent="0.2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2:16" ht="12.75" customHeight="1" x14ac:dyDescent="0.2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2:16" ht="12.75" customHeight="1" x14ac:dyDescent="0.2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2:16" ht="12.75" customHeight="1" x14ac:dyDescent="0.2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2:16" ht="12.75" customHeight="1" x14ac:dyDescent="0.2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2:16" ht="12.75" customHeight="1" x14ac:dyDescent="0.2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2:16" ht="12.75" customHeight="1" x14ac:dyDescent="0.2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2:16" ht="12.75" customHeight="1" x14ac:dyDescent="0.2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2:16" ht="12.75" customHeight="1" x14ac:dyDescent="0.2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2:16" ht="12.75" customHeight="1" x14ac:dyDescent="0.2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2:16" ht="12.75" customHeight="1" x14ac:dyDescent="0.2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2:16" ht="12.75" customHeight="1" x14ac:dyDescent="0.2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2:16" ht="12.75" customHeight="1" x14ac:dyDescent="0.2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2:16" ht="12.75" customHeight="1" x14ac:dyDescent="0.2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2:16" ht="12.75" customHeight="1" x14ac:dyDescent="0.2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2:16" ht="12.75" customHeight="1" x14ac:dyDescent="0.2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2:16" ht="12.75" customHeight="1" x14ac:dyDescent="0.2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2:16" ht="12.75" customHeight="1" x14ac:dyDescent="0.2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2:16" ht="12.75" customHeight="1" x14ac:dyDescent="0.2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2:16" ht="12.75" customHeight="1" x14ac:dyDescent="0.2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2:16" ht="12.75" customHeight="1" x14ac:dyDescent="0.2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2:16" ht="12.75" customHeight="1" x14ac:dyDescent="0.2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2:16" ht="12.75" customHeight="1" x14ac:dyDescent="0.2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2:16" ht="12.75" customHeight="1" x14ac:dyDescent="0.2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2:16" ht="12.75" customHeight="1" x14ac:dyDescent="0.2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2:16" ht="12.75" customHeight="1" x14ac:dyDescent="0.2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2:16" ht="12.75" customHeight="1" x14ac:dyDescent="0.2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2:16" ht="12.75" customHeight="1" x14ac:dyDescent="0.2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2:16" ht="12.75" customHeight="1" x14ac:dyDescent="0.2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2:16" ht="12.75" customHeight="1" x14ac:dyDescent="0.2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2:16" ht="12.75" customHeight="1" x14ac:dyDescent="0.2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2:16" ht="12.75" customHeight="1" x14ac:dyDescent="0.2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2:16" ht="12.75" customHeight="1" x14ac:dyDescent="0.2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2:16" ht="12.75" customHeight="1" x14ac:dyDescent="0.2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2:16" ht="12.75" customHeight="1" x14ac:dyDescent="0.2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2:16" ht="12.75" customHeight="1" x14ac:dyDescent="0.2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2:16" ht="12.75" customHeight="1" x14ac:dyDescent="0.2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2:16" ht="12.75" customHeight="1" x14ac:dyDescent="0.2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2:16" ht="12.75" customHeight="1" x14ac:dyDescent="0.2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2:16" ht="12.75" customHeight="1" x14ac:dyDescent="0.2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2:16" ht="12.75" customHeight="1" x14ac:dyDescent="0.2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2:16" ht="12.75" customHeight="1" x14ac:dyDescent="0.2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2:16" ht="12.75" customHeight="1" x14ac:dyDescent="0.2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2:16" ht="12.75" customHeight="1" x14ac:dyDescent="0.2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2:16" ht="12.75" customHeight="1" x14ac:dyDescent="0.2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2:16" ht="12.75" customHeight="1" x14ac:dyDescent="0.2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2:16" ht="12.75" customHeight="1" x14ac:dyDescent="0.2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2:16" ht="12.75" customHeight="1" x14ac:dyDescent="0.2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2:16" ht="12.75" customHeight="1" x14ac:dyDescent="0.2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2:16" ht="12.75" customHeight="1" x14ac:dyDescent="0.2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2:16" ht="12.75" customHeight="1" x14ac:dyDescent="0.2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2:16" ht="12.75" customHeight="1" x14ac:dyDescent="0.2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2:16" ht="12.75" customHeight="1" x14ac:dyDescent="0.2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2:16" ht="12.75" customHeight="1" x14ac:dyDescent="0.2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2:16" ht="12.75" customHeight="1" x14ac:dyDescent="0.2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2:16" ht="12.75" customHeight="1" x14ac:dyDescent="0.2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2:16" ht="12.75" customHeight="1" x14ac:dyDescent="0.2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2:16" ht="12.75" customHeight="1" x14ac:dyDescent="0.2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2:16" ht="12.75" customHeight="1" x14ac:dyDescent="0.2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2:16" ht="12.75" customHeight="1" x14ac:dyDescent="0.2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2:16" ht="12.75" customHeight="1" x14ac:dyDescent="0.2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2:16" ht="12.75" customHeight="1" x14ac:dyDescent="0.2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2:16" ht="12.75" customHeight="1" x14ac:dyDescent="0.2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2:16" ht="12.75" customHeight="1" x14ac:dyDescent="0.2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2:16" ht="12.75" customHeight="1" x14ac:dyDescent="0.2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2:16" ht="12.75" customHeight="1" x14ac:dyDescent="0.2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2:16" ht="12.75" customHeight="1" x14ac:dyDescent="0.2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2:16" ht="12.75" customHeight="1" x14ac:dyDescent="0.2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2:16" ht="12.75" customHeight="1" x14ac:dyDescent="0.2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2:16" ht="12.75" customHeight="1" x14ac:dyDescent="0.2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2:16" ht="12.75" customHeight="1" x14ac:dyDescent="0.2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2:16" ht="12.75" customHeight="1" x14ac:dyDescent="0.2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2:16" ht="12.75" customHeight="1" x14ac:dyDescent="0.2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2:16" ht="12.75" customHeight="1" x14ac:dyDescent="0.2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2:16" ht="12.75" customHeight="1" x14ac:dyDescent="0.2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2:16" ht="12.75" customHeight="1" x14ac:dyDescent="0.2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2:16" ht="12.75" customHeight="1" x14ac:dyDescent="0.2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2:16" ht="12.75" customHeight="1" x14ac:dyDescent="0.2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2:16" ht="12.75" customHeight="1" x14ac:dyDescent="0.2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2:16" ht="12.75" customHeight="1" x14ac:dyDescent="0.2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2:16" ht="12.75" customHeight="1" x14ac:dyDescent="0.2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2:16" ht="12.75" customHeight="1" x14ac:dyDescent="0.2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2:16" ht="12.75" customHeight="1" x14ac:dyDescent="0.2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2:16" ht="12.75" customHeight="1" x14ac:dyDescent="0.2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2:16" ht="12.75" customHeight="1" x14ac:dyDescent="0.2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2:16" ht="12.75" customHeight="1" x14ac:dyDescent="0.2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2:16" ht="12.75" customHeight="1" x14ac:dyDescent="0.2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2:16" ht="12.75" customHeight="1" x14ac:dyDescent="0.2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2:16" ht="12.75" customHeight="1" x14ac:dyDescent="0.2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2:16" ht="12.75" customHeight="1" x14ac:dyDescent="0.2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2:16" ht="12.75" customHeight="1" x14ac:dyDescent="0.2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2:16" ht="12.75" customHeight="1" x14ac:dyDescent="0.2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2:16" ht="12.75" customHeight="1" x14ac:dyDescent="0.2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2:16" ht="12.75" customHeight="1" x14ac:dyDescent="0.2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2:16" ht="12.75" customHeight="1" x14ac:dyDescent="0.2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2:16" ht="12.75" customHeight="1" x14ac:dyDescent="0.2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2:16" ht="12.75" customHeight="1" x14ac:dyDescent="0.2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2:16" ht="12.75" customHeight="1" x14ac:dyDescent="0.2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2:16" ht="12.75" customHeight="1" x14ac:dyDescent="0.2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2:16" ht="12.75" customHeight="1" x14ac:dyDescent="0.2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2:16" ht="12.75" customHeight="1" x14ac:dyDescent="0.2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2:16" ht="12.75" customHeight="1" x14ac:dyDescent="0.2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2:16" ht="12.75" customHeight="1" x14ac:dyDescent="0.2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2:16" ht="12.75" customHeight="1" x14ac:dyDescent="0.2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2:16" ht="12.75" customHeight="1" x14ac:dyDescent="0.2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2:16" ht="12.75" customHeight="1" x14ac:dyDescent="0.2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2:16" ht="12.75" customHeight="1" x14ac:dyDescent="0.2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2:16" ht="12.75" customHeight="1" x14ac:dyDescent="0.2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2:16" ht="12.75" customHeight="1" x14ac:dyDescent="0.2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2:16" ht="12.75" customHeight="1" x14ac:dyDescent="0.2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2:16" ht="12.75" customHeight="1" x14ac:dyDescent="0.2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2:16" ht="12.75" customHeight="1" x14ac:dyDescent="0.2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2:16" ht="12.75" customHeight="1" x14ac:dyDescent="0.2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2:16" ht="12.75" customHeight="1" x14ac:dyDescent="0.2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2:16" ht="12.75" customHeight="1" x14ac:dyDescent="0.2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2:16" ht="12.75" customHeight="1" x14ac:dyDescent="0.2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2:16" ht="12.75" customHeight="1" x14ac:dyDescent="0.2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2:16" ht="12.75" customHeight="1" x14ac:dyDescent="0.2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2:16" ht="12.75" customHeight="1" x14ac:dyDescent="0.2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2:16" ht="12.75" customHeight="1" x14ac:dyDescent="0.2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2:16" ht="12.75" customHeight="1" x14ac:dyDescent="0.2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2:16" ht="12.75" customHeight="1" x14ac:dyDescent="0.2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2:16" ht="12.75" customHeight="1" x14ac:dyDescent="0.2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2:16" ht="12.75" customHeight="1" x14ac:dyDescent="0.2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2:16" ht="12.75" customHeight="1" x14ac:dyDescent="0.2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2:16" ht="12.75" customHeight="1" x14ac:dyDescent="0.2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2:16" ht="12.75" customHeight="1" x14ac:dyDescent="0.2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2:16" ht="12.75" customHeight="1" x14ac:dyDescent="0.2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2:16" ht="12.75" customHeight="1" x14ac:dyDescent="0.2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2:16" ht="12.75" customHeight="1" x14ac:dyDescent="0.2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2:16" ht="12.75" customHeight="1" x14ac:dyDescent="0.2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2:16" ht="12.75" customHeight="1" x14ac:dyDescent="0.2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2:16" ht="12.75" customHeight="1" x14ac:dyDescent="0.2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2:16" ht="12.75" customHeight="1" x14ac:dyDescent="0.2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2:16" ht="12.75" customHeight="1" x14ac:dyDescent="0.2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2:16" ht="12.75" customHeight="1" x14ac:dyDescent="0.2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2:16" ht="12.75" customHeight="1" x14ac:dyDescent="0.2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2:16" ht="12.75" customHeight="1" x14ac:dyDescent="0.2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2:16" ht="12.75" customHeight="1" x14ac:dyDescent="0.2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2:16" ht="12.75" customHeight="1" x14ac:dyDescent="0.2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2:16" ht="12.75" customHeight="1" x14ac:dyDescent="0.2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2:16" ht="12.75" customHeight="1" x14ac:dyDescent="0.2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2:16" ht="12.75" customHeight="1" x14ac:dyDescent="0.2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2:16" ht="12.75" customHeight="1" x14ac:dyDescent="0.2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2:16" ht="12.75" customHeight="1" x14ac:dyDescent="0.2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2:16" ht="12.75" customHeight="1" x14ac:dyDescent="0.2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2:16" ht="12.75" customHeight="1" x14ac:dyDescent="0.2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2:16" ht="12.75" customHeight="1" x14ac:dyDescent="0.2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2:16" ht="12.75" customHeight="1" x14ac:dyDescent="0.2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2:16" ht="12.75" customHeight="1" x14ac:dyDescent="0.2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2:16" ht="12.75" customHeight="1" x14ac:dyDescent="0.2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2:16" ht="12.75" customHeight="1" x14ac:dyDescent="0.2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2:16" ht="12.75" customHeight="1" x14ac:dyDescent="0.2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2:16" ht="12.75" customHeight="1" x14ac:dyDescent="0.2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2:16" ht="12.75" customHeight="1" x14ac:dyDescent="0.2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2:16" ht="12.75" customHeight="1" x14ac:dyDescent="0.2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2:16" ht="12.75" customHeight="1" x14ac:dyDescent="0.2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2:16" ht="12.75" customHeight="1" x14ac:dyDescent="0.2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2:16" ht="12.75" customHeight="1" x14ac:dyDescent="0.2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2:16" ht="12.75" customHeight="1" x14ac:dyDescent="0.2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2:16" ht="12.75" customHeight="1" x14ac:dyDescent="0.2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2:16" ht="12.75" customHeight="1" x14ac:dyDescent="0.2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2:16" ht="12.75" customHeight="1" x14ac:dyDescent="0.2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2:16" ht="12.75" customHeight="1" x14ac:dyDescent="0.2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2:16" ht="12.75" customHeight="1" x14ac:dyDescent="0.2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2:16" ht="12.75" customHeight="1" x14ac:dyDescent="0.2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2:16" ht="12.75" customHeight="1" x14ac:dyDescent="0.2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2:16" ht="12.75" customHeight="1" x14ac:dyDescent="0.2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2:16" ht="12.75" customHeight="1" x14ac:dyDescent="0.2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2:16" ht="12.75" customHeight="1" x14ac:dyDescent="0.2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2:16" ht="12.75" customHeight="1" x14ac:dyDescent="0.2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2:16" ht="12.75" customHeight="1" x14ac:dyDescent="0.2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2:16" ht="12.75" customHeight="1" x14ac:dyDescent="0.2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2:16" ht="12.75" customHeight="1" x14ac:dyDescent="0.2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2:16" ht="12.75" customHeight="1" x14ac:dyDescent="0.2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2:16" ht="12.75" customHeight="1" x14ac:dyDescent="0.2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2:16" ht="12.75" customHeight="1" x14ac:dyDescent="0.2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2:16" ht="12.75" customHeight="1" x14ac:dyDescent="0.2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2:16" ht="12.75" customHeight="1" x14ac:dyDescent="0.2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2:16" ht="12.75" customHeight="1" x14ac:dyDescent="0.2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2:16" ht="12.75" customHeight="1" x14ac:dyDescent="0.2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2:16" ht="12.75" customHeight="1" x14ac:dyDescent="0.2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2:16" ht="12.75" customHeight="1" x14ac:dyDescent="0.2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2:16" ht="12.75" customHeight="1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2:16" ht="12.75" customHeight="1" x14ac:dyDescent="0.2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2:16" ht="12.75" customHeight="1" x14ac:dyDescent="0.2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2:16" ht="12.75" customHeight="1" x14ac:dyDescent="0.2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2:16" ht="12.75" customHeight="1" x14ac:dyDescent="0.2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2:16" ht="12.75" customHeight="1" x14ac:dyDescent="0.2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2:16" ht="12.75" customHeight="1" x14ac:dyDescent="0.2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2:16" ht="12.75" customHeight="1" x14ac:dyDescent="0.2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2:16" ht="12.75" customHeight="1" x14ac:dyDescent="0.2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2:16" ht="12.75" customHeight="1" x14ac:dyDescent="0.2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2:16" ht="12.75" customHeight="1" x14ac:dyDescent="0.2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2:16" ht="12.75" customHeight="1" x14ac:dyDescent="0.2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2:16" ht="12.75" customHeight="1" x14ac:dyDescent="0.2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2:16" ht="12.75" customHeight="1" x14ac:dyDescent="0.2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2:16" ht="12.75" customHeight="1" x14ac:dyDescent="0.2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2:16" ht="12.75" customHeight="1" x14ac:dyDescent="0.2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2:16" ht="12.75" customHeight="1" x14ac:dyDescent="0.2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2:16" ht="12.75" customHeight="1" x14ac:dyDescent="0.2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2:16" ht="12.75" customHeight="1" x14ac:dyDescent="0.2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2:16" ht="12.75" customHeight="1" x14ac:dyDescent="0.2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2:16" ht="12.75" customHeight="1" x14ac:dyDescent="0.2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2:16" ht="12.75" customHeight="1" x14ac:dyDescent="0.2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2:16" ht="12.75" customHeight="1" x14ac:dyDescent="0.2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2:16" ht="12.75" customHeight="1" x14ac:dyDescent="0.2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2:16" ht="12.75" customHeight="1" x14ac:dyDescent="0.2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2:16" ht="12.75" customHeight="1" x14ac:dyDescent="0.2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2:16" ht="12.75" customHeight="1" x14ac:dyDescent="0.2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  <row r="961" spans="2:16" ht="12.75" customHeight="1" x14ac:dyDescent="0.2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</row>
    <row r="962" spans="2:16" ht="12.75" customHeight="1" x14ac:dyDescent="0.2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</row>
    <row r="963" spans="2:16" ht="12.75" customHeight="1" x14ac:dyDescent="0.2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</row>
    <row r="964" spans="2:16" ht="12.75" customHeight="1" x14ac:dyDescent="0.2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</row>
    <row r="965" spans="2:16" ht="12.75" customHeight="1" x14ac:dyDescent="0.2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</row>
    <row r="966" spans="2:16" ht="12.75" customHeight="1" x14ac:dyDescent="0.2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</row>
    <row r="967" spans="2:16" ht="12.75" customHeight="1" x14ac:dyDescent="0.2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</row>
    <row r="968" spans="2:16" ht="12.75" customHeight="1" x14ac:dyDescent="0.2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</row>
    <row r="969" spans="2:16" ht="12.75" customHeight="1" x14ac:dyDescent="0.2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</row>
    <row r="970" spans="2:16" ht="12.75" customHeight="1" x14ac:dyDescent="0.2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</row>
    <row r="971" spans="2:16" ht="12.75" customHeight="1" x14ac:dyDescent="0.2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</row>
    <row r="972" spans="2:16" ht="12.75" customHeight="1" x14ac:dyDescent="0.2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</row>
    <row r="973" spans="2:16" ht="12.75" customHeight="1" x14ac:dyDescent="0.2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</row>
    <row r="974" spans="2:16" ht="12.75" customHeight="1" x14ac:dyDescent="0.2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</row>
    <row r="975" spans="2:16" ht="12.75" customHeight="1" x14ac:dyDescent="0.2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</row>
    <row r="976" spans="2:16" ht="12.75" customHeight="1" x14ac:dyDescent="0.2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</row>
    <row r="977" spans="2:16" ht="12.75" customHeight="1" x14ac:dyDescent="0.2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</row>
    <row r="978" spans="2:16" ht="12.75" customHeight="1" x14ac:dyDescent="0.2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</row>
    <row r="979" spans="2:16" ht="12.75" customHeight="1" x14ac:dyDescent="0.2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</row>
    <row r="980" spans="2:16" ht="12.75" customHeight="1" x14ac:dyDescent="0.2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</row>
    <row r="981" spans="2:16" ht="12.75" customHeight="1" x14ac:dyDescent="0.2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</row>
    <row r="982" spans="2:16" ht="12.75" customHeight="1" x14ac:dyDescent="0.2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</row>
    <row r="983" spans="2:16" ht="12.75" customHeight="1" x14ac:dyDescent="0.2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</row>
    <row r="984" spans="2:16" ht="12.75" customHeight="1" x14ac:dyDescent="0.2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</row>
    <row r="985" spans="2:16" ht="12.75" customHeight="1" x14ac:dyDescent="0.2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</row>
    <row r="986" spans="2:16" ht="12.75" customHeight="1" x14ac:dyDescent="0.2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</row>
    <row r="987" spans="2:16" ht="12.75" customHeight="1" x14ac:dyDescent="0.2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</row>
    <row r="988" spans="2:16" ht="12.75" customHeight="1" x14ac:dyDescent="0.2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</row>
    <row r="989" spans="2:16" ht="12.75" customHeight="1" x14ac:dyDescent="0.2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</row>
    <row r="990" spans="2:16" ht="12.75" customHeight="1" x14ac:dyDescent="0.2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</row>
    <row r="991" spans="2:16" ht="12.75" customHeight="1" x14ac:dyDescent="0.2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</row>
    <row r="992" spans="2:16" ht="12.75" customHeight="1" x14ac:dyDescent="0.2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</row>
    <row r="993" spans="2:16" ht="12.75" customHeight="1" x14ac:dyDescent="0.2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</row>
    <row r="994" spans="2:16" ht="12.75" customHeight="1" x14ac:dyDescent="0.2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</row>
    <row r="995" spans="2:16" ht="12.75" customHeight="1" x14ac:dyDescent="0.2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</row>
    <row r="996" spans="2:16" ht="12.75" customHeight="1" x14ac:dyDescent="0.2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</row>
    <row r="997" spans="2:16" ht="12.75" customHeight="1" x14ac:dyDescent="0.2"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</row>
    <row r="998" spans="2:16" ht="12.75" customHeight="1" x14ac:dyDescent="0.2"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</row>
    <row r="999" spans="2:16" ht="12.75" customHeight="1" x14ac:dyDescent="0.2"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</row>
    <row r="1000" spans="2:16" ht="12.75" customHeight="1" x14ac:dyDescent="0.2"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5" t="s">
        <v>219</v>
      </c>
      <c r="B1" s="26" t="s">
        <v>220</v>
      </c>
      <c r="C1" s="27" t="s">
        <v>221</v>
      </c>
      <c r="D1" s="28" t="s">
        <v>222</v>
      </c>
      <c r="E1" s="27" t="s">
        <v>223</v>
      </c>
      <c r="F1" s="25" t="s">
        <v>224</v>
      </c>
      <c r="G1" s="29" t="s">
        <v>225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0" t="s">
        <v>226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1" t="s">
        <v>227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1" t="s">
        <v>228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2021-09-07T19:10:09Z</dcterms:created>
  <dcterms:modified xsi:type="dcterms:W3CDTF">2025-09-25T15:31:44Z</dcterms:modified>
  <cp:category/>
  <cp:contentStatus/>
</cp:coreProperties>
</file>