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2\"/>
    </mc:Choice>
  </mc:AlternateContent>
  <xr:revisionPtr revIDLastSave="0" documentId="8_{ED232836-82FD-46B0-8BF0-545C14AF4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8" i="1" s="1"/>
  <c r="D26" i="1"/>
  <c r="D16" i="1"/>
  <c r="D11" i="1"/>
  <c r="E31" i="1"/>
  <c r="F39" i="1"/>
  <c r="F40" i="1"/>
  <c r="F41" i="1"/>
  <c r="F42" i="1"/>
  <c r="F43" i="1"/>
  <c r="F38" i="1"/>
  <c r="E33" i="1"/>
  <c r="F37" i="1" l="1"/>
  <c r="E26" i="1"/>
  <c r="E16" i="1"/>
  <c r="F20" i="1"/>
  <c r="E34" i="1"/>
  <c r="F35" i="1"/>
  <c r="F34" i="1" s="1"/>
  <c r="F31" i="1"/>
  <c r="H37" i="1" l="1"/>
  <c r="F28" i="1"/>
  <c r="I28" i="1" s="1"/>
  <c r="F29" i="1"/>
  <c r="H29" i="1" s="1"/>
  <c r="F30" i="1"/>
  <c r="I30" i="1" s="1"/>
  <c r="F32" i="1"/>
  <c r="F33" i="1"/>
  <c r="F27" i="1"/>
  <c r="H27" i="1" s="1"/>
  <c r="F25" i="1"/>
  <c r="I25" i="1" s="1"/>
  <c r="F24" i="1"/>
  <c r="H24" i="1" s="1"/>
  <c r="F23" i="1"/>
  <c r="F22" i="1"/>
  <c r="I22" i="1" s="1"/>
  <c r="F21" i="1"/>
  <c r="H21" i="1" s="1"/>
  <c r="F19" i="1"/>
  <c r="H19" i="1" s="1"/>
  <c r="F18" i="1"/>
  <c r="H18" i="1" s="1"/>
  <c r="F17" i="1"/>
  <c r="F13" i="1"/>
  <c r="H13" i="1" s="1"/>
  <c r="F14" i="1"/>
  <c r="I14" i="1" s="1"/>
  <c r="F15" i="1"/>
  <c r="F12" i="1"/>
  <c r="E11" i="1"/>
  <c r="E36" i="1"/>
  <c r="H43" i="1"/>
  <c r="J5" i="2"/>
  <c r="G36" i="1"/>
  <c r="G26" i="1"/>
  <c r="G16" i="1"/>
  <c r="G11" i="1"/>
  <c r="E8" i="1" l="1"/>
  <c r="G9" i="1"/>
  <c r="I9" i="1" s="1"/>
  <c r="F11" i="1"/>
  <c r="I11" i="1" s="1"/>
  <c r="F16" i="1"/>
  <c r="F36" i="1"/>
  <c r="I36" i="1" s="1"/>
  <c r="G10" i="1"/>
  <c r="I37" i="1"/>
  <c r="H14" i="1"/>
  <c r="G8" i="1"/>
  <c r="I43" i="1"/>
  <c r="H30" i="1"/>
  <c r="I29" i="1"/>
  <c r="H28" i="1"/>
  <c r="H25" i="1"/>
  <c r="H22" i="1"/>
  <c r="I21" i="1"/>
  <c r="I15" i="1"/>
  <c r="H15" i="1"/>
  <c r="I32" i="1"/>
  <c r="H32" i="1"/>
  <c r="F26" i="1"/>
  <c r="I26" i="1" s="1"/>
  <c r="I23" i="1"/>
  <c r="H23" i="1"/>
  <c r="I33" i="1"/>
  <c r="H33" i="1"/>
  <c r="I12" i="1"/>
  <c r="H12" i="1"/>
  <c r="I17" i="1"/>
  <c r="H17" i="1"/>
  <c r="I13" i="1"/>
  <c r="I18" i="1"/>
  <c r="I19" i="1"/>
  <c r="I24" i="1"/>
  <c r="I27" i="1"/>
  <c r="I16" i="1" l="1"/>
  <c r="F8" i="1"/>
  <c r="H9" i="1"/>
  <c r="H11" i="1"/>
  <c r="H26" i="1"/>
  <c r="H16" i="1"/>
  <c r="H10" i="1" l="1"/>
  <c r="I10" i="1"/>
  <c r="I8" i="1" l="1"/>
  <c r="H8" i="1"/>
</calcChain>
</file>

<file path=xl/sharedStrings.xml><?xml version="1.0" encoding="utf-8"?>
<sst xmlns="http://schemas.openxmlformats.org/spreadsheetml/2006/main" count="150" uniqueCount="148">
  <si>
    <t xml:space="preserve">MINISTERIO DE AGRICULTURA </t>
  </si>
  <si>
    <t>CONSEJO DOMINICANO DE PESCA Y ACUICULTURA</t>
  </si>
  <si>
    <t>PRESUPUESTO APROBADO AÑO 2022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</si>
  <si>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</si>
  <si>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</si>
  <si>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</si>
  <si>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</si>
  <si>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</si>
  <si>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</si>
  <si>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</si>
  <si>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</si>
  <si>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</si>
  <si>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</si>
  <si>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</si>
  <si>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</si>
  <si>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</si>
  <si>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</si>
  <si>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</si>
  <si>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</si>
  <si>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</si>
  <si>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</si>
  <si>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</si>
  <si>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</si>
  <si>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</si>
  <si>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</si>
  <si>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</si>
  <si>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</si>
  <si>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</si>
  <si>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</si>
  <si>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</si>
  <si>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</si>
  <si>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</si>
  <si>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</si>
  <si>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</si>
  <si>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</si>
  <si>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</si>
  <si>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</si>
  <si>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</si>
  <si>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</si>
  <si>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</si>
  <si>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</si>
  <si>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</si>
  <si>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</si>
  <si>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</si>
  <si>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</si>
  <si>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</si>
  <si>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</si>
  <si>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</si>
  <si>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</si>
  <si>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</si>
  <si>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</si>
  <si>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</si>
  <si>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</si>
  <si>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</si>
  <si>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</si>
  <si>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</si>
  <si>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</si>
  <si>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t>TRANSFERENCIAS CORRIENTES</t>
  </si>
  <si>
    <t>2.4.7</t>
  </si>
  <si>
    <t>TRANSFERENCIAS CORRIENTES AL SECTOR EXTERNO</t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</si>
  <si>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</si>
  <si>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</si>
  <si>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</si>
  <si>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</si>
  <si>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</si>
  <si>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</si>
  <si>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</si>
  <si>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</si>
  <si>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 DE TRANSPORTE, TRACCIÓN Y ELEVACIÓN</t>
  </si>
  <si>
    <t>2.6.5</t>
  </si>
  <si>
    <t>SISTEMA Y EQUIPOS DE CLIMATIZACIÓN</t>
  </si>
  <si>
    <t>2.6.7</t>
  </si>
  <si>
    <t xml:space="preserve">ACTIVOS BIOLÓGICOS </t>
  </si>
  <si>
    <t>2.6.8</t>
  </si>
  <si>
    <t>BIENES INTANGIBLES</t>
  </si>
  <si>
    <t xml:space="preserve">Fuente: SIGEF </t>
  </si>
  <si>
    <t>Fuente de registro: 01 de enero al 31 de octubre 2022</t>
  </si>
  <si>
    <t>Fecha de imputación: hasta del 31 de octubre 2022</t>
  </si>
  <si>
    <r>
      <rPr>
        <b/>
        <sz val="7"/>
        <color theme="1"/>
        <rFont val="Calibri"/>
        <family val="2"/>
        <scheme val="major"/>
      </rPr>
      <t>Presupuesto aprobado</t>
    </r>
    <r>
      <rPr>
        <sz val="7"/>
        <color rgb="FF000000"/>
        <rFont val="Calibri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</si>
  <si>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"/>
        <family val="2"/>
        <scheme val="major"/>
      </rPr>
      <t>Presupuesto modificado</t>
    </r>
    <r>
      <rPr>
        <sz val="7"/>
        <color rgb="FF000000"/>
        <rFont val="Calibri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</si>
  <si>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</si>
  <si>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</si>
  <si>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</si>
  <si>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</si>
  <si>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</t>
  </si>
  <si>
    <t xml:space="preserve">                              Pedro Antonio Gilbert Noboa</t>
  </si>
  <si>
    <t>Carlos Then Contin</t>
  </si>
  <si>
    <t>Enc. de Presupuesto</t>
  </si>
  <si>
    <t xml:space="preserve">                             Director Administrativo y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</si>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</sst>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6" x14ac:knownFonts="1">
    <font>
      <sz val="10"/>
      <color rgb="FF000000"/>
      <name val="Times New Roman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7"/>
      <color theme="1"/>
      <name val="Calibri"/>
      <family val="2"/>
      <scheme val="major"/>
    </font>
    <font>
      <sz val="7"/>
      <color theme="1"/>
      <name val="Calibri"/>
      <family val="2"/>
    </font>
    <font>
      <sz val="7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theme="1"/>
      <name val="Calibri"/>
      <family val="2"/>
      <scheme val="major"/>
    </font>
    <font>
      <b/>
      <u/>
      <sz val="7"/>
      <color theme="1"/>
      <name val="Calibri"/>
      <family val="2"/>
      <scheme val="maj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shrinkToFit="1"/>
    </xf>
    <xf numFmtId="4" fontId="7" fillId="2" borderId="5" xfId="0" applyNumberFormat="1" applyFont="1" applyFill="1" applyBorder="1" applyAlignment="1">
      <alignment horizontal="right" vertical="top" shrinkToFi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4" borderId="8" xfId="0" applyNumberFormat="1" applyFont="1" applyFill="1" applyBorder="1" applyAlignment="1">
      <alignment horizontal="right" vertical="top" shrinkToFit="1"/>
    </xf>
    <xf numFmtId="0" fontId="12" fillId="4" borderId="8" xfId="0" applyFont="1" applyFill="1" applyBorder="1" applyAlignment="1">
      <alignment horizontal="left" vertical="top" wrapText="1"/>
    </xf>
    <xf numFmtId="4" fontId="11" fillId="4" borderId="8" xfId="0" applyNumberFormat="1" applyFont="1" applyFill="1" applyBorder="1" applyAlignment="1">
      <alignment horizontal="right" vertical="top" shrinkToFit="1"/>
    </xf>
    <xf numFmtId="2" fontId="11" fillId="4" borderId="8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2" fontId="11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vertical="top" shrinkToFit="1"/>
    </xf>
    <xf numFmtId="4" fontId="10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shrinkToFit="1"/>
    </xf>
    <xf numFmtId="2" fontId="7" fillId="0" borderId="5" xfId="0" applyNumberFormat="1" applyFont="1" applyBorder="1" applyAlignment="1">
      <alignment horizontal="right" vertical="top" shrinkToFit="1"/>
    </xf>
    <xf numFmtId="43" fontId="7" fillId="0" borderId="5" xfId="1" applyFont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5" fillId="3" borderId="9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4" fontId="7" fillId="0" borderId="4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2" fontId="7" fillId="0" borderId="4" xfId="0" applyNumberFormat="1" applyFont="1" applyBorder="1" applyAlignment="1">
      <alignment horizontal="right" vertical="top" shrinkToFit="1"/>
    </xf>
    <xf numFmtId="2" fontId="7" fillId="0" borderId="6" xfId="0" applyNumberFormat="1" applyFont="1" applyBorder="1" applyAlignment="1">
      <alignment horizontal="right" vertical="top" shrinkToFit="1"/>
    </xf>
    <xf numFmtId="164" fontId="7" fillId="0" borderId="10" xfId="0" applyNumberFormat="1" applyFont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166" fontId="6" fillId="0" borderId="10" xfId="0" applyNumberFormat="1" applyFont="1" applyBorder="1" applyAlignment="1">
      <alignment horizontal="left" vertical="top" shrinkToFit="1"/>
    </xf>
    <xf numFmtId="4" fontId="6" fillId="0" borderId="11" xfId="0" applyNumberFormat="1" applyFont="1" applyBorder="1" applyAlignment="1">
      <alignment horizontal="right" vertical="top" shrinkToFit="1"/>
    </xf>
    <xf numFmtId="0" fontId="8" fillId="0" borderId="10" xfId="0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shrinkToFit="1"/>
    </xf>
    <xf numFmtId="4" fontId="7" fillId="0" borderId="14" xfId="0" applyNumberFormat="1" applyFont="1" applyBorder="1" applyAlignment="1">
      <alignment horizontal="right" vertical="top" shrinkToFit="1"/>
    </xf>
    <xf numFmtId="4" fontId="7" fillId="0" borderId="15" xfId="0" applyNumberFormat="1" applyFont="1" applyBorder="1" applyAlignment="1">
      <alignment horizontal="right" vertical="top" shrinkToFit="1"/>
    </xf>
    <xf numFmtId="1" fontId="6" fillId="2" borderId="10" xfId="0" applyNumberFormat="1" applyFont="1" applyFill="1" applyBorder="1" applyAlignment="1">
      <alignment horizontal="right" vertical="top" shrinkToFit="1"/>
    </xf>
    <xf numFmtId="0" fontId="3" fillId="2" borderId="4" xfId="0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right" vertical="top" shrinkToFi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vertical="top" shrinkToFit="1"/>
    </xf>
    <xf numFmtId="4" fontId="7" fillId="0" borderId="5" xfId="0" applyNumberFormat="1" applyFont="1" applyBorder="1" applyAlignment="1">
      <alignment vertical="top" shrinkToFit="1"/>
    </xf>
    <xf numFmtId="4" fontId="6" fillId="0" borderId="5" xfId="0" applyNumberFormat="1" applyFont="1" applyBorder="1" applyAlignment="1">
      <alignment vertical="top" shrinkToFit="1"/>
    </xf>
    <xf numFmtId="4" fontId="7" fillId="0" borderId="5" xfId="1" applyNumberFormat="1" applyFont="1" applyBorder="1" applyAlignment="1">
      <alignment vertical="top" shrinkToFit="1"/>
    </xf>
    <xf numFmtId="39" fontId="6" fillId="0" borderId="5" xfId="0" applyNumberFormat="1" applyFont="1" applyBorder="1" applyAlignment="1">
      <alignment vertical="top" shrinkToFit="1"/>
    </xf>
    <xf numFmtId="4" fontId="7" fillId="0" borderId="14" xfId="0" applyNumberFormat="1" applyFont="1" applyBorder="1" applyAlignment="1">
      <alignment vertical="top" shrinkToFit="1"/>
    </xf>
    <xf numFmtId="4" fontId="6" fillId="2" borderId="11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4" fontId="7" fillId="0" borderId="20" xfId="0" applyNumberFormat="1" applyFont="1" applyBorder="1" applyAlignment="1">
      <alignment vertical="top" shrinkToFit="1"/>
    </xf>
    <xf numFmtId="39" fontId="7" fillId="0" borderId="5" xfId="0" applyNumberFormat="1" applyFont="1" applyBorder="1" applyAlignment="1">
      <alignment vertical="top" shrinkToFit="1"/>
    </xf>
    <xf numFmtId="49" fontId="1" fillId="2" borderId="8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right" vertical="top" shrinkToFi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/>
    </xf>
    <xf numFmtId="49" fontId="5" fillId="3" borderId="16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103919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6944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210458</xdr:colOff>
      <xdr:row>0</xdr:row>
      <xdr:rowOff>128018</xdr:rowOff>
    </xdr:from>
    <xdr:to>
      <xdr:col>9</xdr:col>
      <xdr:colOff>498023</xdr:colOff>
      <xdr:row>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8333" y="128018"/>
          <a:ext cx="1592490" cy="500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7"/>
  <sheetViews>
    <sheetView showGridLines="0" tabSelected="1" workbookViewId="0">
      <selection activeCell="L49" sqref="L49"/>
    </sheetView>
  </sheetViews>
  <sheetFormatPr baseColWidth="10" defaultColWidth="14.5" defaultRowHeight="15" customHeight="1" x14ac:dyDescent="0.2"/>
  <cols>
    <col min="1" max="1" width="2.5" customWidth="1"/>
    <col min="2" max="2" width="21" customWidth="1"/>
    <col min="3" max="3" width="57.83203125" customWidth="1"/>
    <col min="4" max="4" width="21.1640625" customWidth="1"/>
    <col min="5" max="5" width="18.83203125" hidden="1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1" spans="1:28" ht="18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18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25.5" customHeight="1" thickBot="1" x14ac:dyDescent="0.3">
      <c r="A6" s="81"/>
      <c r="B6" s="81"/>
      <c r="C6" s="81"/>
      <c r="D6" s="81"/>
      <c r="E6" s="81"/>
      <c r="F6" s="81"/>
      <c r="G6" s="81"/>
      <c r="H6" s="81"/>
      <c r="I6" s="8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6.25" customHeight="1" thickBot="1" x14ac:dyDescent="0.25">
      <c r="B7" s="86" t="s">
        <v>5</v>
      </c>
      <c r="C7" s="87"/>
      <c r="D7" s="56" t="s">
        <v>6</v>
      </c>
      <c r="E7" s="57" t="s">
        <v>7</v>
      </c>
      <c r="F7" s="58" t="s">
        <v>8</v>
      </c>
      <c r="G7" s="39" t="s">
        <v>9</v>
      </c>
      <c r="H7" s="4" t="s">
        <v>10</v>
      </c>
      <c r="I7" s="4" t="s">
        <v>11</v>
      </c>
    </row>
    <row r="8" spans="1:28" ht="12.75" customHeight="1" x14ac:dyDescent="0.2">
      <c r="B8" s="53">
        <v>5163</v>
      </c>
      <c r="C8" s="54" t="s">
        <v>12</v>
      </c>
      <c r="D8" s="55">
        <f>D11+D16+D26+D36</f>
        <v>224695000</v>
      </c>
      <c r="E8" s="61">
        <f>E11+E16+E26+E36+E34</f>
        <v>32192956.460000001</v>
      </c>
      <c r="F8" s="67">
        <f>F11+F16+F26+F36+F34</f>
        <v>256887956.46000001</v>
      </c>
      <c r="G8" s="40">
        <f>G11+G16+G26+G36</f>
        <v>105221941.66</v>
      </c>
      <c r="H8" s="5">
        <f t="shared" ref="H8:H10" si="0">F8-G8</f>
        <v>151666014.80000001</v>
      </c>
      <c r="I8" s="5">
        <f t="shared" ref="I8:I43" si="1">G8/F8*100</f>
        <v>40.960247070354228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.5" customHeight="1" x14ac:dyDescent="0.2">
      <c r="B9" s="45"/>
      <c r="C9" s="7"/>
      <c r="D9" s="34"/>
      <c r="E9" s="62"/>
      <c r="F9" s="46"/>
      <c r="G9" s="41">
        <f>G11+G16+G26+G36</f>
        <v>105221941.66</v>
      </c>
      <c r="H9" s="6">
        <f t="shared" si="0"/>
        <v>-105221941.66</v>
      </c>
      <c r="I9" s="6" t="e">
        <f t="shared" si="1"/>
        <v>#DIV/0!</v>
      </c>
    </row>
    <row r="10" spans="1:28" ht="12.75" customHeight="1" x14ac:dyDescent="0.2">
      <c r="B10" s="59">
        <v>1</v>
      </c>
      <c r="C10" s="7" t="s">
        <v>13</v>
      </c>
      <c r="D10" s="34"/>
      <c r="E10" s="62"/>
      <c r="F10" s="46"/>
      <c r="G10" s="41">
        <f>G11+G16+G26+G36</f>
        <v>105221941.66</v>
      </c>
      <c r="H10" s="6">
        <f t="shared" si="0"/>
        <v>-105221941.66</v>
      </c>
      <c r="I10" s="6" t="e">
        <f t="shared" si="1"/>
        <v>#DIV/0!</v>
      </c>
    </row>
    <row r="11" spans="1:28" ht="12.75" customHeight="1" x14ac:dyDescent="0.2">
      <c r="B11" s="47">
        <v>2.1</v>
      </c>
      <c r="C11" s="8" t="s">
        <v>14</v>
      </c>
      <c r="D11" s="37">
        <f t="shared" ref="D11" si="2">SUM(D12:D15)</f>
        <v>159316719</v>
      </c>
      <c r="E11" s="63">
        <f>SUM(E12:E15)</f>
        <v>8441452.1699999999</v>
      </c>
      <c r="F11" s="48">
        <f>SUM(F12:F15)</f>
        <v>167758171.17000002</v>
      </c>
      <c r="G11" s="42">
        <f t="shared" ref="G11:H11" si="3">SUM(G12:G15)</f>
        <v>91142054.659999996</v>
      </c>
      <c r="H11" s="37">
        <f t="shared" si="3"/>
        <v>76616116.50999999</v>
      </c>
      <c r="I11" s="82">
        <f t="shared" si="1"/>
        <v>54.329427904671157</v>
      </c>
    </row>
    <row r="12" spans="1:28" ht="12.75" customHeight="1" x14ac:dyDescent="0.2">
      <c r="B12" s="49" t="s">
        <v>15</v>
      </c>
      <c r="C12" s="7" t="s">
        <v>16</v>
      </c>
      <c r="D12" s="79">
        <v>139487000</v>
      </c>
      <c r="E12" s="80">
        <v>-13483173.83</v>
      </c>
      <c r="F12" s="50">
        <f>+D12+E12</f>
        <v>126003826.17</v>
      </c>
      <c r="G12" s="41">
        <v>75452663.370000005</v>
      </c>
      <c r="H12" s="34">
        <f t="shared" ref="H12:H15" si="4">F12-G12</f>
        <v>50551162.799999997</v>
      </c>
      <c r="I12" s="35">
        <f t="shared" si="1"/>
        <v>59.881247787032976</v>
      </c>
    </row>
    <row r="13" spans="1:28" ht="12.75" customHeight="1" x14ac:dyDescent="0.2">
      <c r="B13" s="49" t="s">
        <v>17</v>
      </c>
      <c r="C13" s="7" t="s">
        <v>18</v>
      </c>
      <c r="D13" s="79">
        <v>2100000</v>
      </c>
      <c r="E13" s="64">
        <v>22042000</v>
      </c>
      <c r="F13" s="50">
        <f t="shared" ref="F13:F15" si="5">+D13+E13</f>
        <v>24142000</v>
      </c>
      <c r="G13" s="41">
        <v>4970000</v>
      </c>
      <c r="H13" s="34">
        <f t="shared" si="4"/>
        <v>19172000</v>
      </c>
      <c r="I13" s="35">
        <f t="shared" si="1"/>
        <v>20.586529699279264</v>
      </c>
    </row>
    <row r="14" spans="1:28" ht="12.75" customHeight="1" x14ac:dyDescent="0.2">
      <c r="B14" s="49" t="s">
        <v>19</v>
      </c>
      <c r="C14" s="7" t="s">
        <v>20</v>
      </c>
      <c r="D14" s="79">
        <v>306000</v>
      </c>
      <c r="E14" s="64">
        <v>126000</v>
      </c>
      <c r="F14" s="50">
        <f t="shared" si="5"/>
        <v>432000</v>
      </c>
      <c r="G14" s="41">
        <v>217125</v>
      </c>
      <c r="H14" s="34">
        <f t="shared" si="4"/>
        <v>214875</v>
      </c>
      <c r="I14" s="35">
        <f t="shared" si="1"/>
        <v>50.260416666666664</v>
      </c>
    </row>
    <row r="15" spans="1:28" ht="12.75" customHeight="1" x14ac:dyDescent="0.2">
      <c r="B15" s="49" t="s">
        <v>21</v>
      </c>
      <c r="C15" s="7" t="s">
        <v>22</v>
      </c>
      <c r="D15" s="79">
        <v>17423719</v>
      </c>
      <c r="E15" s="80">
        <v>-243374</v>
      </c>
      <c r="F15" s="50">
        <f t="shared" si="5"/>
        <v>17180345</v>
      </c>
      <c r="G15" s="41">
        <v>10502266.289999999</v>
      </c>
      <c r="H15" s="34">
        <f t="shared" si="4"/>
        <v>6678078.7100000009</v>
      </c>
      <c r="I15" s="35">
        <f t="shared" si="1"/>
        <v>61.129542450981042</v>
      </c>
    </row>
    <row r="16" spans="1:28" ht="12.75" customHeight="1" x14ac:dyDescent="0.2">
      <c r="B16" s="47">
        <v>2.2000000000000002</v>
      </c>
      <c r="C16" s="8" t="s">
        <v>23</v>
      </c>
      <c r="D16" s="37">
        <f>SUM(D17:D25)</f>
        <v>35149281</v>
      </c>
      <c r="E16" s="63">
        <f>SUM(E17:E25)</f>
        <v>-1781865.71</v>
      </c>
      <c r="F16" s="48">
        <f>SUM(F17:F25)</f>
        <v>33367415.289999999</v>
      </c>
      <c r="G16" s="42">
        <f>SUM(G17:G25)</f>
        <v>7419339.1200000001</v>
      </c>
      <c r="H16" s="37">
        <f>SUM(H17:H25)</f>
        <v>25788076.169999998</v>
      </c>
      <c r="I16" s="82">
        <f t="shared" si="1"/>
        <v>22.235282701754635</v>
      </c>
    </row>
    <row r="17" spans="2:9" ht="12.75" customHeight="1" x14ac:dyDescent="0.2">
      <c r="B17" s="49" t="s">
        <v>24</v>
      </c>
      <c r="C17" s="7" t="s">
        <v>25</v>
      </c>
      <c r="D17" s="34">
        <v>8415281</v>
      </c>
      <c r="E17" s="62">
        <v>0</v>
      </c>
      <c r="F17" s="50">
        <f t="shared" ref="F17:F25" si="6">+D17+E17</f>
        <v>8415281</v>
      </c>
      <c r="G17" s="41">
        <v>3068496.38</v>
      </c>
      <c r="H17" s="34">
        <f t="shared" ref="H17:H25" si="7">F17-G17</f>
        <v>5346784.62</v>
      </c>
      <c r="I17" s="35">
        <f t="shared" si="1"/>
        <v>36.463385833461771</v>
      </c>
    </row>
    <row r="18" spans="2:9" ht="12.75" customHeight="1" x14ac:dyDescent="0.2">
      <c r="B18" s="49" t="s">
        <v>26</v>
      </c>
      <c r="C18" s="7" t="s">
        <v>27</v>
      </c>
      <c r="D18" s="34">
        <v>200000</v>
      </c>
      <c r="E18" s="62">
        <v>560000</v>
      </c>
      <c r="F18" s="50">
        <f t="shared" si="6"/>
        <v>760000</v>
      </c>
      <c r="G18" s="41">
        <v>97048.86</v>
      </c>
      <c r="H18" s="34">
        <f t="shared" si="7"/>
        <v>662951.14</v>
      </c>
      <c r="I18" s="35">
        <f t="shared" si="1"/>
        <v>12.769586842105262</v>
      </c>
    </row>
    <row r="19" spans="2:9" ht="12.75" customHeight="1" x14ac:dyDescent="0.2">
      <c r="B19" s="49" t="s">
        <v>28</v>
      </c>
      <c r="C19" s="7" t="s">
        <v>29</v>
      </c>
      <c r="D19" s="34">
        <v>3020000</v>
      </c>
      <c r="E19" s="62">
        <v>502043</v>
      </c>
      <c r="F19" s="50">
        <f t="shared" si="6"/>
        <v>3522043</v>
      </c>
      <c r="G19" s="41">
        <v>978093.66</v>
      </c>
      <c r="H19" s="34">
        <f t="shared" si="7"/>
        <v>2543949.34</v>
      </c>
      <c r="I19" s="35">
        <f t="shared" si="1"/>
        <v>27.770633691865775</v>
      </c>
    </row>
    <row r="20" spans="2:9" ht="12.75" customHeight="1" x14ac:dyDescent="0.2">
      <c r="B20" s="49" t="s">
        <v>30</v>
      </c>
      <c r="C20" s="7" t="s">
        <v>31</v>
      </c>
      <c r="D20" s="34"/>
      <c r="E20" s="62">
        <v>160000</v>
      </c>
      <c r="F20" s="50">
        <f t="shared" si="6"/>
        <v>160000</v>
      </c>
      <c r="G20" s="41"/>
      <c r="H20" s="34"/>
      <c r="I20" s="35"/>
    </row>
    <row r="21" spans="2:9" ht="12.75" customHeight="1" x14ac:dyDescent="0.2">
      <c r="B21" s="49" t="s">
        <v>32</v>
      </c>
      <c r="C21" s="7" t="s">
        <v>33</v>
      </c>
      <c r="D21" s="34">
        <v>15275000</v>
      </c>
      <c r="E21" s="80">
        <v>-7137000</v>
      </c>
      <c r="F21" s="50">
        <f t="shared" si="6"/>
        <v>8138000</v>
      </c>
      <c r="G21" s="41">
        <v>751058</v>
      </c>
      <c r="H21" s="34">
        <f t="shared" si="7"/>
        <v>7386942</v>
      </c>
      <c r="I21" s="35">
        <f t="shared" si="1"/>
        <v>9.2290243303022859</v>
      </c>
    </row>
    <row r="22" spans="2:9" ht="12.75" customHeight="1" x14ac:dyDescent="0.2">
      <c r="B22" s="49" t="s">
        <v>34</v>
      </c>
      <c r="C22" s="7" t="s">
        <v>35</v>
      </c>
      <c r="D22" s="34">
        <v>4000000</v>
      </c>
      <c r="E22" s="62">
        <v>601000</v>
      </c>
      <c r="F22" s="50">
        <f t="shared" si="6"/>
        <v>4601000</v>
      </c>
      <c r="G22" s="41">
        <v>1034018.33</v>
      </c>
      <c r="H22" s="34">
        <f t="shared" si="7"/>
        <v>3566981.67</v>
      </c>
      <c r="I22" s="35">
        <f t="shared" si="1"/>
        <v>22.473773744838077</v>
      </c>
    </row>
    <row r="23" spans="2:9" ht="28.5" customHeight="1" x14ac:dyDescent="0.2">
      <c r="B23" s="49" t="s">
        <v>36</v>
      </c>
      <c r="C23" s="7" t="s">
        <v>37</v>
      </c>
      <c r="D23" s="34">
        <v>1550000</v>
      </c>
      <c r="E23" s="62">
        <v>1342000</v>
      </c>
      <c r="F23" s="50">
        <f t="shared" si="6"/>
        <v>2892000</v>
      </c>
      <c r="G23" s="41">
        <v>950891.89</v>
      </c>
      <c r="H23" s="34">
        <f t="shared" si="7"/>
        <v>1941108.1099999999</v>
      </c>
      <c r="I23" s="35">
        <f t="shared" si="1"/>
        <v>32.880079183955743</v>
      </c>
    </row>
    <row r="24" spans="2:9" ht="12.75" customHeight="1" x14ac:dyDescent="0.2">
      <c r="B24" s="49" t="s">
        <v>38</v>
      </c>
      <c r="C24" s="7" t="s">
        <v>39</v>
      </c>
      <c r="D24" s="34">
        <v>2089000</v>
      </c>
      <c r="E24" s="62">
        <v>25660</v>
      </c>
      <c r="F24" s="50">
        <f t="shared" si="6"/>
        <v>2114660</v>
      </c>
      <c r="G24" s="41">
        <v>539732</v>
      </c>
      <c r="H24" s="34">
        <f t="shared" si="7"/>
        <v>1574928</v>
      </c>
      <c r="I24" s="35">
        <f t="shared" si="1"/>
        <v>25.523346542706626</v>
      </c>
    </row>
    <row r="25" spans="2:9" ht="12.75" customHeight="1" x14ac:dyDescent="0.2">
      <c r="B25" s="49" t="s">
        <v>40</v>
      </c>
      <c r="C25" s="7" t="s">
        <v>41</v>
      </c>
      <c r="D25" s="36">
        <v>600000</v>
      </c>
      <c r="E25" s="62">
        <v>2164431.29</v>
      </c>
      <c r="F25" s="50">
        <f t="shared" si="6"/>
        <v>2764431.29</v>
      </c>
      <c r="G25" s="43">
        <v>0</v>
      </c>
      <c r="H25" s="34">
        <f t="shared" si="7"/>
        <v>2764431.29</v>
      </c>
      <c r="I25" s="35">
        <f t="shared" si="1"/>
        <v>0</v>
      </c>
    </row>
    <row r="26" spans="2:9" ht="12.75" customHeight="1" x14ac:dyDescent="0.2">
      <c r="B26" s="47">
        <v>2.2999999999999998</v>
      </c>
      <c r="C26" s="8" t="s">
        <v>42</v>
      </c>
      <c r="D26" s="37">
        <f>SUM(D27:D33)</f>
        <v>28509000</v>
      </c>
      <c r="E26" s="65">
        <f>SUM(E27:E33)</f>
        <v>3850352</v>
      </c>
      <c r="F26" s="48">
        <f>SUM(F27:F33)</f>
        <v>32359352</v>
      </c>
      <c r="G26" s="42">
        <f>SUM(G27:G33)</f>
        <v>6231783.0800000001</v>
      </c>
      <c r="H26" s="37">
        <f>SUM(H27:H33)</f>
        <v>21482568.920000002</v>
      </c>
      <c r="I26" s="82">
        <f t="shared" si="1"/>
        <v>19.258058937644982</v>
      </c>
    </row>
    <row r="27" spans="2:9" ht="12.75" customHeight="1" x14ac:dyDescent="0.2">
      <c r="B27" s="49" t="s">
        <v>43</v>
      </c>
      <c r="C27" s="7" t="s">
        <v>44</v>
      </c>
      <c r="D27" s="34">
        <v>840000</v>
      </c>
      <c r="E27" s="62">
        <v>0</v>
      </c>
      <c r="F27" s="50">
        <f>+D27+E27</f>
        <v>840000</v>
      </c>
      <c r="G27" s="41">
        <v>48330.93</v>
      </c>
      <c r="H27" s="34">
        <f t="shared" ref="H27:H33" si="8">F27-G27</f>
        <v>791669.07</v>
      </c>
      <c r="I27" s="35">
        <f t="shared" si="1"/>
        <v>5.7536821428571434</v>
      </c>
    </row>
    <row r="28" spans="2:9" ht="12.75" customHeight="1" x14ac:dyDescent="0.2">
      <c r="B28" s="49" t="s">
        <v>45</v>
      </c>
      <c r="C28" s="7" t="s">
        <v>46</v>
      </c>
      <c r="D28" s="34">
        <v>10350000</v>
      </c>
      <c r="E28" s="80">
        <v>-9100000</v>
      </c>
      <c r="F28" s="50">
        <f t="shared" ref="F28:F33" si="9">+D28+E28</f>
        <v>1250000</v>
      </c>
      <c r="G28" s="43">
        <v>0</v>
      </c>
      <c r="H28" s="34">
        <f t="shared" si="8"/>
        <v>1250000</v>
      </c>
      <c r="I28" s="35">
        <f t="shared" si="1"/>
        <v>0</v>
      </c>
    </row>
    <row r="29" spans="2:9" ht="12.75" customHeight="1" x14ac:dyDescent="0.2">
      <c r="B29" s="49" t="s">
        <v>47</v>
      </c>
      <c r="C29" s="7" t="s">
        <v>48</v>
      </c>
      <c r="D29" s="34">
        <v>1480000</v>
      </c>
      <c r="E29" s="62">
        <v>810000</v>
      </c>
      <c r="F29" s="50">
        <f t="shared" si="9"/>
        <v>2290000</v>
      </c>
      <c r="G29" s="41">
        <v>426270.28</v>
      </c>
      <c r="H29" s="34">
        <f t="shared" si="8"/>
        <v>1863729.72</v>
      </c>
      <c r="I29" s="35">
        <f t="shared" si="1"/>
        <v>18.614422707423582</v>
      </c>
    </row>
    <row r="30" spans="2:9" ht="12.75" customHeight="1" x14ac:dyDescent="0.2">
      <c r="B30" s="49" t="s">
        <v>49</v>
      </c>
      <c r="C30" s="7" t="s">
        <v>50</v>
      </c>
      <c r="D30" s="34">
        <v>230000</v>
      </c>
      <c r="E30" s="62">
        <v>80000</v>
      </c>
      <c r="F30" s="50">
        <f t="shared" si="9"/>
        <v>310000</v>
      </c>
      <c r="G30" s="41">
        <v>43999.89</v>
      </c>
      <c r="H30" s="34">
        <f t="shared" si="8"/>
        <v>266000.11</v>
      </c>
      <c r="I30" s="35">
        <f t="shared" si="1"/>
        <v>14.193512903225805</v>
      </c>
    </row>
    <row r="31" spans="2:9" ht="12.75" customHeight="1" x14ac:dyDescent="0.2">
      <c r="B31" s="49" t="s">
        <v>51</v>
      </c>
      <c r="C31" s="7" t="s">
        <v>52</v>
      </c>
      <c r="D31" s="34"/>
      <c r="E31" s="62">
        <f>70000+4575000</f>
        <v>4645000</v>
      </c>
      <c r="F31" s="50">
        <f t="shared" si="9"/>
        <v>4645000</v>
      </c>
      <c r="G31" s="41"/>
      <c r="H31" s="34"/>
      <c r="I31" s="35"/>
    </row>
    <row r="32" spans="2:9" ht="16.5" customHeight="1" x14ac:dyDescent="0.2">
      <c r="B32" s="49" t="s">
        <v>53</v>
      </c>
      <c r="C32" s="7" t="s">
        <v>54</v>
      </c>
      <c r="D32" s="34">
        <v>12100000</v>
      </c>
      <c r="E32" s="62">
        <v>140000</v>
      </c>
      <c r="F32" s="50">
        <f t="shared" si="9"/>
        <v>12240000</v>
      </c>
      <c r="G32" s="41">
        <v>4700000</v>
      </c>
      <c r="H32" s="34">
        <f t="shared" si="8"/>
        <v>7540000</v>
      </c>
      <c r="I32" s="35">
        <f t="shared" si="1"/>
        <v>38.398692810457518</v>
      </c>
    </row>
    <row r="33" spans="2:9" ht="14.25" customHeight="1" x14ac:dyDescent="0.2">
      <c r="B33" s="49" t="s">
        <v>55</v>
      </c>
      <c r="C33" s="7" t="s">
        <v>56</v>
      </c>
      <c r="D33" s="34">
        <v>3509000</v>
      </c>
      <c r="E33" s="62">
        <f>3200000+160000+3915352</f>
        <v>7275352</v>
      </c>
      <c r="F33" s="50">
        <f t="shared" si="9"/>
        <v>10784352</v>
      </c>
      <c r="G33" s="41">
        <v>1013181.98</v>
      </c>
      <c r="H33" s="34">
        <f t="shared" si="8"/>
        <v>9771170.0199999996</v>
      </c>
      <c r="I33" s="35">
        <f t="shared" si="1"/>
        <v>9.3949268347323986</v>
      </c>
    </row>
    <row r="34" spans="2:9" ht="15.75" customHeight="1" x14ac:dyDescent="0.2">
      <c r="B34" s="60">
        <v>2.4</v>
      </c>
      <c r="C34" s="8" t="s">
        <v>57</v>
      </c>
      <c r="D34" s="34"/>
      <c r="E34" s="63">
        <f>+E35</f>
        <v>2731648</v>
      </c>
      <c r="F34" s="48">
        <f>+F35</f>
        <v>2731648</v>
      </c>
      <c r="G34" s="41"/>
      <c r="H34" s="34"/>
      <c r="I34" s="35"/>
    </row>
    <row r="35" spans="2:9" ht="14.25" customHeight="1" x14ac:dyDescent="0.2">
      <c r="B35" s="49" t="s">
        <v>58</v>
      </c>
      <c r="C35" s="7" t="s">
        <v>59</v>
      </c>
      <c r="D35" s="34"/>
      <c r="E35" s="62">
        <v>2731648</v>
      </c>
      <c r="F35" s="50">
        <f>+D35+E35</f>
        <v>2731648</v>
      </c>
      <c r="G35" s="41"/>
      <c r="H35" s="34"/>
      <c r="I35" s="35"/>
    </row>
    <row r="36" spans="2:9" ht="12.75" customHeight="1" x14ac:dyDescent="0.2">
      <c r="B36" s="47">
        <v>2.6</v>
      </c>
      <c r="C36" s="8" t="s">
        <v>60</v>
      </c>
      <c r="D36" s="37">
        <f>SUM(D37:D43)</f>
        <v>1720000</v>
      </c>
      <c r="E36" s="63">
        <f>SUM(E37:E43)</f>
        <v>18951370</v>
      </c>
      <c r="F36" s="48">
        <f>SUM(F37:F43)</f>
        <v>20671370</v>
      </c>
      <c r="G36" s="42">
        <f>G37</f>
        <v>428764.8</v>
      </c>
      <c r="H36" s="37">
        <v>1870177</v>
      </c>
      <c r="I36" s="82">
        <f t="shared" si="1"/>
        <v>2.0741963401554901</v>
      </c>
    </row>
    <row r="37" spans="2:9" ht="12.75" customHeight="1" x14ac:dyDescent="0.2">
      <c r="B37" s="49" t="s">
        <v>61</v>
      </c>
      <c r="C37" s="7" t="s">
        <v>62</v>
      </c>
      <c r="D37" s="34">
        <v>1720000</v>
      </c>
      <c r="E37" s="62">
        <v>1914000</v>
      </c>
      <c r="F37" s="50">
        <f>+D37+E37</f>
        <v>3634000</v>
      </c>
      <c r="G37" s="41">
        <v>428764.8</v>
      </c>
      <c r="H37" s="34">
        <f t="shared" ref="H37:H43" si="10">F37-G37</f>
        <v>3205235.2</v>
      </c>
      <c r="I37" s="35">
        <f t="shared" si="1"/>
        <v>11.798701155751239</v>
      </c>
    </row>
    <row r="38" spans="2:9" ht="12.75" customHeight="1" x14ac:dyDescent="0.2">
      <c r="B38" s="49" t="s">
        <v>63</v>
      </c>
      <c r="C38" s="7" t="s">
        <v>64</v>
      </c>
      <c r="D38" s="34"/>
      <c r="E38" s="62">
        <v>1090000</v>
      </c>
      <c r="F38" s="50">
        <f>+D38+E38</f>
        <v>1090000</v>
      </c>
      <c r="G38" s="41"/>
      <c r="H38" s="34"/>
      <c r="I38" s="35"/>
    </row>
    <row r="39" spans="2:9" ht="12.75" customHeight="1" x14ac:dyDescent="0.2">
      <c r="B39" s="49" t="s">
        <v>65</v>
      </c>
      <c r="C39" s="7" t="s">
        <v>66</v>
      </c>
      <c r="D39" s="34"/>
      <c r="E39" s="62">
        <v>15000</v>
      </c>
      <c r="F39" s="50">
        <f t="shared" ref="F39:F43" si="11">+D39+E39</f>
        <v>15000</v>
      </c>
      <c r="G39" s="41"/>
      <c r="H39" s="34"/>
      <c r="I39" s="35"/>
    </row>
    <row r="40" spans="2:9" ht="12.75" customHeight="1" x14ac:dyDescent="0.2">
      <c r="B40" s="49" t="s">
        <v>67</v>
      </c>
      <c r="C40" s="7" t="s">
        <v>68</v>
      </c>
      <c r="D40" s="34"/>
      <c r="E40" s="62">
        <v>12025000</v>
      </c>
      <c r="F40" s="50">
        <f t="shared" si="11"/>
        <v>12025000</v>
      </c>
      <c r="G40" s="41"/>
      <c r="H40" s="34"/>
      <c r="I40" s="35"/>
    </row>
    <row r="41" spans="2:9" ht="12.75" customHeight="1" x14ac:dyDescent="0.2">
      <c r="B41" s="49" t="s">
        <v>69</v>
      </c>
      <c r="C41" s="7" t="s">
        <v>70</v>
      </c>
      <c r="D41" s="41"/>
      <c r="E41" s="62">
        <v>1607370</v>
      </c>
      <c r="F41" s="50">
        <f t="shared" si="11"/>
        <v>1607370</v>
      </c>
      <c r="G41" s="41"/>
      <c r="H41" s="34"/>
      <c r="I41" s="35"/>
    </row>
    <row r="42" spans="2:9" ht="12.75" customHeight="1" x14ac:dyDescent="0.2">
      <c r="B42" s="49" t="s">
        <v>71</v>
      </c>
      <c r="C42" s="7" t="s">
        <v>72</v>
      </c>
      <c r="D42" s="34"/>
      <c r="E42" s="62">
        <v>900000</v>
      </c>
      <c r="F42" s="50">
        <f t="shared" si="11"/>
        <v>900000</v>
      </c>
      <c r="G42" s="41"/>
      <c r="H42" s="34"/>
      <c r="I42" s="35"/>
    </row>
    <row r="43" spans="2:9" ht="17.25" customHeight="1" thickBot="1" x14ac:dyDescent="0.25">
      <c r="B43" s="83" t="s">
        <v>73</v>
      </c>
      <c r="C43" s="84" t="s">
        <v>74</v>
      </c>
      <c r="D43" s="51"/>
      <c r="E43" s="66">
        <v>1400000</v>
      </c>
      <c r="F43" s="52">
        <f t="shared" si="11"/>
        <v>1400000</v>
      </c>
      <c r="G43" s="44">
        <v>0</v>
      </c>
      <c r="H43" s="9">
        <f t="shared" si="10"/>
        <v>1400000</v>
      </c>
      <c r="I43" s="10">
        <f t="shared" si="1"/>
        <v>0</v>
      </c>
    </row>
    <row r="44" spans="2:9" ht="12.75" customHeight="1" x14ac:dyDescent="0.15">
      <c r="B44" s="70" t="s">
        <v>75</v>
      </c>
      <c r="C44" s="70"/>
      <c r="D44" s="70"/>
      <c r="E44" s="71"/>
      <c r="F44" s="71"/>
    </row>
    <row r="45" spans="2:9" ht="12.75" customHeight="1" x14ac:dyDescent="0.15">
      <c r="B45" s="72" t="s">
        <v>76</v>
      </c>
      <c r="C45" s="72"/>
      <c r="D45" s="70"/>
      <c r="E45" s="71"/>
      <c r="F45" s="71"/>
    </row>
    <row r="46" spans="2:9" ht="12.75" customHeight="1" x14ac:dyDescent="0.15">
      <c r="B46" s="72" t="s">
        <v>77</v>
      </c>
      <c r="C46" s="72"/>
      <c r="D46" s="70"/>
      <c r="E46" s="71"/>
      <c r="F46" s="71"/>
    </row>
    <row r="47" spans="2:9" ht="12.75" customHeight="1" x14ac:dyDescent="0.15">
      <c r="B47" s="73" t="s">
        <v>78</v>
      </c>
      <c r="C47" s="73"/>
      <c r="D47" s="70"/>
      <c r="E47" s="71"/>
      <c r="F47" s="71"/>
    </row>
    <row r="48" spans="2:9" ht="12.75" customHeight="1" x14ac:dyDescent="0.15">
      <c r="B48" s="73" t="s">
        <v>79</v>
      </c>
      <c r="C48" s="73"/>
      <c r="D48" s="70"/>
      <c r="E48" s="71"/>
      <c r="F48" s="71"/>
    </row>
    <row r="49" spans="1:10" ht="12.75" customHeight="1" x14ac:dyDescent="0.15">
      <c r="B49" s="73" t="s">
        <v>80</v>
      </c>
      <c r="C49" s="73"/>
      <c r="D49" s="70"/>
      <c r="E49" s="71"/>
      <c r="F49" s="71"/>
    </row>
    <row r="50" spans="1:10" ht="12.75" customHeight="1" x14ac:dyDescent="0.2">
      <c r="B50" s="74" t="s">
        <v>81</v>
      </c>
      <c r="C50" s="75"/>
      <c r="D50" s="76"/>
      <c r="E50" s="77"/>
      <c r="F50" s="77"/>
      <c r="G50" s="38"/>
    </row>
    <row r="51" spans="1:10" ht="12.75" customHeight="1" x14ac:dyDescent="0.2">
      <c r="B51" s="75" t="s">
        <v>82</v>
      </c>
      <c r="C51" s="75"/>
      <c r="D51" s="74"/>
      <c r="E51" s="77"/>
      <c r="F51" s="77"/>
      <c r="G51" s="38"/>
    </row>
    <row r="52" spans="1:10" ht="12.75" customHeight="1" x14ac:dyDescent="0.25">
      <c r="B52" s="75" t="s">
        <v>83</v>
      </c>
      <c r="C52" s="75"/>
      <c r="D52" s="78"/>
      <c r="E52" s="77"/>
      <c r="F52" s="77"/>
      <c r="J52" s="69"/>
    </row>
    <row r="53" spans="1:10" ht="12.75" customHeight="1" x14ac:dyDescent="0.2"/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5">
      <c r="A59" s="68" t="s">
        <v>84</v>
      </c>
      <c r="C59" s="68" t="s">
        <v>85</v>
      </c>
      <c r="D59" s="38"/>
      <c r="E59" s="38"/>
      <c r="F59" s="69" t="s">
        <v>86</v>
      </c>
    </row>
    <row r="60" spans="1:10" ht="12.75" customHeight="1" x14ac:dyDescent="0.25">
      <c r="A60" s="68" t="s">
        <v>87</v>
      </c>
      <c r="C60" s="68" t="s">
        <v>88</v>
      </c>
      <c r="D60" s="38"/>
      <c r="E60" s="38"/>
      <c r="F60" s="69" t="s">
        <v>89</v>
      </c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</sheetData>
  <mergeCells count="6">
    <mergeCell ref="A1:I1"/>
    <mergeCell ref="A3:I3"/>
    <mergeCell ref="A4:I4"/>
    <mergeCell ref="A5:I5"/>
    <mergeCell ref="B7:C7"/>
    <mergeCell ref="A2:I2"/>
  </mergeCells>
  <printOptions horizontalCentered="1"/>
  <pageMargins left="0.25" right="0.25" top="0.5" bottom="0.5" header="0.05" footer="0.05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8.25" customHeight="1" x14ac:dyDescent="0.2">
      <c r="B2" s="13">
        <v>5163</v>
      </c>
      <c r="C2" s="14" t="s">
        <v>90</v>
      </c>
      <c r="D2" s="15">
        <v>131379501</v>
      </c>
      <c r="E2" s="15">
        <v>-2582258</v>
      </c>
      <c r="F2" s="15">
        <v>128797243</v>
      </c>
      <c r="G2" s="15">
        <v>79835554.760000005</v>
      </c>
      <c r="H2" s="15">
        <v>48961688.240000002</v>
      </c>
      <c r="I2" s="16">
        <v>61.99</v>
      </c>
      <c r="J2" s="12"/>
      <c r="K2" s="12"/>
      <c r="L2" s="12"/>
      <c r="M2" s="12"/>
      <c r="N2" s="12"/>
      <c r="O2" s="12"/>
      <c r="P2" s="12"/>
    </row>
    <row r="3" spans="1:26" ht="49.5" customHeight="1" x14ac:dyDescent="0.2">
      <c r="B3" s="17">
        <v>1</v>
      </c>
      <c r="C3" s="18" t="s">
        <v>90</v>
      </c>
      <c r="D3" s="19">
        <v>131379501</v>
      </c>
      <c r="E3" s="19">
        <v>-2582258</v>
      </c>
      <c r="F3" s="19">
        <v>128797243</v>
      </c>
      <c r="G3" s="19">
        <v>79835554.760000005</v>
      </c>
      <c r="H3" s="19">
        <v>48961688.240000002</v>
      </c>
      <c r="I3" s="20">
        <v>61.99</v>
      </c>
      <c r="J3" s="12"/>
      <c r="K3" s="12"/>
      <c r="L3" s="12"/>
      <c r="M3" s="12"/>
      <c r="N3" s="12"/>
      <c r="O3" s="12"/>
      <c r="P3" s="12"/>
    </row>
    <row r="4" spans="1:26" ht="44.25" customHeight="1" x14ac:dyDescent="0.25">
      <c r="A4" s="21"/>
      <c r="B4" s="22">
        <v>1</v>
      </c>
      <c r="C4" s="18" t="s">
        <v>90</v>
      </c>
      <c r="D4" s="19">
        <v>131379501</v>
      </c>
      <c r="E4" s="19">
        <v>-2582258</v>
      </c>
      <c r="F4" s="19">
        <v>128797243</v>
      </c>
      <c r="G4" s="19">
        <v>79835554.760000005</v>
      </c>
      <c r="H4" s="19">
        <v>48961688.240000002</v>
      </c>
      <c r="I4" s="20">
        <v>61.99</v>
      </c>
      <c r="J4" s="12"/>
      <c r="K4" s="12"/>
      <c r="L4" s="12"/>
      <c r="M4" s="12"/>
      <c r="N4" s="12"/>
      <c r="O4" s="12"/>
      <c r="P4" s="12"/>
    </row>
    <row r="5" spans="1:26" ht="46.5" customHeight="1" x14ac:dyDescent="0.25">
      <c r="A5" s="21"/>
      <c r="B5" s="22">
        <v>1</v>
      </c>
      <c r="C5" s="18" t="s">
        <v>91</v>
      </c>
      <c r="D5" s="19">
        <v>131379501</v>
      </c>
      <c r="E5" s="19">
        <v>2582258</v>
      </c>
      <c r="F5" s="19">
        <v>128797243</v>
      </c>
      <c r="G5" s="19">
        <v>79835554.760000005</v>
      </c>
      <c r="H5" s="19">
        <v>48961688.240000002</v>
      </c>
      <c r="I5" s="20">
        <v>61.99</v>
      </c>
      <c r="J5" s="23">
        <f>H5+E5</f>
        <v>51543946.240000002</v>
      </c>
      <c r="K5" s="12"/>
      <c r="L5" s="12"/>
      <c r="M5" s="12"/>
      <c r="N5" s="12"/>
      <c r="O5" s="12"/>
      <c r="P5" s="12"/>
    </row>
    <row r="6" spans="1:26" ht="22.5" customHeight="1" x14ac:dyDescent="0.25">
      <c r="A6" s="21"/>
      <c r="B6" s="24">
        <v>2.1</v>
      </c>
      <c r="C6" s="18" t="s">
        <v>92</v>
      </c>
      <c r="D6" s="19">
        <v>105606589</v>
      </c>
      <c r="E6" s="20">
        <v>0</v>
      </c>
      <c r="F6" s="19">
        <v>105606589</v>
      </c>
      <c r="G6" s="19">
        <v>67830828.780000001</v>
      </c>
      <c r="H6" s="19">
        <v>37775760.219999999</v>
      </c>
      <c r="I6" s="20">
        <v>64.23</v>
      </c>
      <c r="J6" s="12"/>
      <c r="K6" s="12"/>
      <c r="L6" s="12"/>
      <c r="M6" s="12"/>
      <c r="N6" s="12"/>
      <c r="O6" s="12"/>
      <c r="P6" s="12"/>
    </row>
    <row r="7" spans="1:26" ht="22.5" customHeight="1" x14ac:dyDescent="0.25">
      <c r="A7" s="21"/>
      <c r="B7" s="25" t="s">
        <v>93</v>
      </c>
      <c r="C7" s="18" t="s">
        <v>94</v>
      </c>
      <c r="D7" s="19">
        <v>85604292</v>
      </c>
      <c r="E7" s="20">
        <v>0</v>
      </c>
      <c r="F7" s="19">
        <v>85604292</v>
      </c>
      <c r="G7" s="19">
        <v>55105779.079999998</v>
      </c>
      <c r="H7" s="19">
        <v>30498512.920000002</v>
      </c>
      <c r="I7" s="20">
        <v>64.37</v>
      </c>
      <c r="J7" s="12"/>
      <c r="K7" s="12"/>
      <c r="L7" s="12"/>
      <c r="M7" s="12"/>
      <c r="N7" s="12"/>
      <c r="O7" s="12"/>
      <c r="P7" s="12"/>
    </row>
    <row r="8" spans="1:26" ht="22.5" customHeight="1" x14ac:dyDescent="0.25">
      <c r="A8" s="21"/>
      <c r="B8" s="25" t="s">
        <v>95</v>
      </c>
      <c r="C8" s="18" t="s">
        <v>96</v>
      </c>
      <c r="D8" s="19">
        <v>7935674</v>
      </c>
      <c r="E8" s="20">
        <v>0</v>
      </c>
      <c r="F8" s="19">
        <v>7935674</v>
      </c>
      <c r="G8" s="19">
        <v>4177000</v>
      </c>
      <c r="H8" s="19">
        <v>3758674</v>
      </c>
      <c r="I8" s="20">
        <v>52.64</v>
      </c>
      <c r="J8" s="12"/>
      <c r="K8" s="12"/>
      <c r="L8" s="12"/>
      <c r="M8" s="12"/>
      <c r="N8" s="12"/>
      <c r="O8" s="12"/>
      <c r="P8" s="12"/>
    </row>
    <row r="9" spans="1:26" ht="22.5" customHeight="1" x14ac:dyDescent="0.25">
      <c r="A9" s="21"/>
      <c r="B9" s="25" t="s">
        <v>97</v>
      </c>
      <c r="C9" s="18" t="s">
        <v>98</v>
      </c>
      <c r="D9" s="19">
        <v>225000</v>
      </c>
      <c r="E9" s="20">
        <v>0</v>
      </c>
      <c r="F9" s="19">
        <v>225000</v>
      </c>
      <c r="G9" s="19">
        <v>140625</v>
      </c>
      <c r="H9" s="19">
        <v>84375</v>
      </c>
      <c r="I9" s="20">
        <v>62.5</v>
      </c>
      <c r="J9" s="12"/>
      <c r="K9" s="12"/>
      <c r="L9" s="12"/>
      <c r="M9" s="12"/>
      <c r="N9" s="12"/>
      <c r="O9" s="12"/>
      <c r="P9" s="12"/>
    </row>
    <row r="10" spans="1:26" ht="22.5" customHeight="1" x14ac:dyDescent="0.25">
      <c r="A10" s="21"/>
      <c r="B10" s="25" t="s">
        <v>99</v>
      </c>
      <c r="C10" s="18" t="s">
        <v>100</v>
      </c>
      <c r="D10" s="19">
        <v>11841623</v>
      </c>
      <c r="E10" s="20">
        <v>0</v>
      </c>
      <c r="F10" s="19">
        <v>11841623</v>
      </c>
      <c r="G10" s="19">
        <v>8407424.6999999993</v>
      </c>
      <c r="H10" s="19">
        <v>3434198.3</v>
      </c>
      <c r="I10" s="20">
        <v>71</v>
      </c>
      <c r="J10" s="12"/>
      <c r="K10" s="12"/>
      <c r="L10" s="12"/>
      <c r="M10" s="12"/>
      <c r="N10" s="12"/>
      <c r="O10" s="12"/>
      <c r="P10" s="12"/>
    </row>
    <row r="11" spans="1:26" ht="22.5" customHeight="1" x14ac:dyDescent="0.25">
      <c r="A11" s="21"/>
      <c r="B11" s="24">
        <v>2.2000000000000002</v>
      </c>
      <c r="C11" s="18" t="s">
        <v>101</v>
      </c>
      <c r="D11" s="19">
        <v>14260678</v>
      </c>
      <c r="E11" s="19">
        <v>-1977300</v>
      </c>
      <c r="F11" s="19">
        <v>12283378</v>
      </c>
      <c r="G11" s="19">
        <v>6737242.9000000004</v>
      </c>
      <c r="H11" s="19">
        <v>5546135.0999999996</v>
      </c>
      <c r="I11" s="20">
        <v>54.85</v>
      </c>
      <c r="J11" s="12"/>
      <c r="K11" s="12"/>
      <c r="L11" s="12"/>
      <c r="M11" s="12"/>
      <c r="N11" s="12"/>
      <c r="O11" s="12"/>
      <c r="P11" s="12"/>
    </row>
    <row r="12" spans="1:26" ht="22.5" customHeight="1" x14ac:dyDescent="0.25">
      <c r="A12" s="21"/>
      <c r="B12" s="25" t="s">
        <v>102</v>
      </c>
      <c r="C12" s="18" t="s">
        <v>103</v>
      </c>
      <c r="D12" s="19">
        <v>3587000</v>
      </c>
      <c r="E12" s="19">
        <v>-371000</v>
      </c>
      <c r="F12" s="19">
        <v>3216000</v>
      </c>
      <c r="G12" s="19">
        <v>2653575.46</v>
      </c>
      <c r="H12" s="19">
        <v>562424.54</v>
      </c>
      <c r="I12" s="20">
        <v>82.51</v>
      </c>
      <c r="J12" s="12"/>
      <c r="K12" s="12"/>
      <c r="L12" s="12"/>
      <c r="M12" s="12"/>
      <c r="N12" s="12"/>
      <c r="O12" s="12"/>
      <c r="P12" s="12"/>
    </row>
    <row r="13" spans="1:26" ht="22.5" customHeight="1" x14ac:dyDescent="0.25">
      <c r="A13" s="21"/>
      <c r="B13" s="25" t="s">
        <v>104</v>
      </c>
      <c r="C13" s="18" t="s">
        <v>105</v>
      </c>
      <c r="D13" s="19">
        <v>112587</v>
      </c>
      <c r="E13" s="19">
        <v>690000</v>
      </c>
      <c r="F13" s="19">
        <v>802587</v>
      </c>
      <c r="G13" s="19">
        <v>34220</v>
      </c>
      <c r="H13" s="19">
        <v>768367</v>
      </c>
      <c r="I13" s="20">
        <v>4.26</v>
      </c>
      <c r="J13" s="12"/>
      <c r="K13" s="12"/>
      <c r="L13" s="12"/>
      <c r="M13" s="12"/>
      <c r="N13" s="12"/>
      <c r="O13" s="12"/>
      <c r="P13" s="12"/>
    </row>
    <row r="14" spans="1:26" ht="22.5" customHeight="1" x14ac:dyDescent="0.25">
      <c r="A14" s="21"/>
      <c r="B14" s="25" t="s">
        <v>106</v>
      </c>
      <c r="C14" s="18" t="s">
        <v>107</v>
      </c>
      <c r="D14" s="19">
        <v>1573660</v>
      </c>
      <c r="E14" s="19">
        <v>34000</v>
      </c>
      <c r="F14" s="19">
        <v>1607660</v>
      </c>
      <c r="G14" s="19">
        <v>939793.66</v>
      </c>
      <c r="H14" s="19">
        <v>667866.34</v>
      </c>
      <c r="I14" s="20">
        <v>58.46</v>
      </c>
      <c r="J14" s="12"/>
      <c r="K14" s="12"/>
      <c r="L14" s="12"/>
      <c r="M14" s="12"/>
      <c r="N14" s="12"/>
      <c r="O14" s="12"/>
      <c r="P14" s="12"/>
    </row>
    <row r="15" spans="1:26" ht="22.5" customHeight="1" x14ac:dyDescent="0.25">
      <c r="A15" s="21"/>
      <c r="B15" s="25" t="s">
        <v>108</v>
      </c>
      <c r="C15" s="18" t="s">
        <v>109</v>
      </c>
      <c r="D15" s="19">
        <v>2270621</v>
      </c>
      <c r="E15" s="19">
        <v>-770000</v>
      </c>
      <c r="F15" s="19">
        <v>1500621</v>
      </c>
      <c r="G15" s="20">
        <v>0</v>
      </c>
      <c r="H15" s="19">
        <v>1500621</v>
      </c>
      <c r="I15" s="20">
        <v>0</v>
      </c>
      <c r="J15" s="12"/>
      <c r="K15" s="12"/>
      <c r="L15" s="12"/>
      <c r="M15" s="12"/>
      <c r="N15" s="12"/>
      <c r="O15" s="12"/>
      <c r="P15" s="12"/>
    </row>
    <row r="16" spans="1:26" ht="22.5" customHeight="1" x14ac:dyDescent="0.25">
      <c r="A16" s="21"/>
      <c r="B16" s="25" t="s">
        <v>110</v>
      </c>
      <c r="C16" s="18" t="s">
        <v>111</v>
      </c>
      <c r="D16" s="19">
        <v>860000</v>
      </c>
      <c r="E16" s="19">
        <v>-206000</v>
      </c>
      <c r="F16" s="19">
        <v>654000</v>
      </c>
      <c r="G16" s="19">
        <v>634892</v>
      </c>
      <c r="H16" s="19">
        <v>19108</v>
      </c>
      <c r="I16" s="20">
        <v>97.08</v>
      </c>
      <c r="J16" s="12"/>
      <c r="K16" s="12"/>
      <c r="L16" s="12"/>
      <c r="M16" s="12"/>
      <c r="N16" s="12"/>
      <c r="O16" s="12"/>
      <c r="P16" s="12"/>
    </row>
    <row r="17" spans="1:16" ht="22.5" customHeight="1" x14ac:dyDescent="0.25">
      <c r="A17" s="21"/>
      <c r="B17" s="25" t="s">
        <v>112</v>
      </c>
      <c r="C17" s="18" t="s">
        <v>113</v>
      </c>
      <c r="D17" s="19">
        <v>1460000</v>
      </c>
      <c r="E17" s="20">
        <v>0</v>
      </c>
      <c r="F17" s="19">
        <v>1460000</v>
      </c>
      <c r="G17" s="19">
        <v>1034018.33</v>
      </c>
      <c r="H17" s="19">
        <v>425981.67</v>
      </c>
      <c r="I17" s="20">
        <v>70.819999999999993</v>
      </c>
      <c r="J17" s="12"/>
      <c r="K17" s="12"/>
      <c r="L17" s="12"/>
      <c r="M17" s="12"/>
      <c r="N17" s="12"/>
      <c r="O17" s="12"/>
      <c r="P17" s="12"/>
    </row>
    <row r="18" spans="1:16" ht="22.5" customHeight="1" x14ac:dyDescent="0.25">
      <c r="A18" s="21"/>
      <c r="B18" s="25" t="s">
        <v>114</v>
      </c>
      <c r="C18" s="26" t="s">
        <v>115</v>
      </c>
      <c r="D18" s="19">
        <v>3145810</v>
      </c>
      <c r="E18" s="19">
        <v>-2049300</v>
      </c>
      <c r="F18" s="19">
        <v>1096510</v>
      </c>
      <c r="G18" s="19">
        <v>901011.45</v>
      </c>
      <c r="H18" s="19">
        <v>195498.55</v>
      </c>
      <c r="I18" s="20">
        <v>82.17</v>
      </c>
      <c r="J18" s="12"/>
      <c r="K18" s="12"/>
      <c r="L18" s="12"/>
      <c r="M18" s="12"/>
      <c r="N18" s="12"/>
      <c r="O18" s="12"/>
      <c r="P18" s="12"/>
    </row>
    <row r="19" spans="1:16" ht="22.5" customHeight="1" x14ac:dyDescent="0.25">
      <c r="A19" s="21"/>
      <c r="B19" s="25" t="s">
        <v>116</v>
      </c>
      <c r="C19" s="18" t="s">
        <v>117</v>
      </c>
      <c r="D19" s="19">
        <v>1251000</v>
      </c>
      <c r="E19" s="19">
        <v>500000</v>
      </c>
      <c r="F19" s="19">
        <v>1751000</v>
      </c>
      <c r="G19" s="19">
        <v>539732</v>
      </c>
      <c r="H19" s="19">
        <v>1211268</v>
      </c>
      <c r="I19" s="20">
        <v>30.82</v>
      </c>
      <c r="J19" s="12"/>
      <c r="K19" s="12"/>
      <c r="L19" s="12"/>
      <c r="M19" s="12"/>
      <c r="N19" s="12"/>
      <c r="O19" s="12"/>
      <c r="P19" s="12"/>
    </row>
    <row r="20" spans="1:16" ht="22.5" customHeight="1" x14ac:dyDescent="0.25">
      <c r="A20" s="21"/>
      <c r="B20" s="25" t="s">
        <v>118</v>
      </c>
      <c r="C20" s="18" t="s">
        <v>119</v>
      </c>
      <c r="D20" s="20">
        <v>0</v>
      </c>
      <c r="E20" s="19">
        <v>195000</v>
      </c>
      <c r="F20" s="19">
        <v>195000</v>
      </c>
      <c r="G20" s="20">
        <v>0</v>
      </c>
      <c r="H20" s="19">
        <v>195000</v>
      </c>
      <c r="I20" s="20">
        <v>0</v>
      </c>
      <c r="J20" s="12"/>
      <c r="K20" s="12"/>
      <c r="L20" s="12"/>
      <c r="M20" s="12"/>
      <c r="N20" s="12"/>
      <c r="O20" s="12"/>
      <c r="P20" s="12"/>
    </row>
    <row r="21" spans="1:16" ht="22.5" customHeight="1" x14ac:dyDescent="0.25">
      <c r="A21" s="21"/>
      <c r="B21" s="24">
        <v>2.2999999999999998</v>
      </c>
      <c r="C21" s="18" t="s">
        <v>120</v>
      </c>
      <c r="D21" s="19">
        <v>9506357</v>
      </c>
      <c r="E21" s="19">
        <v>-604958</v>
      </c>
      <c r="F21" s="19">
        <v>8901399</v>
      </c>
      <c r="G21" s="19">
        <v>5131783.08</v>
      </c>
      <c r="H21" s="19">
        <v>3769615.92</v>
      </c>
      <c r="I21" s="20">
        <v>57.65</v>
      </c>
      <c r="J21" s="12"/>
      <c r="K21" s="12"/>
      <c r="L21" s="12"/>
      <c r="M21" s="12"/>
      <c r="N21" s="12"/>
      <c r="O21" s="12"/>
      <c r="P21" s="12"/>
    </row>
    <row r="22" spans="1:16" ht="22.5" customHeight="1" x14ac:dyDescent="0.25">
      <c r="A22" s="21"/>
      <c r="B22" s="25" t="s">
        <v>121</v>
      </c>
      <c r="C22" s="18" t="s">
        <v>122</v>
      </c>
      <c r="D22" s="19">
        <v>1005000</v>
      </c>
      <c r="E22" s="19">
        <v>-205000</v>
      </c>
      <c r="F22" s="19">
        <v>800000</v>
      </c>
      <c r="G22" s="19">
        <v>48330.93</v>
      </c>
      <c r="H22" s="19">
        <v>751669.07</v>
      </c>
      <c r="I22" s="20">
        <v>6.04</v>
      </c>
      <c r="J22" s="12"/>
      <c r="K22" s="12"/>
      <c r="L22" s="12"/>
      <c r="M22" s="12"/>
      <c r="N22" s="12"/>
      <c r="O22" s="12"/>
      <c r="P22" s="12"/>
    </row>
    <row r="23" spans="1:16" ht="22.5" customHeight="1" x14ac:dyDescent="0.25">
      <c r="A23" s="21"/>
      <c r="B23" s="25" t="s">
        <v>123</v>
      </c>
      <c r="C23" s="18" t="s">
        <v>124</v>
      </c>
      <c r="D23" s="19">
        <v>450000</v>
      </c>
      <c r="E23" s="19">
        <v>-150000</v>
      </c>
      <c r="F23" s="19">
        <v>300000</v>
      </c>
      <c r="G23" s="20">
        <v>0</v>
      </c>
      <c r="H23" s="19">
        <v>300000</v>
      </c>
      <c r="I23" s="20">
        <v>0</v>
      </c>
      <c r="J23" s="12"/>
      <c r="K23" s="12"/>
      <c r="L23" s="12"/>
      <c r="M23" s="12"/>
      <c r="N23" s="12"/>
      <c r="O23" s="12"/>
      <c r="P23" s="12"/>
    </row>
    <row r="24" spans="1:16" ht="22.5" customHeight="1" x14ac:dyDescent="0.25">
      <c r="A24" s="21"/>
      <c r="B24" s="25" t="s">
        <v>125</v>
      </c>
      <c r="C24" s="18" t="s">
        <v>126</v>
      </c>
      <c r="D24" s="19">
        <v>818000</v>
      </c>
      <c r="E24" s="19">
        <v>80000</v>
      </c>
      <c r="F24" s="19">
        <v>898000</v>
      </c>
      <c r="G24" s="19">
        <v>426270.28</v>
      </c>
      <c r="H24" s="19">
        <v>471729.72</v>
      </c>
      <c r="I24" s="20">
        <v>47.47</v>
      </c>
      <c r="J24" s="12"/>
      <c r="K24" s="12"/>
      <c r="L24" s="12"/>
      <c r="M24" s="12"/>
      <c r="N24" s="12"/>
      <c r="O24" s="12"/>
      <c r="P24" s="12"/>
    </row>
    <row r="25" spans="1:16" ht="22.5" customHeight="1" x14ac:dyDescent="0.25">
      <c r="A25" s="21"/>
      <c r="B25" s="25" t="s">
        <v>127</v>
      </c>
      <c r="C25" s="18" t="s">
        <v>128</v>
      </c>
      <c r="D25" s="19">
        <v>371808</v>
      </c>
      <c r="E25" s="19">
        <v>-80000</v>
      </c>
      <c r="F25" s="19">
        <v>291808</v>
      </c>
      <c r="G25" s="19">
        <v>43999.89</v>
      </c>
      <c r="H25" s="19">
        <v>247808.11</v>
      </c>
      <c r="I25" s="20">
        <v>15.08</v>
      </c>
      <c r="J25" s="12"/>
      <c r="K25" s="12"/>
      <c r="L25" s="12"/>
      <c r="M25" s="12"/>
      <c r="N25" s="12"/>
      <c r="O25" s="12"/>
      <c r="P25" s="12"/>
    </row>
    <row r="26" spans="1:16" ht="22.5" customHeight="1" x14ac:dyDescent="0.25">
      <c r="A26" s="21"/>
      <c r="B26" s="25" t="s">
        <v>129</v>
      </c>
      <c r="C26" s="18" t="s">
        <v>130</v>
      </c>
      <c r="D26" s="19">
        <v>4800000</v>
      </c>
      <c r="E26" s="19">
        <v>-300000</v>
      </c>
      <c r="F26" s="19">
        <v>4500000</v>
      </c>
      <c r="G26" s="19">
        <v>3600000</v>
      </c>
      <c r="H26" s="19">
        <v>900000</v>
      </c>
      <c r="I26" s="20">
        <v>80</v>
      </c>
      <c r="J26" s="12"/>
      <c r="K26" s="12"/>
      <c r="L26" s="12"/>
      <c r="M26" s="12"/>
      <c r="N26" s="12"/>
      <c r="O26" s="12"/>
      <c r="P26" s="12"/>
    </row>
    <row r="27" spans="1:16" ht="22.5" customHeight="1" x14ac:dyDescent="0.25">
      <c r="A27" s="21"/>
      <c r="B27" s="25" t="s">
        <v>131</v>
      </c>
      <c r="C27" s="18" t="s">
        <v>132</v>
      </c>
      <c r="D27" s="19">
        <v>2061549</v>
      </c>
      <c r="E27" s="19">
        <v>50042</v>
      </c>
      <c r="F27" s="19">
        <v>2111591</v>
      </c>
      <c r="G27" s="19">
        <v>1013181.98</v>
      </c>
      <c r="H27" s="19">
        <v>1098409.02</v>
      </c>
      <c r="I27" s="20">
        <v>47.98</v>
      </c>
      <c r="J27" s="12"/>
      <c r="K27" s="12"/>
      <c r="L27" s="12"/>
      <c r="M27" s="12"/>
      <c r="N27" s="12"/>
      <c r="O27" s="12"/>
      <c r="P27" s="12"/>
    </row>
    <row r="28" spans="1:16" ht="22.5" customHeight="1" x14ac:dyDescent="0.25">
      <c r="A28" s="21"/>
      <c r="B28" s="24">
        <v>2.6</v>
      </c>
      <c r="C28" s="18" t="s">
        <v>133</v>
      </c>
      <c r="D28" s="19">
        <v>2005877</v>
      </c>
      <c r="E28" s="20">
        <v>0</v>
      </c>
      <c r="F28" s="19">
        <v>2005877</v>
      </c>
      <c r="G28" s="19">
        <v>135700</v>
      </c>
      <c r="H28" s="19">
        <v>1870177</v>
      </c>
      <c r="I28" s="20">
        <v>6.77</v>
      </c>
      <c r="J28" s="12"/>
      <c r="K28" s="12"/>
      <c r="L28" s="12"/>
      <c r="M28" s="12"/>
      <c r="N28" s="12"/>
      <c r="O28" s="12"/>
      <c r="P28" s="12"/>
    </row>
    <row r="29" spans="1:16" ht="22.5" customHeight="1" x14ac:dyDescent="0.25">
      <c r="A29" s="21"/>
      <c r="B29" s="25" t="s">
        <v>134</v>
      </c>
      <c r="C29" s="18" t="s">
        <v>135</v>
      </c>
      <c r="D29" s="19">
        <v>1205877</v>
      </c>
      <c r="E29" s="20">
        <v>0</v>
      </c>
      <c r="F29" s="19">
        <v>1205877</v>
      </c>
      <c r="G29" s="19">
        <v>135700</v>
      </c>
      <c r="H29" s="19">
        <v>1070177</v>
      </c>
      <c r="I29" s="20">
        <v>11.25</v>
      </c>
      <c r="J29" s="12"/>
      <c r="K29" s="12"/>
      <c r="L29" s="12"/>
      <c r="M29" s="12"/>
      <c r="N29" s="12"/>
      <c r="O29" s="12"/>
      <c r="P29" s="12"/>
    </row>
    <row r="30" spans="1:16" ht="22.5" customHeight="1" x14ac:dyDescent="0.25">
      <c r="A30" s="21"/>
      <c r="B30" s="25" t="s">
        <v>136</v>
      </c>
      <c r="C30" s="18" t="s">
        <v>137</v>
      </c>
      <c r="D30" s="19">
        <v>800000</v>
      </c>
      <c r="E30" s="20">
        <v>0</v>
      </c>
      <c r="F30" s="19">
        <v>800000</v>
      </c>
      <c r="G30" s="20">
        <v>0</v>
      </c>
      <c r="H30" s="19">
        <v>800000</v>
      </c>
      <c r="I30" s="20">
        <v>0</v>
      </c>
      <c r="J30" s="12"/>
      <c r="K30" s="12"/>
      <c r="L30" s="12"/>
      <c r="M30" s="12"/>
      <c r="N30" s="12"/>
      <c r="O30" s="12"/>
      <c r="P30" s="12"/>
    </row>
    <row r="31" spans="1:16" ht="22.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2:16" ht="12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 ht="12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2.7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2:16" ht="12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6" ht="12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6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2:16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16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16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16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 ht="12.7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16" ht="12.7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2:16" ht="12.75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6" ht="12.7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12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2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2.7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16" ht="12.7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2:16" ht="12.7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2:16" ht="12.7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2:16" ht="12.75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2:16" ht="12.7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2:16" ht="12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2:16" ht="12.75" customHeigh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2:16" ht="12.7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2:16" ht="12.75" customHeigh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2:16" ht="12.75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2:16" ht="12.7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2:16" ht="12.75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2:16" ht="12.75" customHeigh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ht="12.75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ht="12.75" customHeigh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ht="12.75" customHeigh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ht="12.75" customHeigh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ht="12.75" customHeigh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ht="12.75" customHeigh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ht="12.75" customHeight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ht="12.75" customHeight="1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ht="12.75" customHeight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ht="12.75" customHeight="1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ht="12.75" customHeight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ht="12.75" customHeight="1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ht="12.75" customHeight="1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ht="12.75" customHeight="1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ht="12.75" customHeight="1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ht="12.75" customHeight="1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ht="12.75" customHeight="1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ht="12.75" customHeight="1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ht="12.75" customHeight="1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ht="12.75" customHeight="1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ht="12.75" customHeight="1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ht="12.75" customHeight="1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ht="12.75" customHeight="1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ht="12.75" customHeight="1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2:16" ht="12.75" customHeight="1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2:16" ht="12.75" customHeight="1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2:16" ht="12.75" customHeight="1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2:16" ht="12.75" customHeight="1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2:16" ht="12.75" customHeight="1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2:16" ht="12.75" customHeight="1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2:16" ht="12.75" customHeight="1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2:16" ht="12.75" customHeight="1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2:16" ht="12.75" customHeight="1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2:16" ht="12.75" customHeight="1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2:16" ht="12.75" customHeight="1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ht="12.75" customHeight="1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ht="12.75" customHeight="1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2:16" ht="12.75" customHeight="1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2:16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2:16" ht="12.75" customHeight="1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2:16" ht="12.75" customHeight="1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2:16" ht="12.75" customHeigh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2:16" ht="12.75" customHeigh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spans="2:16" ht="12.75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2:16" ht="12.75" customHeight="1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2:16" ht="12.75" customHeight="1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</row>
    <row r="111" spans="2:16" ht="12.75" customHeight="1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spans="2:16" ht="12.75" customHeight="1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2:16" ht="12.75" customHeight="1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2:16" ht="12.75" customHeight="1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2:16" ht="12.75" customHeight="1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2:16" ht="12.75" customHeight="1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2:16" ht="12.75" customHeight="1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2:16" ht="12.75" customHeight="1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2:16" ht="12.75" customHeight="1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spans="2:16" ht="12.75" customHeight="1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2:16" ht="12.75" customHeight="1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2:16" ht="12.75" customHeight="1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2:16" ht="12.75" customHeight="1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spans="2:16" ht="12.75" customHeight="1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2:16" ht="12.75" customHeight="1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2:16" ht="12.75" customHeight="1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2:16" ht="12.75" customHeight="1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2:16" ht="12.75" customHeight="1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ht="12.75" customHeight="1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ht="12.75" customHeight="1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ht="12.75" customHeight="1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ht="12.75" customHeight="1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ht="12.75" customHeight="1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ht="12.75" customHeight="1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ht="12.75" customHeight="1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ht="12.75" customHeight="1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ht="12.75" customHeight="1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ht="12.75" customHeight="1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ht="12.75" customHeight="1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ht="12.75" customHeight="1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ht="12.75" customHeight="1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ht="12.75" customHeight="1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ht="12.75" customHeight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ht="12.75" customHeight="1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ht="12.75" customHeight="1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ht="12.75" customHeight="1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ht="12.75" customHeight="1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ht="12.75" customHeight="1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ht="12.75" customHeight="1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ht="12.75" customHeight="1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ht="12.75" customHeight="1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ht="12.75" customHeight="1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ht="12.75" customHeight="1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ht="12.75" customHeight="1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ht="12.75" customHeight="1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ht="12.75" customHeight="1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ht="12.75" customHeight="1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ht="12.75" customHeight="1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ht="12.75" customHeight="1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ht="12.75" customHeight="1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ht="12.75" customHeight="1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ht="12.75" customHeight="1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ht="12.75" customHeight="1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ht="12.75" customHeight="1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ht="12.75" customHeight="1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ht="12.75" customHeight="1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ht="12.75" customHeight="1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ht="12.75" customHeight="1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ht="12.75" customHeight="1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ht="12.75" customHeight="1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ht="12.75" customHeight="1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ht="12.75" customHeight="1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ht="12.75" customHeight="1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ht="12.75" customHeight="1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ht="12.75" customHeight="1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ht="12.75" customHeight="1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ht="12.75" customHeight="1" x14ac:dyDescent="0.2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ht="12.75" customHeight="1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ht="12.75" customHeight="1" x14ac:dyDescent="0.2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ht="12.75" customHeight="1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ht="12.75" customHeight="1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ht="12.75" customHeight="1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ht="12.75" customHeight="1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ht="12.75" customHeight="1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ht="12.75" customHeight="1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ht="12.75" customHeight="1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ht="12.75" customHeight="1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ht="12.75" customHeight="1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ht="12.75" customHeight="1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ht="12.75" customHeight="1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ht="12.75" customHeight="1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spans="2:16" ht="12.75" customHeight="1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2:16" ht="12.75" customHeight="1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spans="2:16" ht="12.75" customHeight="1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2:16" ht="12.75" customHeight="1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spans="2:16" ht="12.75" customHeight="1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2:16" ht="12.75" customHeight="1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spans="2:16" ht="12.75" customHeight="1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2:16" ht="12.75" customHeight="1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spans="2:16" ht="12.75" customHeight="1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2:16" ht="12.75" customHeight="1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spans="2:16" ht="12.75" customHeight="1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2:16" ht="12.75" customHeight="1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spans="2:16" ht="12.75" customHeight="1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2:16" ht="12.75" customHeight="1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spans="2:16" ht="12.75" customHeight="1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2:16" ht="12.75" customHeight="1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spans="2:16" ht="12.75" customHeight="1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2:16" ht="12.75" customHeight="1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2:16" ht="12.75" customHeight="1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2:16" ht="12.75" customHeight="1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spans="2:16" ht="12.75" customHeight="1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2:16" ht="12.75" customHeight="1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spans="2:16" ht="12.75" customHeight="1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2:16" ht="12.75" customHeight="1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2:16" ht="12.75" customHeight="1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2:16" ht="12.75" customHeight="1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2:16" ht="12.75" customHeight="1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2:16" ht="12.75" customHeight="1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spans="2:16" ht="12.75" customHeight="1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2:16" ht="12.75" customHeight="1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2:16" ht="12.75" customHeight="1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2:16" ht="12.75" customHeight="1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2:16" ht="12.75" customHeight="1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2:16" ht="12.75" customHeight="1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spans="2:16" ht="12.75" customHeight="1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2:16" ht="12.75" customHeight="1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2:16" ht="12.75" customHeight="1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2:16" ht="12.75" customHeight="1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2:16" ht="12.75" customHeight="1" x14ac:dyDescent="0.2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2:16" ht="12.75" customHeight="1" x14ac:dyDescent="0.2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spans="2:16" ht="12.75" customHeight="1" x14ac:dyDescent="0.2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2:16" ht="12.75" customHeight="1" x14ac:dyDescent="0.2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spans="2:16" ht="12.75" customHeight="1" x14ac:dyDescent="0.2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2:16" ht="12.75" customHeight="1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2:16" ht="12.75" customHeight="1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2:16" ht="12.75" customHeight="1" x14ac:dyDescent="0.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2:16" ht="12.75" customHeight="1" x14ac:dyDescent="0.2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2:16" ht="12.75" customHeight="1" x14ac:dyDescent="0.2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2:16" ht="12.75" customHeight="1" x14ac:dyDescent="0.2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2:16" ht="12.75" customHeight="1" x14ac:dyDescent="0.2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2:16" ht="12.75" customHeight="1" x14ac:dyDescent="0.2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2:16" ht="12.75" customHeight="1" x14ac:dyDescent="0.2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2:16" ht="12.75" customHeight="1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2:16" ht="12.75" customHeight="1" x14ac:dyDescent="0.2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2:16" ht="12.75" customHeight="1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2:16" ht="12.75" customHeight="1" x14ac:dyDescent="0.2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2:16" ht="12.75" customHeight="1" x14ac:dyDescent="0.2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2:16" ht="12.75" customHeight="1" x14ac:dyDescent="0.2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2:16" ht="12.75" customHeight="1" x14ac:dyDescent="0.2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2:16" ht="12.75" customHeight="1" x14ac:dyDescent="0.2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2:16" ht="12.75" customHeight="1" x14ac:dyDescent="0.2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2:16" ht="12.75" customHeight="1" x14ac:dyDescent="0.2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2:16" ht="12.75" customHeight="1" x14ac:dyDescent="0.2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2:16" ht="12.75" customHeight="1" x14ac:dyDescent="0.2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2:16" ht="12.75" customHeight="1" x14ac:dyDescent="0.2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2:16" ht="12.75" customHeight="1" x14ac:dyDescent="0.2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2:16" ht="12.75" customHeight="1" x14ac:dyDescent="0.2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2:16" ht="12.75" customHeight="1" x14ac:dyDescent="0.2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spans="2:16" ht="12.75" customHeight="1" x14ac:dyDescent="0.2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2:16" ht="12.75" customHeight="1" x14ac:dyDescent="0.2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spans="2:16" ht="12.75" customHeight="1" x14ac:dyDescent="0.2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2:16" ht="12.75" customHeight="1" x14ac:dyDescent="0.2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spans="2:16" ht="12.75" customHeight="1" x14ac:dyDescent="0.2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2:16" ht="12.75" customHeight="1" x14ac:dyDescent="0.2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spans="2:16" ht="12.75" customHeight="1" x14ac:dyDescent="0.2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2:16" ht="12.75" customHeight="1" x14ac:dyDescent="0.2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spans="2:16" ht="12.75" customHeight="1" x14ac:dyDescent="0.2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2:16" ht="12.75" customHeight="1" x14ac:dyDescent="0.2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spans="2:16" ht="12.75" customHeight="1" x14ac:dyDescent="0.2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2:16" ht="12.75" customHeight="1" x14ac:dyDescent="0.2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spans="2:16" ht="12.75" customHeight="1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2:16" ht="12.75" customHeight="1" x14ac:dyDescent="0.2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2:16" ht="12.75" customHeight="1" x14ac:dyDescent="0.2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2:16" ht="12.75" customHeight="1" x14ac:dyDescent="0.2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spans="2:16" ht="12.75" customHeight="1" x14ac:dyDescent="0.2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2:16" ht="12.75" customHeight="1" x14ac:dyDescent="0.2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spans="2:16" ht="12.75" customHeight="1" x14ac:dyDescent="0.2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2:16" ht="12.75" customHeight="1" x14ac:dyDescent="0.2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2:16" ht="12.75" customHeight="1" x14ac:dyDescent="0.2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2:16" ht="12.75" customHeight="1" x14ac:dyDescent="0.2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2:16" ht="12.75" customHeight="1" x14ac:dyDescent="0.2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2:16" ht="12.75" customHeight="1" x14ac:dyDescent="0.2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2:16" ht="12.75" customHeight="1" x14ac:dyDescent="0.2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2:16" ht="12.75" customHeight="1" x14ac:dyDescent="0.2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2:16" ht="12.75" customHeight="1" x14ac:dyDescent="0.2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2:16" ht="12.75" customHeight="1" x14ac:dyDescent="0.2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2:16" ht="12.75" customHeight="1" x14ac:dyDescent="0.2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2:16" ht="12.75" customHeight="1" x14ac:dyDescent="0.2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2:16" ht="12.75" customHeight="1" x14ac:dyDescent="0.2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2:16" ht="12.75" customHeight="1" x14ac:dyDescent="0.2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2:16" ht="12.75" customHeight="1" x14ac:dyDescent="0.2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2:16" ht="12.75" customHeight="1" x14ac:dyDescent="0.2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2:16" ht="12.75" customHeight="1" x14ac:dyDescent="0.2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2:16" ht="12.75" customHeight="1" x14ac:dyDescent="0.2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2:16" ht="12.75" customHeight="1" x14ac:dyDescent="0.2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2:16" ht="12.75" customHeight="1" x14ac:dyDescent="0.2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2:16" ht="12.75" customHeight="1" x14ac:dyDescent="0.2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2:16" ht="12.75" customHeight="1" x14ac:dyDescent="0.2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2:16" ht="12.75" customHeight="1" x14ac:dyDescent="0.2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2:16" ht="12.75" customHeight="1" x14ac:dyDescent="0.2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2:16" ht="12.75" customHeight="1" x14ac:dyDescent="0.2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2:16" ht="12.75" customHeight="1" x14ac:dyDescent="0.2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2:16" ht="12.75" customHeight="1" x14ac:dyDescent="0.2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2:16" ht="12.75" customHeight="1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2:16" ht="12.75" customHeight="1" x14ac:dyDescent="0.2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2:16" ht="12.75" customHeight="1" x14ac:dyDescent="0.2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2:16" ht="12.75" customHeight="1" x14ac:dyDescent="0.2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2:16" ht="12.75" customHeight="1" x14ac:dyDescent="0.2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2:16" ht="12.75" customHeight="1" x14ac:dyDescent="0.2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2:16" ht="12.75" customHeight="1" x14ac:dyDescent="0.2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2:16" ht="12.75" customHeight="1" x14ac:dyDescent="0.2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2:16" ht="12.75" customHeight="1" x14ac:dyDescent="0.2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2:16" ht="12.75" customHeight="1" x14ac:dyDescent="0.2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2:16" ht="12.75" customHeight="1" x14ac:dyDescent="0.2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2:16" ht="12.75" customHeight="1" x14ac:dyDescent="0.2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2:16" ht="12.75" customHeight="1" x14ac:dyDescent="0.2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2:16" ht="12.75" customHeight="1" x14ac:dyDescent="0.2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2:16" ht="12.75" customHeight="1" x14ac:dyDescent="0.2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2:16" ht="12.75" customHeight="1" x14ac:dyDescent="0.2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2:16" ht="12.75" customHeight="1" x14ac:dyDescent="0.2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2:16" ht="12.75" customHeight="1" x14ac:dyDescent="0.2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2:16" ht="12.75" customHeight="1" x14ac:dyDescent="0.2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2:16" ht="12.75" customHeight="1" x14ac:dyDescent="0.2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2:16" ht="12.75" customHeight="1" x14ac:dyDescent="0.2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2:16" ht="12.75" customHeight="1" x14ac:dyDescent="0.2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2:16" ht="12.75" customHeight="1" x14ac:dyDescent="0.2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2:16" ht="12.75" customHeight="1" x14ac:dyDescent="0.2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2:16" ht="12.75" customHeight="1" x14ac:dyDescent="0.2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2:16" ht="12.75" customHeight="1" x14ac:dyDescent="0.2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2:16" ht="12.75" customHeight="1" x14ac:dyDescent="0.2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2:16" ht="12.75" customHeight="1" x14ac:dyDescent="0.2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2:16" ht="12.75" customHeight="1" x14ac:dyDescent="0.2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2:16" ht="12.75" customHeight="1" x14ac:dyDescent="0.2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2:16" ht="12.75" customHeight="1" x14ac:dyDescent="0.2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2:16" ht="12.75" customHeight="1" x14ac:dyDescent="0.2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2:16" ht="12.75" customHeight="1" x14ac:dyDescent="0.2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2:16" ht="12.75" customHeight="1" x14ac:dyDescent="0.2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2:16" ht="12.75" customHeight="1" x14ac:dyDescent="0.2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2:16" ht="12.75" customHeight="1" x14ac:dyDescent="0.2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2:16" ht="12.75" customHeight="1" x14ac:dyDescent="0.2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2:16" ht="12.75" customHeight="1" x14ac:dyDescent="0.2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2:16" ht="12.75" customHeight="1" x14ac:dyDescent="0.2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2:16" ht="12.75" customHeight="1" x14ac:dyDescent="0.2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2:16" ht="12.75" customHeight="1" x14ac:dyDescent="0.2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2:16" ht="12.75" customHeight="1" x14ac:dyDescent="0.2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2:16" ht="12.75" customHeight="1" x14ac:dyDescent="0.2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2:16" ht="12.75" customHeight="1" x14ac:dyDescent="0.2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2:16" ht="12.75" customHeight="1" x14ac:dyDescent="0.2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2:16" ht="12.75" customHeight="1" x14ac:dyDescent="0.2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2:16" ht="12.75" customHeight="1" x14ac:dyDescent="0.2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2:16" ht="12.75" customHeight="1" x14ac:dyDescent="0.2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2:16" ht="12.75" customHeight="1" x14ac:dyDescent="0.2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2:16" ht="12.75" customHeight="1" x14ac:dyDescent="0.2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2:16" ht="12.75" customHeight="1" x14ac:dyDescent="0.2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2:16" ht="12.75" customHeight="1" x14ac:dyDescent="0.2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2:16" ht="12.75" customHeight="1" x14ac:dyDescent="0.2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2:16" ht="12.75" customHeight="1" x14ac:dyDescent="0.2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2:16" ht="12.75" customHeight="1" x14ac:dyDescent="0.2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2:16" ht="12.75" customHeight="1" x14ac:dyDescent="0.2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2:16" ht="12.75" customHeight="1" x14ac:dyDescent="0.2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2:16" ht="12.75" customHeight="1" x14ac:dyDescent="0.2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2:16" ht="12.75" customHeight="1" x14ac:dyDescent="0.2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2:16" ht="12.75" customHeight="1" x14ac:dyDescent="0.2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2:16" ht="12.75" customHeight="1" x14ac:dyDescent="0.2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2:16" ht="12.75" customHeight="1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2:16" ht="12.75" customHeight="1" x14ac:dyDescent="0.2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2:16" ht="12.75" customHeight="1" x14ac:dyDescent="0.2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2:16" ht="12.75" customHeight="1" x14ac:dyDescent="0.2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2:16" ht="12.75" customHeight="1" x14ac:dyDescent="0.2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2:16" ht="12.75" customHeight="1" x14ac:dyDescent="0.2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2:16" ht="12.75" customHeight="1" x14ac:dyDescent="0.2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2:16" ht="12.75" customHeight="1" x14ac:dyDescent="0.2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2:16" ht="12.75" customHeight="1" x14ac:dyDescent="0.2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2:16" ht="12.75" customHeight="1" x14ac:dyDescent="0.2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2:16" ht="12.75" customHeight="1" x14ac:dyDescent="0.2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2:16" ht="12.75" customHeight="1" x14ac:dyDescent="0.2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2:16" ht="12.75" customHeight="1" x14ac:dyDescent="0.2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2:16" ht="12.75" customHeight="1" x14ac:dyDescent="0.2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2:16" ht="12.75" customHeight="1" x14ac:dyDescent="0.2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2:16" ht="12.75" customHeight="1" x14ac:dyDescent="0.2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2:16" ht="12.75" customHeight="1" x14ac:dyDescent="0.2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2:16" ht="12.75" customHeight="1" x14ac:dyDescent="0.2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2:16" ht="12.75" customHeight="1" x14ac:dyDescent="0.2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2:16" ht="12.75" customHeight="1" x14ac:dyDescent="0.2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2:16" ht="12.75" customHeight="1" x14ac:dyDescent="0.2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2:16" ht="12.75" customHeight="1" x14ac:dyDescent="0.2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2:16" ht="12.75" customHeight="1" x14ac:dyDescent="0.2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2:16" ht="12.75" customHeight="1" x14ac:dyDescent="0.2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2:16" ht="12.75" customHeight="1" x14ac:dyDescent="0.2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2:16" ht="12.75" customHeight="1" x14ac:dyDescent="0.2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2:16" ht="12.75" customHeight="1" x14ac:dyDescent="0.2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2:16" ht="12.75" customHeight="1" x14ac:dyDescent="0.2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2:16" ht="12.75" customHeight="1" x14ac:dyDescent="0.2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2:16" ht="12.75" customHeight="1" x14ac:dyDescent="0.2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2:16" ht="12.75" customHeight="1" x14ac:dyDescent="0.2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2:16" ht="12.75" customHeight="1" x14ac:dyDescent="0.2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2:16" ht="12.75" customHeight="1" x14ac:dyDescent="0.2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2:16" ht="12.75" customHeight="1" x14ac:dyDescent="0.2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2:16" ht="12.75" customHeight="1" x14ac:dyDescent="0.2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2:16" ht="12.75" customHeight="1" x14ac:dyDescent="0.2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2:16" ht="12.75" customHeight="1" x14ac:dyDescent="0.2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2:16" ht="12.75" customHeight="1" x14ac:dyDescent="0.2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2:16" ht="12.75" customHeight="1" x14ac:dyDescent="0.2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2:16" ht="12.75" customHeight="1" x14ac:dyDescent="0.2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2:16" ht="12.75" customHeight="1" x14ac:dyDescent="0.2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2:16" ht="12.75" customHeight="1" x14ac:dyDescent="0.2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2:16" ht="12.75" customHeight="1" x14ac:dyDescent="0.2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2:16" ht="12.75" customHeight="1" x14ac:dyDescent="0.2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2:16" ht="12.75" customHeight="1" x14ac:dyDescent="0.2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2:16" ht="12.75" customHeight="1" x14ac:dyDescent="0.2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2:16" ht="12.75" customHeight="1" x14ac:dyDescent="0.2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2:16" ht="12.75" customHeight="1" x14ac:dyDescent="0.2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2:16" ht="12.75" customHeight="1" x14ac:dyDescent="0.2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2:16" ht="12.75" customHeight="1" x14ac:dyDescent="0.2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2:16" ht="12.75" customHeight="1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2:16" ht="12.75" customHeight="1" x14ac:dyDescent="0.2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2:16" ht="12.75" customHeight="1" x14ac:dyDescent="0.2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2:16" ht="12.75" customHeight="1" x14ac:dyDescent="0.2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2:16" ht="12.75" customHeight="1" x14ac:dyDescent="0.2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2:16" ht="12.75" customHeight="1" x14ac:dyDescent="0.2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2:16" ht="12.75" customHeight="1" x14ac:dyDescent="0.2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2:16" ht="12.75" customHeight="1" x14ac:dyDescent="0.2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2:16" ht="12.75" customHeight="1" x14ac:dyDescent="0.2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2:16" ht="12.75" customHeight="1" x14ac:dyDescent="0.2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2:16" ht="12.75" customHeight="1" x14ac:dyDescent="0.2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2:16" ht="12.75" customHeight="1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2:16" ht="12.75" customHeight="1" x14ac:dyDescent="0.2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2:16" ht="12.75" customHeight="1" x14ac:dyDescent="0.2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2:16" ht="12.75" customHeight="1" x14ac:dyDescent="0.2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2:16" ht="12.75" customHeight="1" x14ac:dyDescent="0.2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2:16" ht="12.75" customHeight="1" x14ac:dyDescent="0.2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2:16" ht="12.75" customHeight="1" x14ac:dyDescent="0.2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2:16" ht="12.75" customHeight="1" x14ac:dyDescent="0.2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2:16" ht="12.75" customHeight="1" x14ac:dyDescent="0.2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2:16" ht="12.75" customHeight="1" x14ac:dyDescent="0.2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2:16" ht="12.75" customHeight="1" x14ac:dyDescent="0.2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2:16" ht="12.75" customHeight="1" x14ac:dyDescent="0.2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2:16" ht="12.75" customHeight="1" x14ac:dyDescent="0.2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2:16" ht="12.75" customHeight="1" x14ac:dyDescent="0.2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2:16" ht="12.75" customHeight="1" x14ac:dyDescent="0.2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2:16" ht="12.75" customHeight="1" x14ac:dyDescent="0.2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2:16" ht="12.75" customHeight="1" x14ac:dyDescent="0.2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2:16" ht="12.75" customHeight="1" x14ac:dyDescent="0.2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2:16" ht="12.75" customHeight="1" x14ac:dyDescent="0.2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2:16" ht="12.75" customHeight="1" x14ac:dyDescent="0.2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2:16" ht="12.75" customHeight="1" x14ac:dyDescent="0.2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2:16" ht="12.75" customHeight="1" x14ac:dyDescent="0.2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2:16" ht="12.75" customHeight="1" x14ac:dyDescent="0.2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2:16" ht="12.75" customHeight="1" x14ac:dyDescent="0.2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2:16" ht="12.75" customHeight="1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2:16" ht="12.75" customHeight="1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2:16" ht="12.75" customHeight="1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2:16" ht="12.75" customHeight="1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2:16" ht="12.75" customHeight="1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2:16" ht="12.75" customHeight="1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2:16" ht="12.75" customHeight="1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2:16" ht="12.75" customHeight="1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2:16" ht="12.75" customHeight="1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2:16" ht="12.75" customHeight="1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2:16" ht="12.75" customHeight="1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2:16" ht="12.75" customHeight="1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2:16" ht="12.75" customHeight="1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2:16" ht="12.75" customHeight="1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2:16" ht="12.75" customHeight="1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2:16" ht="12.75" customHeight="1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2:16" ht="12.75" customHeight="1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2:16" ht="12.75" customHeight="1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2:16" ht="12.75" customHeight="1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2:16" ht="12.75" customHeight="1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2:16" ht="12.75" customHeight="1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2:16" ht="12.75" customHeight="1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2:16" ht="12.75" customHeight="1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2:16" ht="12.75" customHeight="1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2:16" ht="12.75" customHeight="1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2:16" ht="12.75" customHeight="1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2:16" ht="12.75" customHeight="1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2:16" ht="12.75" customHeight="1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2:16" ht="12.75" customHeight="1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2:16" ht="12.75" customHeight="1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2:16" ht="12.75" customHeight="1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2:16" ht="12.75" customHeight="1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2:16" ht="12.75" customHeight="1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2:16" ht="12.75" customHeight="1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2:16" ht="12.75" customHeight="1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2:16" ht="12.75" customHeight="1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2:16" ht="12.75" customHeight="1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2:16" ht="12.75" customHeight="1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2:16" ht="12.75" customHeight="1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2:16" ht="12.75" customHeight="1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2:16" ht="12.75" customHeight="1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spans="2:16" ht="12.75" customHeight="1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2:16" ht="12.75" customHeight="1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spans="2:16" ht="12.75" customHeight="1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2:16" ht="12.75" customHeight="1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spans="2:16" ht="12.75" customHeight="1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2:16" ht="12.75" customHeight="1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spans="2:16" ht="12.75" customHeight="1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2:16" ht="12.75" customHeight="1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spans="2:16" ht="12.75" customHeight="1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2:16" ht="12.75" customHeight="1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  <row r="502" spans="2:16" ht="12.75" customHeight="1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</row>
    <row r="503" spans="2:16" ht="12.75" customHeight="1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</row>
    <row r="504" spans="2:16" ht="12.75" customHeight="1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</row>
    <row r="505" spans="2:16" ht="12.75" customHeight="1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</row>
    <row r="506" spans="2:16" ht="12.75" customHeight="1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</row>
    <row r="507" spans="2:16" ht="12.75" customHeight="1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</row>
    <row r="508" spans="2:16" ht="12.75" customHeight="1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</row>
    <row r="509" spans="2:16" ht="12.75" customHeight="1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</row>
    <row r="510" spans="2:16" ht="12.75" customHeight="1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</row>
    <row r="511" spans="2:16" ht="12.75" customHeight="1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</row>
    <row r="512" spans="2:16" ht="12.75" customHeight="1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</row>
    <row r="513" spans="2:16" ht="12.75" customHeight="1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</row>
    <row r="514" spans="2:16" ht="12.75" customHeight="1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</row>
    <row r="515" spans="2:16" ht="12.75" customHeight="1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spans="2:16" ht="12.75" customHeight="1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2:16" ht="12.75" customHeight="1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spans="2:16" ht="12.75" customHeight="1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2:16" ht="12.75" customHeight="1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spans="2:16" ht="12.75" customHeight="1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2:16" ht="12.75" customHeight="1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spans="2:16" ht="12.75" customHeight="1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2:16" ht="12.75" customHeight="1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spans="2:16" ht="12.75" customHeight="1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2:16" ht="12.75" customHeight="1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spans="2:16" ht="12.75" customHeight="1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2:16" ht="12.75" customHeight="1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spans="2:16" ht="12.75" customHeight="1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2:16" ht="12.75" customHeight="1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spans="2:16" ht="12.75" customHeight="1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2:16" ht="12.75" customHeight="1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spans="2:16" ht="12.75" customHeight="1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2:16" ht="12.75" customHeight="1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spans="2:16" ht="12.75" customHeight="1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2:16" ht="12.75" customHeight="1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spans="2:16" ht="12.75" customHeight="1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2:16" ht="12.75" customHeight="1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spans="2:16" ht="12.75" customHeight="1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2:16" ht="12.75" customHeight="1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spans="2:16" ht="12.75" customHeight="1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2:16" ht="12.75" customHeight="1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2:16" ht="12.75" customHeight="1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2:16" ht="12.75" customHeight="1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2:16" ht="12.75" customHeight="1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2:16" ht="12.75" customHeight="1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spans="2:16" ht="12.75" customHeight="1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2:16" ht="12.75" customHeight="1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spans="2:16" ht="12.75" customHeight="1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2:16" ht="12.75" customHeight="1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spans="2:16" ht="12.75" customHeight="1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2:16" ht="12.75" customHeight="1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spans="2:16" ht="12.75" customHeight="1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2:16" ht="12.75" customHeight="1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spans="2:16" ht="12.75" customHeight="1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2:16" ht="12.75" customHeight="1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spans="2:16" ht="12.75" customHeight="1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2:16" ht="12.75" customHeight="1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spans="2:16" ht="12.75" customHeight="1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2:16" ht="12.75" customHeight="1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spans="2:16" ht="12.75" customHeight="1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2:16" ht="12.75" customHeight="1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spans="2:16" ht="12.75" customHeight="1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2:16" ht="12.75" customHeight="1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spans="2:16" ht="12.75" customHeight="1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2:16" ht="12.75" customHeight="1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spans="2:16" ht="12.75" customHeight="1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2:16" ht="12.75" customHeight="1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spans="2:16" ht="12.75" customHeight="1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2:16" ht="12.75" customHeight="1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spans="2:16" ht="12.75" customHeight="1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2:16" ht="12.75" customHeight="1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spans="2:16" ht="12.75" customHeight="1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2:16" ht="12.75" customHeight="1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2:16" ht="12.75" customHeight="1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2:16" ht="12.75" customHeight="1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2:16" ht="12.75" customHeight="1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2:16" ht="12.75" customHeight="1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spans="2:16" ht="12.75" customHeight="1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2:16" ht="12.75" customHeight="1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spans="2:16" ht="12.75" customHeight="1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2:16" ht="12.75" customHeight="1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spans="2:16" ht="12.75" customHeight="1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2:16" ht="12.75" customHeight="1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spans="2:16" ht="12.75" customHeight="1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2:16" ht="12.75" customHeight="1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spans="2:16" ht="12.75" customHeight="1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2:16" ht="12.75" customHeight="1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spans="2:16" ht="12.75" customHeight="1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2:16" ht="12.75" customHeight="1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spans="2:16" ht="12.75" customHeight="1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2:16" ht="12.75" customHeight="1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spans="2:16" ht="12.75" customHeight="1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2:16" ht="12.75" customHeight="1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spans="2:16" ht="12.75" customHeight="1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2:16" ht="12.75" customHeight="1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  <row r="596" spans="2:16" ht="12.75" customHeight="1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</row>
    <row r="597" spans="2:16" ht="12.75" customHeight="1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</row>
    <row r="598" spans="2:16" ht="12.75" customHeight="1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</row>
    <row r="599" spans="2:16" ht="12.75" customHeight="1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</row>
    <row r="600" spans="2:16" ht="12.75" customHeight="1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</row>
    <row r="601" spans="2:16" ht="12.75" customHeight="1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</row>
    <row r="602" spans="2:16" ht="12.75" customHeight="1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</row>
    <row r="603" spans="2:16" ht="12.75" customHeight="1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</row>
    <row r="604" spans="2:16" ht="12.75" customHeight="1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</row>
    <row r="605" spans="2:16" ht="12.75" customHeight="1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</row>
    <row r="606" spans="2:16" ht="12.75" customHeight="1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</row>
    <row r="607" spans="2:16" ht="12.75" customHeight="1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</row>
    <row r="608" spans="2:16" ht="12.75" customHeight="1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</row>
    <row r="609" spans="2:16" ht="12.75" customHeight="1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</row>
    <row r="610" spans="2:16" ht="12.75" customHeight="1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</row>
    <row r="611" spans="2:16" ht="12.75" customHeight="1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</row>
    <row r="612" spans="2:16" ht="12.75" customHeight="1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</row>
    <row r="613" spans="2:16" ht="12.75" customHeight="1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</row>
    <row r="614" spans="2:16" ht="12.75" customHeight="1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</row>
    <row r="615" spans="2:16" ht="12.75" customHeight="1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</row>
    <row r="616" spans="2:16" ht="12.75" customHeight="1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</row>
    <row r="617" spans="2:16" ht="12.75" customHeight="1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</row>
    <row r="618" spans="2:16" ht="12.75" customHeight="1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</row>
    <row r="619" spans="2:16" ht="12.75" customHeight="1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</row>
    <row r="620" spans="2:16" ht="12.75" customHeight="1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</row>
    <row r="621" spans="2:16" ht="12.75" customHeight="1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</row>
    <row r="622" spans="2:16" ht="12.75" customHeight="1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</row>
    <row r="623" spans="2:16" ht="12.75" customHeight="1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</row>
    <row r="624" spans="2:16" ht="12.75" customHeight="1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</row>
    <row r="625" spans="2:16" ht="12.75" customHeight="1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</row>
    <row r="626" spans="2:16" ht="12.75" customHeight="1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</row>
    <row r="627" spans="2:16" ht="12.75" customHeight="1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</row>
    <row r="628" spans="2:16" ht="12.75" customHeight="1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</row>
    <row r="629" spans="2:16" ht="12.75" customHeight="1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</row>
    <row r="630" spans="2:16" ht="12.75" customHeight="1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</row>
    <row r="631" spans="2:16" ht="12.75" customHeight="1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</row>
    <row r="632" spans="2:16" ht="12.75" customHeight="1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</row>
    <row r="633" spans="2:16" ht="12.75" customHeight="1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</row>
    <row r="634" spans="2:16" ht="12.75" customHeight="1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</row>
    <row r="635" spans="2:16" ht="12.75" customHeight="1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</row>
    <row r="636" spans="2:16" ht="12.75" customHeight="1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</row>
    <row r="637" spans="2:16" ht="12.75" customHeight="1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</row>
    <row r="638" spans="2:16" ht="12.75" customHeight="1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</row>
    <row r="639" spans="2:16" ht="12.75" customHeight="1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</row>
    <row r="640" spans="2:16" ht="12.75" customHeight="1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</row>
    <row r="641" spans="2:16" ht="12.75" customHeight="1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</row>
    <row r="642" spans="2:16" ht="12.75" customHeight="1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</row>
    <row r="643" spans="2:16" ht="12.75" customHeight="1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</row>
    <row r="644" spans="2:16" ht="12.75" customHeight="1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</row>
    <row r="645" spans="2:16" ht="12.75" customHeight="1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</row>
    <row r="646" spans="2:16" ht="12.75" customHeight="1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</row>
    <row r="647" spans="2:16" ht="12.75" customHeight="1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</row>
    <row r="648" spans="2:16" ht="12.75" customHeight="1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</row>
    <row r="649" spans="2:16" ht="12.75" customHeight="1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</row>
    <row r="650" spans="2:16" ht="12.75" customHeight="1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</row>
    <row r="651" spans="2:16" ht="12.75" customHeight="1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</row>
    <row r="652" spans="2:16" ht="12.75" customHeight="1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</row>
    <row r="653" spans="2:16" ht="12.75" customHeight="1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</row>
    <row r="654" spans="2:16" ht="12.75" customHeight="1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</row>
    <row r="655" spans="2:16" ht="12.75" customHeight="1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</row>
    <row r="656" spans="2:16" ht="12.75" customHeight="1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</row>
    <row r="657" spans="2:16" ht="12.75" customHeight="1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</row>
    <row r="658" spans="2:16" ht="12.75" customHeight="1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</row>
    <row r="659" spans="2:16" ht="12.75" customHeight="1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</row>
    <row r="660" spans="2:16" ht="12.75" customHeight="1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</row>
    <row r="661" spans="2:16" ht="12.75" customHeight="1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</row>
    <row r="662" spans="2:16" ht="12.75" customHeight="1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</row>
    <row r="663" spans="2:16" ht="12.75" customHeight="1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</row>
    <row r="664" spans="2:16" ht="12.75" customHeight="1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</row>
    <row r="665" spans="2:16" ht="12.75" customHeight="1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</row>
    <row r="666" spans="2:16" ht="12.75" customHeight="1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</row>
    <row r="667" spans="2:16" ht="12.75" customHeight="1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</row>
    <row r="668" spans="2:16" ht="12.75" customHeight="1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</row>
    <row r="669" spans="2:16" ht="12.75" customHeight="1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</row>
    <row r="670" spans="2:16" ht="12.75" customHeight="1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</row>
    <row r="671" spans="2:16" ht="12.75" customHeight="1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</row>
    <row r="672" spans="2:16" ht="12.75" customHeight="1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</row>
    <row r="673" spans="2:16" ht="12.75" customHeight="1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</row>
    <row r="674" spans="2:16" ht="12.75" customHeight="1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</row>
    <row r="675" spans="2:16" ht="12.75" customHeight="1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</row>
    <row r="676" spans="2:16" ht="12.75" customHeight="1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</row>
    <row r="677" spans="2:16" ht="12.75" customHeight="1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</row>
    <row r="678" spans="2:16" ht="12.75" customHeight="1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</row>
    <row r="679" spans="2:16" ht="12.75" customHeight="1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</row>
    <row r="680" spans="2:16" ht="12.75" customHeight="1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</row>
    <row r="681" spans="2:16" ht="12.75" customHeight="1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</row>
    <row r="682" spans="2:16" ht="12.75" customHeight="1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</row>
    <row r="683" spans="2:16" ht="12.75" customHeight="1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</row>
    <row r="684" spans="2:16" ht="12.75" customHeight="1" x14ac:dyDescent="0.2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</row>
    <row r="685" spans="2:16" ht="12.75" customHeight="1" x14ac:dyDescent="0.2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</row>
    <row r="686" spans="2:16" ht="12.75" customHeight="1" x14ac:dyDescent="0.2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</row>
    <row r="687" spans="2:16" ht="12.75" customHeight="1" x14ac:dyDescent="0.2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</row>
    <row r="688" spans="2:16" ht="12.75" customHeight="1" x14ac:dyDescent="0.2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</row>
    <row r="689" spans="2:16" ht="12.75" customHeight="1" x14ac:dyDescent="0.2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</row>
    <row r="690" spans="2:16" ht="12.75" customHeight="1" x14ac:dyDescent="0.2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</row>
    <row r="691" spans="2:16" ht="12.75" customHeight="1" x14ac:dyDescent="0.2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</row>
    <row r="692" spans="2:16" ht="12.75" customHeight="1" x14ac:dyDescent="0.2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</row>
    <row r="693" spans="2:16" ht="12.75" customHeight="1" x14ac:dyDescent="0.2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</row>
    <row r="694" spans="2:16" ht="12.75" customHeight="1" x14ac:dyDescent="0.2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</row>
    <row r="695" spans="2:16" ht="12.75" customHeight="1" x14ac:dyDescent="0.2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</row>
    <row r="696" spans="2:16" ht="12.75" customHeight="1" x14ac:dyDescent="0.2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</row>
    <row r="697" spans="2:16" ht="12.75" customHeight="1" x14ac:dyDescent="0.2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</row>
    <row r="698" spans="2:16" ht="12.75" customHeight="1" x14ac:dyDescent="0.2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</row>
    <row r="699" spans="2:16" ht="12.75" customHeight="1" x14ac:dyDescent="0.2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</row>
    <row r="700" spans="2:16" ht="12.75" customHeight="1" x14ac:dyDescent="0.2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</row>
    <row r="701" spans="2:16" ht="12.75" customHeight="1" x14ac:dyDescent="0.2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</row>
    <row r="702" spans="2:16" ht="12.75" customHeight="1" x14ac:dyDescent="0.2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</row>
    <row r="703" spans="2:16" ht="12.75" customHeight="1" x14ac:dyDescent="0.2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</row>
    <row r="704" spans="2:16" ht="12.75" customHeight="1" x14ac:dyDescent="0.2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</row>
    <row r="705" spans="2:16" ht="12.75" customHeight="1" x14ac:dyDescent="0.2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</row>
    <row r="706" spans="2:16" ht="12.75" customHeight="1" x14ac:dyDescent="0.2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</row>
    <row r="707" spans="2:16" ht="12.75" customHeight="1" x14ac:dyDescent="0.2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</row>
    <row r="708" spans="2:16" ht="12.75" customHeight="1" x14ac:dyDescent="0.2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</row>
    <row r="709" spans="2:16" ht="12.75" customHeight="1" x14ac:dyDescent="0.2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</row>
    <row r="710" spans="2:16" ht="12.75" customHeight="1" x14ac:dyDescent="0.2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</row>
    <row r="711" spans="2:16" ht="12.75" customHeight="1" x14ac:dyDescent="0.2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</row>
    <row r="712" spans="2:16" ht="12.75" customHeight="1" x14ac:dyDescent="0.2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</row>
    <row r="713" spans="2:16" ht="12.75" customHeight="1" x14ac:dyDescent="0.2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</row>
    <row r="714" spans="2:16" ht="12.75" customHeight="1" x14ac:dyDescent="0.2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</row>
    <row r="715" spans="2:16" ht="12.75" customHeight="1" x14ac:dyDescent="0.2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</row>
    <row r="716" spans="2:16" ht="12.75" customHeight="1" x14ac:dyDescent="0.2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</row>
    <row r="717" spans="2:16" ht="12.75" customHeight="1" x14ac:dyDescent="0.2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</row>
    <row r="718" spans="2:16" ht="12.75" customHeight="1" x14ac:dyDescent="0.2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</row>
    <row r="719" spans="2:16" ht="12.75" customHeight="1" x14ac:dyDescent="0.2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</row>
    <row r="720" spans="2:16" ht="12.75" customHeight="1" x14ac:dyDescent="0.2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</row>
    <row r="721" spans="2:16" ht="12.75" customHeight="1" x14ac:dyDescent="0.2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</row>
    <row r="722" spans="2:16" ht="12.75" customHeight="1" x14ac:dyDescent="0.2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</row>
    <row r="723" spans="2:16" ht="12.75" customHeight="1" x14ac:dyDescent="0.2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</row>
    <row r="724" spans="2:16" ht="12.75" customHeight="1" x14ac:dyDescent="0.2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</row>
    <row r="725" spans="2:16" ht="12.75" customHeight="1" x14ac:dyDescent="0.2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</row>
    <row r="726" spans="2:16" ht="12.75" customHeight="1" x14ac:dyDescent="0.2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</row>
    <row r="727" spans="2:16" ht="12.75" customHeight="1" x14ac:dyDescent="0.2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</row>
    <row r="728" spans="2:16" ht="12.75" customHeight="1" x14ac:dyDescent="0.2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</row>
    <row r="729" spans="2:16" ht="12.75" customHeight="1" x14ac:dyDescent="0.2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</row>
    <row r="730" spans="2:16" ht="12.75" customHeight="1" x14ac:dyDescent="0.2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</row>
    <row r="731" spans="2:16" ht="12.75" customHeight="1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</row>
    <row r="732" spans="2:16" ht="12.75" customHeight="1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</row>
    <row r="733" spans="2:16" ht="12.75" customHeight="1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</row>
    <row r="734" spans="2:16" ht="12.75" customHeight="1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</row>
    <row r="735" spans="2:16" ht="12.75" customHeight="1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</row>
    <row r="736" spans="2:16" ht="12.75" customHeight="1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</row>
    <row r="737" spans="2:16" ht="12.75" customHeight="1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</row>
    <row r="738" spans="2:16" ht="12.75" customHeight="1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</row>
    <row r="739" spans="2:16" ht="12.75" customHeight="1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</row>
    <row r="740" spans="2:16" ht="12.75" customHeight="1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</row>
    <row r="741" spans="2:16" ht="12.75" customHeight="1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</row>
    <row r="742" spans="2:16" ht="12.75" customHeight="1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</row>
    <row r="743" spans="2:16" ht="12.75" customHeight="1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</row>
    <row r="744" spans="2:16" ht="12.75" customHeight="1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</row>
    <row r="745" spans="2:16" ht="12.75" customHeight="1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</row>
    <row r="746" spans="2:16" ht="12.75" customHeight="1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</row>
    <row r="747" spans="2:16" ht="12.75" customHeight="1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</row>
    <row r="748" spans="2:16" ht="12.75" customHeight="1" x14ac:dyDescent="0.2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</row>
    <row r="749" spans="2:16" ht="12.75" customHeight="1" x14ac:dyDescent="0.2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</row>
    <row r="750" spans="2:16" ht="12.75" customHeight="1" x14ac:dyDescent="0.2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</row>
    <row r="751" spans="2:16" ht="12.75" customHeight="1" x14ac:dyDescent="0.2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</row>
    <row r="752" spans="2:16" ht="12.75" customHeight="1" x14ac:dyDescent="0.2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</row>
    <row r="753" spans="2:16" ht="12.75" customHeight="1" x14ac:dyDescent="0.2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</row>
    <row r="754" spans="2:16" ht="12.75" customHeight="1" x14ac:dyDescent="0.2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</row>
    <row r="755" spans="2:16" ht="12.75" customHeight="1" x14ac:dyDescent="0.2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</row>
    <row r="756" spans="2:16" ht="12.75" customHeight="1" x14ac:dyDescent="0.2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</row>
    <row r="757" spans="2:16" ht="12.75" customHeight="1" x14ac:dyDescent="0.2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</row>
    <row r="758" spans="2:16" ht="12.75" customHeight="1" x14ac:dyDescent="0.2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</row>
    <row r="759" spans="2:16" ht="12.75" customHeight="1" x14ac:dyDescent="0.2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</row>
    <row r="760" spans="2:16" ht="12.75" customHeight="1" x14ac:dyDescent="0.2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</row>
    <row r="761" spans="2:16" ht="12.75" customHeight="1" x14ac:dyDescent="0.2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</row>
    <row r="762" spans="2:16" ht="12.75" customHeight="1" x14ac:dyDescent="0.2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</row>
    <row r="763" spans="2:16" ht="12.75" customHeight="1" x14ac:dyDescent="0.2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</row>
    <row r="764" spans="2:16" ht="12.75" customHeight="1" x14ac:dyDescent="0.2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</row>
    <row r="765" spans="2:16" ht="12.75" customHeight="1" x14ac:dyDescent="0.2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</row>
    <row r="766" spans="2:16" ht="12.75" customHeight="1" x14ac:dyDescent="0.2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</row>
    <row r="767" spans="2:16" ht="12.75" customHeight="1" x14ac:dyDescent="0.2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</row>
    <row r="768" spans="2:16" ht="12.75" customHeight="1" x14ac:dyDescent="0.2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</row>
    <row r="769" spans="2:16" ht="12.75" customHeight="1" x14ac:dyDescent="0.2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</row>
    <row r="770" spans="2:16" ht="12.75" customHeight="1" x14ac:dyDescent="0.2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</row>
    <row r="771" spans="2:16" ht="12.75" customHeight="1" x14ac:dyDescent="0.2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</row>
    <row r="772" spans="2:16" ht="12.75" customHeight="1" x14ac:dyDescent="0.2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</row>
    <row r="773" spans="2:16" ht="12.75" customHeight="1" x14ac:dyDescent="0.2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</row>
    <row r="774" spans="2:16" ht="12.75" customHeight="1" x14ac:dyDescent="0.2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</row>
    <row r="775" spans="2:16" ht="12.75" customHeight="1" x14ac:dyDescent="0.2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</row>
    <row r="776" spans="2:16" ht="12.75" customHeight="1" x14ac:dyDescent="0.2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</row>
    <row r="777" spans="2:16" ht="12.75" customHeight="1" x14ac:dyDescent="0.2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</row>
    <row r="778" spans="2:16" ht="12.75" customHeight="1" x14ac:dyDescent="0.2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</row>
    <row r="779" spans="2:16" ht="12.75" customHeight="1" x14ac:dyDescent="0.2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</row>
    <row r="780" spans="2:16" ht="12.75" customHeight="1" x14ac:dyDescent="0.2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</row>
    <row r="781" spans="2:16" ht="12.75" customHeight="1" x14ac:dyDescent="0.2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</row>
    <row r="782" spans="2:16" ht="12.75" customHeight="1" x14ac:dyDescent="0.2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</row>
    <row r="783" spans="2:16" ht="12.75" customHeight="1" x14ac:dyDescent="0.2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</row>
    <row r="784" spans="2:16" ht="12.75" customHeight="1" x14ac:dyDescent="0.2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</row>
    <row r="785" spans="2:16" ht="12.75" customHeight="1" x14ac:dyDescent="0.2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</row>
    <row r="786" spans="2:16" ht="12.75" customHeight="1" x14ac:dyDescent="0.2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</row>
    <row r="787" spans="2:16" ht="12.75" customHeight="1" x14ac:dyDescent="0.2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</row>
    <row r="788" spans="2:16" ht="12.75" customHeight="1" x14ac:dyDescent="0.2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</row>
    <row r="789" spans="2:16" ht="12.75" customHeight="1" x14ac:dyDescent="0.2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</row>
    <row r="790" spans="2:16" ht="12.75" customHeight="1" x14ac:dyDescent="0.2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</row>
    <row r="791" spans="2:16" ht="12.75" customHeight="1" x14ac:dyDescent="0.2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</row>
    <row r="792" spans="2:16" ht="12.75" customHeight="1" x14ac:dyDescent="0.2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</row>
    <row r="793" spans="2:16" ht="12.75" customHeight="1" x14ac:dyDescent="0.2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</row>
    <row r="794" spans="2:16" ht="12.75" customHeight="1" x14ac:dyDescent="0.2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</row>
    <row r="795" spans="2:16" ht="12.75" customHeight="1" x14ac:dyDescent="0.2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</row>
    <row r="796" spans="2:16" ht="12.75" customHeight="1" x14ac:dyDescent="0.2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</row>
    <row r="797" spans="2:16" ht="12.75" customHeight="1" x14ac:dyDescent="0.2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</row>
    <row r="798" spans="2:16" ht="12.75" customHeight="1" x14ac:dyDescent="0.2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</row>
    <row r="799" spans="2:16" ht="12.75" customHeight="1" x14ac:dyDescent="0.2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</row>
    <row r="800" spans="2:16" ht="12.75" customHeight="1" x14ac:dyDescent="0.2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</row>
    <row r="801" spans="2:16" ht="12.75" customHeight="1" x14ac:dyDescent="0.2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</row>
    <row r="802" spans="2:16" ht="12.75" customHeight="1" x14ac:dyDescent="0.2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</row>
    <row r="803" spans="2:16" ht="12.75" customHeight="1" x14ac:dyDescent="0.2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</row>
    <row r="804" spans="2:16" ht="12.75" customHeight="1" x14ac:dyDescent="0.2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</row>
    <row r="805" spans="2:16" ht="12.75" customHeight="1" x14ac:dyDescent="0.2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</row>
    <row r="806" spans="2:16" ht="12.75" customHeight="1" x14ac:dyDescent="0.2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</row>
    <row r="807" spans="2:16" ht="12.75" customHeight="1" x14ac:dyDescent="0.2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</row>
    <row r="808" spans="2:16" ht="12.75" customHeight="1" x14ac:dyDescent="0.2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</row>
    <row r="809" spans="2:16" ht="12.75" customHeight="1" x14ac:dyDescent="0.2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</row>
    <row r="810" spans="2:16" ht="12.75" customHeight="1" x14ac:dyDescent="0.2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</row>
    <row r="811" spans="2:16" ht="12.75" customHeight="1" x14ac:dyDescent="0.2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</row>
    <row r="812" spans="2:16" ht="12.75" customHeight="1" x14ac:dyDescent="0.2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</row>
    <row r="813" spans="2:16" ht="12.75" customHeight="1" x14ac:dyDescent="0.2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</row>
    <row r="814" spans="2:16" ht="12.75" customHeight="1" x14ac:dyDescent="0.2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</row>
    <row r="815" spans="2:16" ht="12.75" customHeight="1" x14ac:dyDescent="0.2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</row>
    <row r="816" spans="2:16" ht="12.75" customHeight="1" x14ac:dyDescent="0.2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</row>
    <row r="817" spans="2:16" ht="12.75" customHeight="1" x14ac:dyDescent="0.2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</row>
    <row r="818" spans="2:16" ht="12.75" customHeight="1" x14ac:dyDescent="0.2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</row>
    <row r="819" spans="2:16" ht="12.75" customHeight="1" x14ac:dyDescent="0.2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</row>
    <row r="820" spans="2:16" ht="12.75" customHeight="1" x14ac:dyDescent="0.2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</row>
    <row r="821" spans="2:16" ht="12.75" customHeight="1" x14ac:dyDescent="0.2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</row>
    <row r="822" spans="2:16" ht="12.75" customHeight="1" x14ac:dyDescent="0.2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</row>
    <row r="823" spans="2:16" ht="12.75" customHeight="1" x14ac:dyDescent="0.2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</row>
    <row r="824" spans="2:16" ht="12.75" customHeight="1" x14ac:dyDescent="0.2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</row>
    <row r="825" spans="2:16" ht="12.75" customHeight="1" x14ac:dyDescent="0.2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</row>
    <row r="826" spans="2:16" ht="12.75" customHeight="1" x14ac:dyDescent="0.2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</row>
    <row r="827" spans="2:16" ht="12.75" customHeight="1" x14ac:dyDescent="0.2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</row>
    <row r="828" spans="2:16" ht="12.75" customHeight="1" x14ac:dyDescent="0.2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</row>
    <row r="829" spans="2:16" ht="12.75" customHeight="1" x14ac:dyDescent="0.2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</row>
    <row r="830" spans="2:16" ht="12.75" customHeight="1" x14ac:dyDescent="0.2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</row>
    <row r="831" spans="2:16" ht="12.75" customHeight="1" x14ac:dyDescent="0.2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</row>
    <row r="832" spans="2:16" ht="12.75" customHeight="1" x14ac:dyDescent="0.2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</row>
    <row r="833" spans="2:16" ht="12.75" customHeight="1" x14ac:dyDescent="0.2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</row>
    <row r="834" spans="2:16" ht="12.75" customHeight="1" x14ac:dyDescent="0.2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</row>
    <row r="835" spans="2:16" ht="12.75" customHeight="1" x14ac:dyDescent="0.2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</row>
    <row r="836" spans="2:16" ht="12.75" customHeight="1" x14ac:dyDescent="0.2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</row>
    <row r="837" spans="2:16" ht="12.75" customHeight="1" x14ac:dyDescent="0.2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</row>
    <row r="838" spans="2:16" ht="12.75" customHeight="1" x14ac:dyDescent="0.2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</row>
    <row r="839" spans="2:16" ht="12.75" customHeight="1" x14ac:dyDescent="0.2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</row>
    <row r="840" spans="2:16" ht="12.75" customHeight="1" x14ac:dyDescent="0.2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</row>
    <row r="841" spans="2:16" ht="12.75" customHeight="1" x14ac:dyDescent="0.2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</row>
    <row r="842" spans="2:16" ht="12.75" customHeight="1" x14ac:dyDescent="0.2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</row>
    <row r="843" spans="2:16" ht="12.75" customHeight="1" x14ac:dyDescent="0.2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</row>
    <row r="844" spans="2:16" ht="12.75" customHeight="1" x14ac:dyDescent="0.2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</row>
    <row r="845" spans="2:16" ht="12.75" customHeight="1" x14ac:dyDescent="0.2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</row>
    <row r="846" spans="2:16" ht="12.75" customHeight="1" x14ac:dyDescent="0.2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</row>
    <row r="847" spans="2:16" ht="12.75" customHeight="1" x14ac:dyDescent="0.2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</row>
    <row r="848" spans="2:16" ht="12.75" customHeight="1" x14ac:dyDescent="0.2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</row>
    <row r="849" spans="2:16" ht="12.75" customHeight="1" x14ac:dyDescent="0.2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</row>
    <row r="850" spans="2:16" ht="12.75" customHeight="1" x14ac:dyDescent="0.2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</row>
    <row r="851" spans="2:16" ht="12.75" customHeight="1" x14ac:dyDescent="0.2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</row>
    <row r="852" spans="2:16" ht="12.75" customHeight="1" x14ac:dyDescent="0.2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</row>
    <row r="853" spans="2:16" ht="12.75" customHeight="1" x14ac:dyDescent="0.2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</row>
    <row r="854" spans="2:16" ht="12.75" customHeight="1" x14ac:dyDescent="0.2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</row>
    <row r="855" spans="2:16" ht="12.75" customHeight="1" x14ac:dyDescent="0.2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</row>
    <row r="856" spans="2:16" ht="12.75" customHeight="1" x14ac:dyDescent="0.2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</row>
    <row r="857" spans="2:16" ht="12.75" customHeight="1" x14ac:dyDescent="0.2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</row>
    <row r="858" spans="2:16" ht="12.75" customHeight="1" x14ac:dyDescent="0.2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</row>
    <row r="859" spans="2:16" ht="12.75" customHeight="1" x14ac:dyDescent="0.2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</row>
    <row r="860" spans="2:16" ht="12.75" customHeight="1" x14ac:dyDescent="0.2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</row>
    <row r="861" spans="2:16" ht="12.75" customHeight="1" x14ac:dyDescent="0.2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</row>
    <row r="862" spans="2:16" ht="12.75" customHeight="1" x14ac:dyDescent="0.2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</row>
    <row r="863" spans="2:16" ht="12.75" customHeight="1" x14ac:dyDescent="0.2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</row>
    <row r="864" spans="2:16" ht="12.75" customHeight="1" x14ac:dyDescent="0.2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</row>
    <row r="865" spans="2:16" ht="12.75" customHeight="1" x14ac:dyDescent="0.2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</row>
    <row r="866" spans="2:16" ht="12.75" customHeight="1" x14ac:dyDescent="0.2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</row>
    <row r="867" spans="2:16" ht="12.75" customHeight="1" x14ac:dyDescent="0.2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</row>
    <row r="868" spans="2:16" ht="12.75" customHeight="1" x14ac:dyDescent="0.2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</row>
    <row r="869" spans="2:16" ht="12.75" customHeight="1" x14ac:dyDescent="0.2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</row>
    <row r="870" spans="2:16" ht="12.75" customHeight="1" x14ac:dyDescent="0.2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</row>
    <row r="871" spans="2:16" ht="12.75" customHeight="1" x14ac:dyDescent="0.2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</row>
    <row r="872" spans="2:16" ht="12.75" customHeight="1" x14ac:dyDescent="0.2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</row>
    <row r="873" spans="2:16" ht="12.75" customHeight="1" x14ac:dyDescent="0.2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</row>
    <row r="874" spans="2:16" ht="12.75" customHeight="1" x14ac:dyDescent="0.2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</row>
    <row r="875" spans="2:16" ht="12.75" customHeight="1" x14ac:dyDescent="0.2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</row>
    <row r="876" spans="2:16" ht="12.75" customHeight="1" x14ac:dyDescent="0.2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</row>
    <row r="877" spans="2:16" ht="12.75" customHeight="1" x14ac:dyDescent="0.2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</row>
    <row r="878" spans="2:16" ht="12.75" customHeight="1" x14ac:dyDescent="0.2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</row>
    <row r="879" spans="2:16" ht="12.75" customHeight="1" x14ac:dyDescent="0.2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</row>
    <row r="880" spans="2:16" ht="12.75" customHeight="1" x14ac:dyDescent="0.2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</row>
    <row r="881" spans="2:16" ht="12.75" customHeight="1" x14ac:dyDescent="0.2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</row>
    <row r="882" spans="2:16" ht="12.75" customHeight="1" x14ac:dyDescent="0.2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</row>
    <row r="883" spans="2:16" ht="12.75" customHeight="1" x14ac:dyDescent="0.2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</row>
    <row r="884" spans="2:16" ht="12.75" customHeight="1" x14ac:dyDescent="0.2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</row>
    <row r="885" spans="2:16" ht="12.75" customHeight="1" x14ac:dyDescent="0.2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</row>
    <row r="886" spans="2:16" ht="12.75" customHeight="1" x14ac:dyDescent="0.2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</row>
    <row r="887" spans="2:16" ht="12.75" customHeight="1" x14ac:dyDescent="0.2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</row>
    <row r="888" spans="2:16" ht="12.75" customHeight="1" x14ac:dyDescent="0.2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</row>
    <row r="889" spans="2:16" ht="12.75" customHeight="1" x14ac:dyDescent="0.2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</row>
    <row r="890" spans="2:16" ht="12.75" customHeight="1" x14ac:dyDescent="0.2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</row>
    <row r="891" spans="2:16" ht="12.75" customHeight="1" x14ac:dyDescent="0.2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</row>
    <row r="892" spans="2:16" ht="12.75" customHeight="1" x14ac:dyDescent="0.2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2:16" ht="12.75" customHeight="1" x14ac:dyDescent="0.2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2:16" ht="12.75" customHeight="1" x14ac:dyDescent="0.2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2:16" ht="12.75" customHeight="1" x14ac:dyDescent="0.2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</row>
    <row r="896" spans="2:16" ht="12.75" customHeight="1" x14ac:dyDescent="0.2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</row>
    <row r="897" spans="2:16" ht="12.75" customHeight="1" x14ac:dyDescent="0.2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</row>
    <row r="898" spans="2:16" ht="12.75" customHeight="1" x14ac:dyDescent="0.2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2:16" ht="12.75" customHeight="1" x14ac:dyDescent="0.2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spans="2:16" ht="12.75" customHeight="1" x14ac:dyDescent="0.2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2:16" ht="12.75" customHeight="1" x14ac:dyDescent="0.2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spans="2:16" ht="12.75" customHeight="1" x14ac:dyDescent="0.2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2:16" ht="12.75" customHeight="1" x14ac:dyDescent="0.2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</row>
    <row r="904" spans="2:16" ht="12.75" customHeight="1" x14ac:dyDescent="0.2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</row>
    <row r="905" spans="2:16" ht="12.75" customHeight="1" x14ac:dyDescent="0.2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</row>
    <row r="906" spans="2:16" ht="12.75" customHeight="1" x14ac:dyDescent="0.2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2:16" ht="12.75" customHeight="1" x14ac:dyDescent="0.2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</row>
    <row r="908" spans="2:16" ht="12.75" customHeight="1" x14ac:dyDescent="0.2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2:16" ht="12.75" customHeight="1" x14ac:dyDescent="0.2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</row>
    <row r="910" spans="2:16" ht="12.75" customHeight="1" x14ac:dyDescent="0.2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2:16" ht="12.75" customHeight="1" x14ac:dyDescent="0.2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</row>
    <row r="912" spans="2:16" ht="12.75" customHeight="1" x14ac:dyDescent="0.2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</row>
    <row r="913" spans="2:16" ht="12.75" customHeight="1" x14ac:dyDescent="0.2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</row>
    <row r="914" spans="2:16" ht="12.75" customHeight="1" x14ac:dyDescent="0.2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</row>
    <row r="915" spans="2:16" ht="12.75" customHeight="1" x14ac:dyDescent="0.2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</row>
    <row r="916" spans="2:16" ht="12.75" customHeight="1" x14ac:dyDescent="0.2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</row>
    <row r="917" spans="2:16" ht="12.75" customHeight="1" x14ac:dyDescent="0.2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</row>
    <row r="918" spans="2:16" ht="12.75" customHeight="1" x14ac:dyDescent="0.2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</row>
    <row r="919" spans="2:16" ht="12.75" customHeight="1" x14ac:dyDescent="0.2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</row>
    <row r="920" spans="2:16" ht="12.75" customHeight="1" x14ac:dyDescent="0.2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</row>
    <row r="921" spans="2:16" ht="12.75" customHeight="1" x14ac:dyDescent="0.2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</row>
    <row r="922" spans="2:16" ht="12.75" customHeight="1" x14ac:dyDescent="0.2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</row>
    <row r="923" spans="2:16" ht="12.75" customHeight="1" x14ac:dyDescent="0.2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</row>
    <row r="924" spans="2:16" ht="12.75" customHeight="1" x14ac:dyDescent="0.2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</row>
    <row r="925" spans="2:16" ht="12.75" customHeight="1" x14ac:dyDescent="0.2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</row>
    <row r="926" spans="2:16" ht="12.75" customHeight="1" x14ac:dyDescent="0.2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</row>
    <row r="927" spans="2:16" ht="12.75" customHeight="1" x14ac:dyDescent="0.2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</row>
    <row r="928" spans="2:16" ht="12.75" customHeight="1" x14ac:dyDescent="0.2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</row>
    <row r="929" spans="2:16" ht="12.75" customHeight="1" x14ac:dyDescent="0.2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</row>
    <row r="930" spans="2:16" ht="12.75" customHeight="1" x14ac:dyDescent="0.2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</row>
    <row r="931" spans="2:16" ht="12.75" customHeight="1" x14ac:dyDescent="0.2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</row>
    <row r="932" spans="2:16" ht="12.75" customHeight="1" x14ac:dyDescent="0.2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</row>
    <row r="933" spans="2:16" ht="12.75" customHeight="1" x14ac:dyDescent="0.2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</row>
    <row r="934" spans="2:16" ht="12.75" customHeight="1" x14ac:dyDescent="0.2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</row>
    <row r="935" spans="2:16" ht="12.75" customHeight="1" x14ac:dyDescent="0.2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</row>
    <row r="936" spans="2:16" ht="12.75" customHeight="1" x14ac:dyDescent="0.2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</row>
    <row r="937" spans="2:16" ht="12.75" customHeight="1" x14ac:dyDescent="0.2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</row>
    <row r="938" spans="2:16" ht="12.75" customHeight="1" x14ac:dyDescent="0.2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</row>
    <row r="939" spans="2:16" ht="12.75" customHeight="1" x14ac:dyDescent="0.2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</row>
    <row r="940" spans="2:16" ht="12.75" customHeight="1" x14ac:dyDescent="0.2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</row>
    <row r="941" spans="2:16" ht="12.75" customHeight="1" x14ac:dyDescent="0.2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</row>
    <row r="942" spans="2:16" ht="12.75" customHeight="1" x14ac:dyDescent="0.2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</row>
    <row r="943" spans="2:16" ht="12.75" customHeight="1" x14ac:dyDescent="0.2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</row>
    <row r="944" spans="2:16" ht="12.75" customHeight="1" x14ac:dyDescent="0.2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</row>
    <row r="945" spans="2:16" ht="12.75" customHeight="1" x14ac:dyDescent="0.2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</row>
    <row r="946" spans="2:16" ht="12.75" customHeight="1" x14ac:dyDescent="0.2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</row>
    <row r="947" spans="2:16" ht="12.75" customHeight="1" x14ac:dyDescent="0.2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spans="2:16" ht="12.75" customHeight="1" x14ac:dyDescent="0.2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2:16" ht="12.75" customHeight="1" x14ac:dyDescent="0.2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spans="2:16" ht="12.75" customHeight="1" x14ac:dyDescent="0.2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</row>
    <row r="951" spans="2:16" ht="12.75" customHeight="1" x14ac:dyDescent="0.2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</row>
    <row r="952" spans="2:16" ht="12.75" customHeight="1" x14ac:dyDescent="0.2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</row>
    <row r="953" spans="2:16" ht="12.75" customHeight="1" x14ac:dyDescent="0.2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</row>
    <row r="954" spans="2:16" ht="12.75" customHeight="1" x14ac:dyDescent="0.2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</row>
    <row r="955" spans="2:16" ht="12.75" customHeight="1" x14ac:dyDescent="0.2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</row>
    <row r="956" spans="2:16" ht="12.75" customHeight="1" x14ac:dyDescent="0.2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</row>
    <row r="957" spans="2:16" ht="12.75" customHeight="1" x14ac:dyDescent="0.2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</row>
    <row r="958" spans="2:16" ht="12.75" customHeight="1" x14ac:dyDescent="0.2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</row>
    <row r="959" spans="2:16" ht="12.75" customHeight="1" x14ac:dyDescent="0.2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</row>
    <row r="960" spans="2:16" ht="12.75" customHeight="1" x14ac:dyDescent="0.2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</row>
    <row r="961" spans="2:16" ht="12.75" customHeight="1" x14ac:dyDescent="0.2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</row>
    <row r="962" spans="2:16" ht="12.75" customHeight="1" x14ac:dyDescent="0.2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</row>
    <row r="963" spans="2:16" ht="12.75" customHeight="1" x14ac:dyDescent="0.2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</row>
    <row r="964" spans="2:16" ht="12.75" customHeight="1" x14ac:dyDescent="0.2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</row>
    <row r="965" spans="2:16" ht="12.75" customHeight="1" x14ac:dyDescent="0.2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</row>
    <row r="966" spans="2:16" ht="12.75" customHeight="1" x14ac:dyDescent="0.2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</row>
    <row r="967" spans="2:16" ht="12.75" customHeight="1" x14ac:dyDescent="0.2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</row>
    <row r="968" spans="2:16" ht="12.75" customHeight="1" x14ac:dyDescent="0.2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</row>
    <row r="969" spans="2:16" ht="12.75" customHeight="1" x14ac:dyDescent="0.2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</row>
    <row r="970" spans="2:16" ht="12.75" customHeight="1" x14ac:dyDescent="0.2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</row>
    <row r="971" spans="2:16" ht="12.75" customHeight="1" x14ac:dyDescent="0.2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spans="2:16" ht="12.75" customHeight="1" x14ac:dyDescent="0.2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</row>
    <row r="973" spans="2:16" ht="12.75" customHeight="1" x14ac:dyDescent="0.2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</row>
    <row r="974" spans="2:16" ht="12.75" customHeight="1" x14ac:dyDescent="0.2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</row>
    <row r="975" spans="2:16" ht="12.75" customHeight="1" x14ac:dyDescent="0.2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spans="2:16" ht="12.75" customHeight="1" x14ac:dyDescent="0.2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2:16" ht="12.75" customHeight="1" x14ac:dyDescent="0.2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spans="2:16" ht="12.75" customHeight="1" x14ac:dyDescent="0.2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2:16" ht="12.75" customHeight="1" x14ac:dyDescent="0.2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spans="2:16" ht="12.75" customHeight="1" x14ac:dyDescent="0.2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2:16" ht="12.75" customHeight="1" x14ac:dyDescent="0.2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spans="2:16" ht="12.75" customHeight="1" x14ac:dyDescent="0.2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2:16" ht="12.75" customHeight="1" x14ac:dyDescent="0.2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spans="2:16" ht="12.75" customHeight="1" x14ac:dyDescent="0.2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2:16" ht="12.75" customHeight="1" x14ac:dyDescent="0.2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spans="2:16" ht="12.75" customHeight="1" x14ac:dyDescent="0.2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2:16" ht="12.75" customHeight="1" x14ac:dyDescent="0.2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spans="2:16" ht="12.75" customHeight="1" x14ac:dyDescent="0.2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2:16" ht="12.75" customHeight="1" x14ac:dyDescent="0.2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2:16" ht="12.75" customHeight="1" x14ac:dyDescent="0.2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2:16" ht="12.75" customHeight="1" x14ac:dyDescent="0.2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2:16" ht="12.75" customHeight="1" x14ac:dyDescent="0.2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</row>
    <row r="993" spans="2:16" ht="12.75" customHeight="1" x14ac:dyDescent="0.2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</row>
    <row r="994" spans="2:16" ht="12.75" customHeight="1" x14ac:dyDescent="0.2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</row>
    <row r="995" spans="2:16" ht="12.75" customHeight="1" x14ac:dyDescent="0.2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spans="2:16" ht="12.75" customHeight="1" x14ac:dyDescent="0.2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</row>
    <row r="997" spans="2:16" ht="12.75" customHeight="1" x14ac:dyDescent="0.2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</row>
    <row r="998" spans="2:16" ht="12.75" customHeight="1" x14ac:dyDescent="0.2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</row>
    <row r="999" spans="2:16" ht="12.75" customHeight="1" x14ac:dyDescent="0.2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spans="2:16" ht="12.75" customHeight="1" x14ac:dyDescent="0.2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7" t="s">
        <v>138</v>
      </c>
      <c r="B1" s="28" t="s">
        <v>139</v>
      </c>
      <c r="C1" s="29" t="s">
        <v>140</v>
      </c>
      <c r="D1" s="30" t="s">
        <v>141</v>
      </c>
      <c r="E1" s="29" t="s">
        <v>142</v>
      </c>
      <c r="F1" s="27" t="s">
        <v>143</v>
      </c>
      <c r="G1" s="31" t="s">
        <v>144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2" t="s">
        <v>145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3" t="s">
        <v>146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3" t="s">
        <v>147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2025-09-25T15:13:25Z</dcterms:modified>
  <cp:category/>
  <cp:contentStatus/>
</cp:coreProperties>
</file>