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Contabilidad/Transparencia-OAI/CODOPESCA.-Transparencia-OAI-2023/04-Abril 2023/"/>
    </mc:Choice>
  </mc:AlternateContent>
  <xr:revisionPtr revIDLastSave="1" documentId="8_{F603EAC6-3BEB-4428-90B0-4B7ADC136CFB}" xr6:coauthVersionLast="47" xr6:coauthVersionMax="47" xr10:uidLastSave="{6A803B47-1C5B-4913-92A6-C5BA3442E287}"/>
  <bookViews>
    <workbookView xWindow="-120" yWindow="-120" windowWidth="20730" windowHeight="11160" xr2:uid="{8C5571D7-EBCF-46C1-96BE-CB9292588C76}"/>
  </bookViews>
  <sheets>
    <sheet name="CXP 30 abr.2023" sheetId="1" r:id="rId1"/>
  </sheets>
  <externalReferences>
    <externalReference r:id="rId2"/>
  </externalReferences>
  <definedNames>
    <definedName name="_xlnm._FilterDatabase" localSheetId="0" hidden="1">'CXP 30 abr.2023'!$B$6:$F$10</definedName>
    <definedName name="_xlnm.Print_Area" localSheetId="0">'CXP 30 abr.2023'!$B$1:$F$48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" l="1"/>
  <c r="F29" i="1"/>
  <c r="F28" i="1"/>
  <c r="F27" i="1"/>
  <c r="F30" i="1" s="1"/>
  <c r="F24" i="1"/>
  <c r="F13" i="1"/>
  <c r="F15" i="1" s="1"/>
  <c r="F17" i="1" s="1"/>
  <c r="F9" i="1"/>
  <c r="F8" i="1"/>
  <c r="F7" i="1"/>
  <c r="F10" i="1" l="1"/>
  <c r="F19" i="1" s="1"/>
</calcChain>
</file>

<file path=xl/sharedStrings.xml><?xml version="1.0" encoding="utf-8"?>
<sst xmlns="http://schemas.openxmlformats.org/spreadsheetml/2006/main" count="65" uniqueCount="44">
  <si>
    <t>Relación de Cuentas por Pagar</t>
  </si>
  <si>
    <t>Al 30 de abril 2023</t>
  </si>
  <si>
    <t>Cuentas por Pagar en RD$</t>
  </si>
  <si>
    <t>Fecha</t>
  </si>
  <si>
    <t>No. Doc.</t>
  </si>
  <si>
    <t xml:space="preserve">Suplidor </t>
  </si>
  <si>
    <t>Detalle</t>
  </si>
  <si>
    <t>Total</t>
  </si>
  <si>
    <t>BS-0018294-2022</t>
  </si>
  <si>
    <t>Soluciones Tecnológicas Empresariales SRL</t>
  </si>
  <si>
    <t xml:space="preserve">Alquiler de impresoras multifuncionales </t>
  </si>
  <si>
    <t>B1500000181</t>
  </si>
  <si>
    <t>Trim Soluciones Creativas</t>
  </si>
  <si>
    <t>Adquisición de extintores</t>
  </si>
  <si>
    <t>CODOPESCA-UC-CD-2023-0005</t>
  </si>
  <si>
    <t>Envíos Expreso DWN, SRL</t>
  </si>
  <si>
    <t>Envíos al interior</t>
  </si>
  <si>
    <t>Sub-total</t>
  </si>
  <si>
    <t>Cuentas por Pagar en USD</t>
  </si>
  <si>
    <t>2018-2022</t>
  </si>
  <si>
    <t xml:space="preserve">Organización del Sector Pesquero y Acuícola del Istmo Centroamericano
(OSPESCA) </t>
  </si>
  <si>
    <t>Membresía  US$25,000.00 anual</t>
  </si>
  <si>
    <t>2007-2021</t>
  </si>
  <si>
    <t>Centro para los servicios de información y asesoramiento sobre la comercialización de los productos pesqueros de América Latina y el Caribe (INFOPESCA)</t>
  </si>
  <si>
    <t>Membresía 2007-2021  US$ 5,0000 primer año y US$10,000.00 anual.</t>
  </si>
  <si>
    <t>Total USD</t>
  </si>
  <si>
    <t>Tasa de Cambio</t>
  </si>
  <si>
    <t>Total RD$</t>
  </si>
  <si>
    <t>Total Cuentas Por Pagar</t>
  </si>
  <si>
    <t>Retenciones y acumulaciones por pagar</t>
  </si>
  <si>
    <t>N/D</t>
  </si>
  <si>
    <t xml:space="preserve">Colector de Impuestos Internos </t>
  </si>
  <si>
    <t>Impuestos y otras retenciones por pagar</t>
  </si>
  <si>
    <t>Otros  Pasivos corrientes</t>
  </si>
  <si>
    <t>Nómina</t>
  </si>
  <si>
    <t>Consejo Dominicano de pesca y Acuicultura (Codopesca)</t>
  </si>
  <si>
    <t>Vacaciones por pagar 2022</t>
  </si>
  <si>
    <t>Indemnizaciones por pagar marzo 2023</t>
  </si>
  <si>
    <t>Vacaciones por pagar marzo 2023</t>
  </si>
  <si>
    <t>Beneficios a Empleados a corto plazo</t>
  </si>
  <si>
    <t>Viatico 1er corte marzo 2023</t>
  </si>
  <si>
    <t>Viatico 2do corte marzo 2023</t>
  </si>
  <si>
    <t>Viatico 3er corte marzo 2023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</si>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</sst>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C0A]d\-mmm\-yy;@"/>
    <numFmt numFmtId="165" formatCode="dd/mm/yyyy;@"/>
    <numFmt numFmtId="166" formatCode="_(* #,##0.0000_);_(* \(#,##0.00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ova Cond Light"/>
      <family val="2"/>
    </font>
    <font>
      <sz val="8"/>
      <color theme="1"/>
      <name val="Arial Nova Cond Light"/>
      <family val="2"/>
    </font>
    <font>
      <b/>
      <sz val="12"/>
      <color theme="1"/>
      <name val="Arial Nova Cond Light"/>
      <family val="2"/>
    </font>
    <font>
      <b/>
      <sz val="10"/>
      <color theme="1"/>
      <name val="Arial Nova Cond Light"/>
      <family val="2"/>
    </font>
    <font>
      <sz val="10"/>
      <color rgb="FF000000"/>
      <name val="Arial Nova Cond Light"/>
      <family val="2"/>
    </font>
    <font>
      <b/>
      <sz val="10"/>
      <name val="Arial Nova Cond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 indent="1"/>
    </xf>
    <xf numFmtId="164" fontId="5" fillId="2" borderId="1" xfId="0" applyNumberFormat="1" applyFont="1" applyFill="1" applyBorder="1" applyAlignment="1">
      <alignment horizontal="left" vertical="center" wrapText="1" indent="1"/>
    </xf>
    <xf numFmtId="164" fontId="5" fillId="2" borderId="2" xfId="0" applyNumberFormat="1" applyFont="1" applyFill="1" applyBorder="1" applyAlignment="1">
      <alignment horizontal="left" vertical="center" wrapText="1" indent="1"/>
    </xf>
    <xf numFmtId="164" fontId="5" fillId="2" borderId="3" xfId="0" applyNumberFormat="1" applyFont="1" applyFill="1" applyBorder="1" applyAlignment="1">
      <alignment horizontal="left" vertical="center" wrapText="1" indent="1"/>
    </xf>
    <xf numFmtId="164" fontId="5" fillId="0" borderId="0" xfId="0" applyNumberFormat="1" applyFont="1" applyAlignment="1">
      <alignment horizontal="left" vertical="center" wrapText="1" inden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5" fontId="2" fillId="0" borderId="4" xfId="0" applyNumberFormat="1" applyFont="1" applyBorder="1" applyAlignment="1">
      <alignment horizontal="left" vertical="center" wrapText="1" indent="1"/>
    </xf>
    <xf numFmtId="0" fontId="2" fillId="0" borderId="4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1"/>
    </xf>
    <xf numFmtId="0" fontId="6" fillId="0" borderId="4" xfId="0" applyFont="1" applyBorder="1" applyAlignment="1">
      <alignment horizontal="left" vertical="center" wrapText="1" indent="1"/>
    </xf>
    <xf numFmtId="43" fontId="2" fillId="0" borderId="3" xfId="1" applyFont="1" applyFill="1" applyBorder="1" applyAlignment="1">
      <alignment vertical="center" wrapText="1"/>
    </xf>
    <xf numFmtId="43" fontId="2" fillId="0" borderId="0" xfId="1" applyFont="1" applyFill="1" applyBorder="1" applyAlignment="1">
      <alignment horizontal="left" vertical="center" wrapText="1" indent="2"/>
    </xf>
    <xf numFmtId="0" fontId="0" fillId="0" borderId="1" xfId="0" applyBorder="1"/>
    <xf numFmtId="0" fontId="0" fillId="0" borderId="2" xfId="0" applyBorder="1"/>
    <xf numFmtId="0" fontId="5" fillId="0" borderId="6" xfId="0" applyFont="1" applyBorder="1" applyAlignment="1">
      <alignment horizontal="right" vertical="center" wrapText="1" indent="2"/>
    </xf>
    <xf numFmtId="43" fontId="5" fillId="0" borderId="4" xfId="1" applyFont="1" applyFill="1" applyBorder="1" applyAlignment="1">
      <alignment horizontal="left" vertical="center" wrapText="1" indent="2"/>
    </xf>
    <xf numFmtId="43" fontId="5" fillId="0" borderId="0" xfId="1" applyFont="1" applyFill="1" applyBorder="1" applyAlignment="1">
      <alignment horizontal="left" vertical="center" wrapText="1" indent="2"/>
    </xf>
    <xf numFmtId="1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3" fontId="2" fillId="0" borderId="4" xfId="1" applyFont="1" applyFill="1" applyBorder="1" applyAlignment="1">
      <alignment horizontal="left" vertical="center" wrapText="1" indent="1"/>
    </xf>
    <xf numFmtId="43" fontId="2" fillId="0" borderId="0" xfId="1" applyFont="1" applyFill="1" applyBorder="1" applyAlignment="1">
      <alignment horizontal="left" vertical="center" wrapText="1" indent="1"/>
    </xf>
    <xf numFmtId="0" fontId="5" fillId="0" borderId="1" xfId="0" applyFont="1" applyBorder="1" applyAlignment="1">
      <alignment horizontal="right" vertical="center" wrapText="1" indent="1"/>
    </xf>
    <xf numFmtId="0" fontId="5" fillId="0" borderId="2" xfId="0" applyFont="1" applyBorder="1" applyAlignment="1">
      <alignment horizontal="right" vertical="center" wrapText="1" indent="1"/>
    </xf>
    <xf numFmtId="0" fontId="5" fillId="0" borderId="3" xfId="0" applyFont="1" applyBorder="1" applyAlignment="1">
      <alignment horizontal="right" vertical="center" wrapText="1" indent="1"/>
    </xf>
    <xf numFmtId="43" fontId="5" fillId="0" borderId="4" xfId="0" applyNumberFormat="1" applyFont="1" applyBorder="1" applyAlignment="1">
      <alignment horizontal="left" vertical="center" wrapText="1" indent="1"/>
    </xf>
    <xf numFmtId="43" fontId="5" fillId="0" borderId="0" xfId="0" applyNumberFormat="1" applyFont="1" applyAlignment="1">
      <alignment horizontal="left" vertical="center" wrapText="1" indent="1"/>
    </xf>
    <xf numFmtId="166" fontId="5" fillId="0" borderId="4" xfId="0" applyNumberFormat="1" applyFont="1" applyBorder="1" applyAlignment="1">
      <alignment horizontal="left" vertical="center" wrapText="1" indent="1"/>
    </xf>
    <xf numFmtId="166" fontId="5" fillId="0" borderId="0" xfId="0" applyNumberFormat="1" applyFont="1" applyAlignment="1">
      <alignment horizontal="left" vertical="center" wrapText="1" indent="1"/>
    </xf>
    <xf numFmtId="0" fontId="5" fillId="0" borderId="7" xfId="0" applyFont="1" applyBorder="1" applyAlignment="1">
      <alignment horizontal="right" vertical="center" wrapText="1" indent="1"/>
    </xf>
    <xf numFmtId="0" fontId="5" fillId="0" borderId="8" xfId="0" applyFont="1" applyBorder="1" applyAlignment="1">
      <alignment horizontal="right" vertical="center" wrapText="1" indent="1"/>
    </xf>
    <xf numFmtId="43" fontId="5" fillId="0" borderId="9" xfId="0" applyNumberFormat="1" applyFont="1" applyBorder="1" applyAlignment="1">
      <alignment horizontal="left" vertical="center" wrapText="1"/>
    </xf>
    <xf numFmtId="43" fontId="5" fillId="0" borderId="0" xfId="0" applyNumberFormat="1" applyFont="1" applyAlignment="1">
      <alignment horizontal="left" vertical="center" wrapText="1"/>
    </xf>
    <xf numFmtId="14" fontId="5" fillId="0" borderId="1" xfId="0" applyNumberFormat="1" applyFont="1" applyBorder="1" applyAlignment="1">
      <alignment horizontal="left" vertical="center" wrapText="1" indent="1"/>
    </xf>
    <xf numFmtId="14" fontId="5" fillId="0" borderId="2" xfId="0" applyNumberFormat="1" applyFont="1" applyBorder="1" applyAlignment="1">
      <alignment horizontal="left" vertical="center" wrapText="1" indent="1"/>
    </xf>
    <xf numFmtId="14" fontId="5" fillId="0" borderId="0" xfId="0" applyNumberFormat="1" applyFont="1" applyAlignment="1">
      <alignment horizontal="left" vertical="center" wrapText="1" indent="1"/>
    </xf>
    <xf numFmtId="14" fontId="2" fillId="0" borderId="4" xfId="0" applyNumberFormat="1" applyFont="1" applyBorder="1" applyAlignment="1">
      <alignment horizontal="left" vertical="center" wrapText="1" indent="1"/>
    </xf>
    <xf numFmtId="43" fontId="2" fillId="0" borderId="4" xfId="1" applyFont="1" applyFill="1" applyBorder="1" applyAlignment="1">
      <alignment horizontal="left" vertical="center" wrapText="1" indent="2"/>
    </xf>
    <xf numFmtId="14" fontId="2" fillId="0" borderId="1" xfId="0" applyNumberFormat="1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wrapText="1" indent="1"/>
    </xf>
    <xf numFmtId="0" fontId="5" fillId="0" borderId="3" xfId="0" applyFont="1" applyBorder="1" applyAlignment="1">
      <alignment horizontal="right" vertical="center" wrapText="1" indent="2"/>
    </xf>
    <xf numFmtId="43" fontId="7" fillId="0" borderId="4" xfId="1" applyFont="1" applyFill="1" applyBorder="1" applyAlignment="1">
      <alignment horizontal="left" vertical="center" wrapText="1" indent="2"/>
    </xf>
    <xf numFmtId="43" fontId="7" fillId="0" borderId="0" xfId="1" applyFont="1" applyFill="1" applyBorder="1" applyAlignment="1">
      <alignment horizontal="left" vertical="center" wrapText="1" indent="2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left" vertical="center" wrapText="1" inden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981075</xdr:colOff>
      <xdr:row>42</xdr:row>
      <xdr:rowOff>144780</xdr:rowOff>
    </xdr:from>
    <xdr:to>
      <xdr:col>4</xdr:col>
      <xdr:colOff>742950</xdr:colOff>
      <xdr:row>47</xdr:row>
      <xdr:rowOff>135254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485F414-EF6E-4D56-BAAC-BA4DA811D4AA}"/>
            </a:ext>
          </a:extLst>
        </xdr:cNvPr>
        <xdr:cNvSpPr txBox="1"/>
      </xdr:nvSpPr>
      <xdr:spPr>
        <a:xfrm>
          <a:off x="4495800" y="5916930"/>
          <a:ext cx="2171700" cy="8000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1562100</xdr:colOff>
      <xdr:row>40</xdr:row>
      <xdr:rowOff>76200</xdr:rowOff>
    </xdr:from>
    <xdr:to>
      <xdr:col>5</xdr:col>
      <xdr:colOff>923925</xdr:colOff>
      <xdr:row>45</xdr:row>
      <xdr:rowOff>30480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653BFDB-CC7A-4A9F-8DE2-3E6A5414520C}"/>
            </a:ext>
          </a:extLst>
        </xdr:cNvPr>
        <xdr:cNvSpPr txBox="1"/>
      </xdr:nvSpPr>
      <xdr:spPr>
        <a:xfrm>
          <a:off x="7486650" y="5524500"/>
          <a:ext cx="2133600" cy="7639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110490</xdr:colOff>
      <xdr:row>41</xdr:row>
      <xdr:rowOff>80011</xdr:rowOff>
    </xdr:from>
    <xdr:to>
      <xdr:col>3</xdr:col>
      <xdr:colOff>13335</xdr:colOff>
      <xdr:row>44</xdr:row>
      <xdr:rowOff>154305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340B3B2A-8CD3-4513-9C38-9C3F14599708}"/>
            </a:ext>
          </a:extLst>
        </xdr:cNvPr>
        <xdr:cNvSpPr txBox="1"/>
      </xdr:nvSpPr>
      <xdr:spPr>
        <a:xfrm>
          <a:off x="815340" y="5690236"/>
          <a:ext cx="2712720" cy="5600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ES" sz="1100" b="1">
            <a:latin typeface="Arial Nova Cond Light" panose="020B0306020202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1546534</xdr:colOff>
      <xdr:row>0</xdr:row>
      <xdr:rowOff>790385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73DEF44-9F58-421E-BCC2-14B7EC929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0"/>
          <a:ext cx="2718109" cy="790385"/>
        </a:xfrm>
        <a:prstGeom prst="rect">
          <a:avLst/>
        </a:prstGeom>
      </xdr:spPr>
    </xdr:pic>
    <xdr:clientData/>
  </xdr:twoCellAnchor>
  <xdr:twoCellAnchor>
    <xdr:from>
      <xdr:col>1</xdr:col>
      <xdr:colOff>234315</xdr:colOff>
      <xdr:row>41</xdr:row>
      <xdr:rowOff>49530</xdr:rowOff>
    </xdr:from>
    <xdr:to>
      <xdr:col>5</xdr:col>
      <xdr:colOff>1106805</xdr:colOff>
      <xdr:row>48</xdr:row>
      <xdr:rowOff>99059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C7EC790B-9A96-4566-AAE3-89766966BA6E}"/>
            </a:ext>
          </a:extLst>
        </xdr:cNvPr>
        <xdr:cNvGrpSpPr/>
      </xdr:nvGrpSpPr>
      <xdr:grpSpPr>
        <a:xfrm>
          <a:off x="939165" y="5659755"/>
          <a:ext cx="8863965" cy="1183004"/>
          <a:chOff x="939165" y="5602605"/>
          <a:chExt cx="8863965" cy="1183004"/>
        </a:xfrm>
      </xdr:grpSpPr>
      <xdr:sp macro="" textlink="">
        <xdr:nvSpPr>
          <xdr:cNvPr id="7" name="CuadroTexto 6">
            <a:extLst>
              <a:ext uri="{FF2B5EF4-FFF2-40B4-BE49-F238E27FC236}">
                <a16:creationId xmlns:a16="http://schemas.microsoft.com/office/drawing/2014/main" id="{05F96E49-9F0B-4955-EE9F-E44E6A67599D}"/>
              </a:ext>
            </a:extLst>
          </xdr:cNvPr>
          <xdr:cNvSpPr txBox="1"/>
        </xdr:nvSpPr>
        <xdr:spPr>
          <a:xfrm>
            <a:off x="4619625" y="5985510"/>
            <a:ext cx="2171700" cy="8000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indent="0" algn="ctr"/>
            <a:endParaRPr lang="es-ES" sz="11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Katherine Sánchez</a:t>
            </a:r>
          </a:p>
          <a:p>
            <a:pPr marL="0" indent="0" algn="ctr"/>
            <a:endParaRPr lang="es-ES" sz="500" b="1"/>
          </a:p>
          <a:p>
            <a:pPr algn="ctr"/>
            <a:r>
              <a:rPr lang="es-ES" sz="1100" b="1">
                <a:latin typeface="Arial Nova Cond Light" panose="020B0306020202020204" pitchFamily="34" charset="0"/>
                <a:cs typeface="Times New Roman" panose="02020603050405020304" pitchFamily="18" charset="0"/>
              </a:rPr>
              <a:t>Enc. Sección de Contabilidad</a:t>
            </a:r>
          </a:p>
        </xdr:txBody>
      </xdr:sp>
      <xdr:cxnSp macro="">
        <xdr:nvCxnSpPr>
          <xdr:cNvPr id="8" name="Conector recto 7">
            <a:extLst>
              <a:ext uri="{FF2B5EF4-FFF2-40B4-BE49-F238E27FC236}">
                <a16:creationId xmlns:a16="http://schemas.microsoft.com/office/drawing/2014/main" id="{1F3F6E93-1831-7BA7-FA45-328B615636EC}"/>
              </a:ext>
            </a:extLst>
          </xdr:cNvPr>
          <xdr:cNvCxnSpPr/>
        </xdr:nvCxnSpPr>
        <xdr:spPr>
          <a:xfrm>
            <a:off x="4589145" y="6409373"/>
            <a:ext cx="21717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6C2C3E24-47FA-151E-7BE1-70305F5EB071}"/>
              </a:ext>
            </a:extLst>
          </xdr:cNvPr>
          <xdr:cNvSpPr txBox="1"/>
        </xdr:nvSpPr>
        <xdr:spPr>
          <a:xfrm>
            <a:off x="7667625" y="5602605"/>
            <a:ext cx="2133600" cy="7639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indent="0" algn="ctr"/>
            <a:endParaRPr lang="es-ES" sz="11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Eloida Núñez</a:t>
            </a:r>
          </a:p>
          <a:p>
            <a:pPr marL="0" indent="0" algn="ctr"/>
            <a:endParaRPr lang="es-ES" sz="5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Enc. División Financiera</a:t>
            </a: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266504CA-D345-93C2-F38C-3D24BFA8908E}"/>
              </a:ext>
            </a:extLst>
          </xdr:cNvPr>
          <xdr:cNvCxnSpPr/>
        </xdr:nvCxnSpPr>
        <xdr:spPr>
          <a:xfrm>
            <a:off x="7679055" y="6014085"/>
            <a:ext cx="2124075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1" name="CuadroTexto 10">
            <a:extLst>
              <a:ext uri="{FF2B5EF4-FFF2-40B4-BE49-F238E27FC236}">
                <a16:creationId xmlns:a16="http://schemas.microsoft.com/office/drawing/2014/main" id="{08C1E981-DEC1-6D00-1024-DB6DEFC23258}"/>
              </a:ext>
            </a:extLst>
          </xdr:cNvPr>
          <xdr:cNvSpPr txBox="1"/>
        </xdr:nvSpPr>
        <xdr:spPr>
          <a:xfrm>
            <a:off x="939165" y="5758816"/>
            <a:ext cx="2712720" cy="56006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 b="1">
                <a:latin typeface="Arial Nova Cond Light" panose="020B0306020202020204" pitchFamily="34" charset="0"/>
              </a:rPr>
              <a:t>Pedro Antonio Gilbert Noboa</a:t>
            </a:r>
          </a:p>
          <a:p>
            <a:pPr algn="ctr"/>
            <a:endParaRPr lang="es-ES" sz="500" b="1">
              <a:latin typeface="Arial Nova Cond Light" panose="020B0306020202020204" pitchFamily="34" charset="0"/>
            </a:endParaRPr>
          </a:p>
          <a:p>
            <a:pPr algn="ctr"/>
            <a:r>
              <a:rPr lang="es-ES" sz="1100" b="1"/>
              <a:t>  </a:t>
            </a:r>
            <a:r>
              <a:rPr lang="es-ES" sz="1100" b="1">
                <a:latin typeface="Arial Nova Cond Light" panose="020B0306020202020204" pitchFamily="34" charset="0"/>
                <a:cs typeface="Times New Roman" panose="02020603050405020304" pitchFamily="18" charset="0"/>
              </a:rPr>
              <a:t>Director</a:t>
            </a:r>
            <a:r>
              <a:rPr lang="es-ES" sz="1100" b="1">
                <a:latin typeface="Arial Nova Cond Light" panose="020B0306020202020204" pitchFamily="34" charset="0"/>
              </a:rPr>
              <a:t> Administrativo</a:t>
            </a:r>
            <a:r>
              <a:rPr lang="es-ES" sz="1100" b="1" baseline="0">
                <a:latin typeface="Arial Nova Cond Light" panose="020B0306020202020204" pitchFamily="34" charset="0"/>
              </a:rPr>
              <a:t> Financiero </a:t>
            </a:r>
            <a:endParaRPr lang="es-ES" sz="1100" b="1">
              <a:latin typeface="Arial Nova Cond Light" panose="020B0306020202020204" pitchFamily="34" charset="0"/>
            </a:endParaRPr>
          </a:p>
        </xdr:txBody>
      </xdr: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EE9BE16E-6767-882D-3A5B-D2B5D006FB05}"/>
              </a:ext>
            </a:extLst>
          </xdr:cNvPr>
          <xdr:cNvCxnSpPr/>
        </xdr:nvCxnSpPr>
        <xdr:spPr>
          <a:xfrm>
            <a:off x="1224915" y="5996941"/>
            <a:ext cx="21717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3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neficio y remuneraciones cort"/>
    </sheetNames>
    <sheetDataSet>
      <sheetData sheetId="0">
        <row r="6">
          <cell r="F6">
            <v>21766.04</v>
          </cell>
        </row>
        <row r="13">
          <cell r="E13">
            <v>329000</v>
          </cell>
          <cell r="F13">
            <v>283487.31000000006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DA328-16B3-427C-8034-82D49CCE461A}">
  <dimension ref="B1:G41"/>
  <sheetViews>
    <sheetView tabSelected="1" topLeftCell="B1" zoomScaleNormal="100" workbookViewId="0">
      <selection activeCell="B15" sqref="B15:E15"/>
    </sheetView>
  </sheetViews>
  <sheetFormatPr baseColWidth="10" defaultColWidth="29" defaultRowHeight="12.75" x14ac:dyDescent="0.25"/>
  <cols>
    <col min="1" max="1" width="10.5703125" style="1" customWidth="1"/>
    <col min="2" max="2" width="17.5703125" style="1" customWidth="1"/>
    <col min="3" max="3" width="24.5703125" style="1" customWidth="1"/>
    <col min="4" max="4" width="36.140625" style="2" customWidth="1"/>
    <col min="5" max="5" width="41.5703125" style="1" customWidth="1"/>
    <col min="6" max="7" width="17.5703125" style="1" customWidth="1"/>
    <col min="8" max="16384" width="29" style="1"/>
  </cols>
  <sheetData>
    <row r="1" spans="2:7" ht="62.25" customHeight="1" x14ac:dyDescent="0.25"/>
    <row r="2" spans="2:7" s="5" customFormat="1" ht="15.75" x14ac:dyDescent="0.25">
      <c r="B2" s="4" t="s">
        <v>0</v>
      </c>
      <c r="D2" s="6"/>
    </row>
    <row r="3" spans="2:7" s="5" customFormat="1" ht="15.75" x14ac:dyDescent="0.25">
      <c r="B3" s="4" t="s">
        <v>1</v>
      </c>
      <c r="D3" s="6"/>
    </row>
    <row r="4" spans="2:7" s="5" customFormat="1" x14ac:dyDescent="0.25">
      <c r="D4" s="6"/>
    </row>
    <row r="5" spans="2:7" s="5" customFormat="1" ht="12.75" customHeight="1" x14ac:dyDescent="0.25">
      <c r="B5" s="7" t="s">
        <v>2</v>
      </c>
      <c r="C5" s="8"/>
      <c r="D5" s="8"/>
      <c r="E5" s="8"/>
      <c r="F5" s="9"/>
      <c r="G5" s="10"/>
    </row>
    <row r="6" spans="2:7" s="13" customFormat="1" x14ac:dyDescent="0.25">
      <c r="B6" s="11" t="s">
        <v>3</v>
      </c>
      <c r="C6" s="11" t="s">
        <v>4</v>
      </c>
      <c r="D6" s="11" t="s">
        <v>5</v>
      </c>
      <c r="E6" s="12" t="s">
        <v>6</v>
      </c>
      <c r="F6" s="11" t="s">
        <v>7</v>
      </c>
    </row>
    <row r="7" spans="2:7" s="5" customFormat="1" x14ac:dyDescent="0.25">
      <c r="B7" s="14">
        <v>44925</v>
      </c>
      <c r="C7" s="15" t="s">
        <v>8</v>
      </c>
      <c r="D7" s="16" t="s">
        <v>9</v>
      </c>
      <c r="E7" s="17" t="s">
        <v>10</v>
      </c>
      <c r="F7" s="18">
        <f>406746-67791-72915.15-84195.36</f>
        <v>181844.49</v>
      </c>
      <c r="G7" s="19"/>
    </row>
    <row r="8" spans="2:7" s="5" customFormat="1" x14ac:dyDescent="0.25">
      <c r="B8" s="14">
        <v>45044</v>
      </c>
      <c r="C8" s="15" t="s">
        <v>11</v>
      </c>
      <c r="D8" s="16" t="s">
        <v>12</v>
      </c>
      <c r="E8" s="17" t="s">
        <v>13</v>
      </c>
      <c r="F8" s="18">
        <f>114659+20638.62</f>
        <v>135297.62</v>
      </c>
      <c r="G8" s="19"/>
    </row>
    <row r="9" spans="2:7" x14ac:dyDescent="0.25">
      <c r="B9" s="14">
        <v>45038</v>
      </c>
      <c r="C9" s="15" t="s">
        <v>14</v>
      </c>
      <c r="D9" s="16" t="s">
        <v>15</v>
      </c>
      <c r="E9" s="17" t="s">
        <v>16</v>
      </c>
      <c r="F9" s="18">
        <f>40000-780-2915-19655-2075</f>
        <v>14575</v>
      </c>
      <c r="G9" s="19"/>
    </row>
    <row r="10" spans="2:7" customFormat="1" ht="15" x14ac:dyDescent="0.25">
      <c r="B10" s="20"/>
      <c r="C10" s="21"/>
      <c r="D10" s="21"/>
      <c r="E10" s="22" t="s">
        <v>17</v>
      </c>
      <c r="F10" s="23">
        <f>SUM(F7:F9)</f>
        <v>331717.11</v>
      </c>
      <c r="G10" s="24"/>
    </row>
    <row r="11" spans="2:7" customFormat="1" ht="15" x14ac:dyDescent="0.25">
      <c r="B11" s="7" t="s">
        <v>18</v>
      </c>
      <c r="C11" s="8"/>
      <c r="D11" s="8"/>
      <c r="E11" s="8"/>
      <c r="F11" s="9"/>
      <c r="G11" s="10"/>
    </row>
    <row r="12" spans="2:7" customFormat="1" ht="15" x14ac:dyDescent="0.25">
      <c r="B12" s="11" t="s">
        <v>3</v>
      </c>
      <c r="C12" s="11" t="s">
        <v>4</v>
      </c>
      <c r="D12" s="11" t="s">
        <v>5</v>
      </c>
      <c r="E12" s="11" t="s">
        <v>6</v>
      </c>
      <c r="F12" s="11" t="s">
        <v>7</v>
      </c>
      <c r="G12" s="13"/>
    </row>
    <row r="13" spans="2:7" ht="41.25" customHeight="1" x14ac:dyDescent="0.25">
      <c r="B13" s="25">
        <v>44834</v>
      </c>
      <c r="C13" s="26" t="s">
        <v>19</v>
      </c>
      <c r="D13" s="15" t="s">
        <v>20</v>
      </c>
      <c r="E13" s="15" t="s">
        <v>21</v>
      </c>
      <c r="F13" s="27">
        <f>125000-48187.58</f>
        <v>76812.42</v>
      </c>
      <c r="G13" s="28"/>
    </row>
    <row r="14" spans="2:7" ht="52.5" customHeight="1" x14ac:dyDescent="0.25">
      <c r="B14" s="25">
        <v>44834</v>
      </c>
      <c r="C14" s="26" t="s">
        <v>22</v>
      </c>
      <c r="D14" s="15" t="s">
        <v>23</v>
      </c>
      <c r="E14" s="15" t="s">
        <v>24</v>
      </c>
      <c r="F14" s="27">
        <v>135000</v>
      </c>
      <c r="G14" s="28"/>
    </row>
    <row r="15" spans="2:7" customFormat="1" ht="15" x14ac:dyDescent="0.25">
      <c r="B15" s="29" t="s">
        <v>25</v>
      </c>
      <c r="C15" s="30"/>
      <c r="D15" s="30"/>
      <c r="E15" s="31"/>
      <c r="F15" s="32">
        <f>SUM(F13:F14)</f>
        <v>211812.41999999998</v>
      </c>
      <c r="G15" s="33"/>
    </row>
    <row r="16" spans="2:7" customFormat="1" ht="15" customHeight="1" x14ac:dyDescent="0.25">
      <c r="B16" s="29" t="s">
        <v>26</v>
      </c>
      <c r="C16" s="30"/>
      <c r="D16" s="30"/>
      <c r="E16" s="31"/>
      <c r="F16" s="34">
        <v>54.905200000000001</v>
      </c>
      <c r="G16" s="35"/>
    </row>
    <row r="17" spans="2:7" x14ac:dyDescent="0.25">
      <c r="B17" s="29" t="s">
        <v>27</v>
      </c>
      <c r="C17" s="30"/>
      <c r="D17" s="30"/>
      <c r="E17" s="31"/>
      <c r="F17" s="32">
        <f>+F15*F16</f>
        <v>11629603.282583999</v>
      </c>
      <c r="G17" s="33"/>
    </row>
    <row r="19" spans="2:7" ht="13.5" thickBot="1" x14ac:dyDescent="0.3">
      <c r="B19" s="36" t="s">
        <v>28</v>
      </c>
      <c r="C19" s="37"/>
      <c r="D19" s="37"/>
      <c r="E19" s="37"/>
      <c r="F19" s="38">
        <f>+F10+F17</f>
        <v>11961320.392583998</v>
      </c>
      <c r="G19" s="39"/>
    </row>
    <row r="20" spans="2:7" customFormat="1" ht="15" hidden="1" x14ac:dyDescent="0.25">
      <c r="F20" s="19"/>
      <c r="G20" s="19"/>
    </row>
    <row r="21" spans="2:7" customFormat="1" ht="15" hidden="1" x14ac:dyDescent="0.25">
      <c r="B21" s="40" t="s">
        <v>29</v>
      </c>
      <c r="C21" s="41"/>
      <c r="D21" s="41"/>
      <c r="E21" s="41"/>
      <c r="F21" s="41"/>
      <c r="G21" s="42"/>
    </row>
    <row r="22" spans="2:7" hidden="1" x14ac:dyDescent="0.25">
      <c r="B22" s="43">
        <v>44926</v>
      </c>
      <c r="C22" s="15" t="s">
        <v>30</v>
      </c>
      <c r="D22" s="15" t="s">
        <v>31</v>
      </c>
      <c r="E22" s="15" t="s">
        <v>32</v>
      </c>
      <c r="F22" s="44">
        <v>10135</v>
      </c>
      <c r="G22" s="19"/>
    </row>
    <row r="23" spans="2:7" hidden="1" x14ac:dyDescent="0.25">
      <c r="B23" s="43">
        <v>45016</v>
      </c>
      <c r="C23" s="15" t="s">
        <v>30</v>
      </c>
      <c r="D23" s="15" t="s">
        <v>31</v>
      </c>
      <c r="E23" s="15" t="s">
        <v>32</v>
      </c>
      <c r="F23" s="44">
        <v>7500</v>
      </c>
      <c r="G23" s="19"/>
    </row>
    <row r="24" spans="2:7" ht="15" hidden="1" x14ac:dyDescent="0.25">
      <c r="B24" s="45"/>
      <c r="C24" s="46"/>
      <c r="D24" s="21"/>
      <c r="E24" s="47" t="s">
        <v>17</v>
      </c>
      <c r="F24" s="23">
        <f>SUM(F22:F23)</f>
        <v>17635</v>
      </c>
      <c r="G24" s="24"/>
    </row>
    <row r="25" spans="2:7" ht="24.75" hidden="1" customHeight="1" x14ac:dyDescent="0.25">
      <c r="B25"/>
      <c r="C25"/>
    </row>
    <row r="26" spans="2:7" hidden="1" x14ac:dyDescent="0.25">
      <c r="B26" s="40" t="s">
        <v>33</v>
      </c>
      <c r="C26" s="41"/>
      <c r="D26" s="41"/>
      <c r="E26" s="41"/>
      <c r="F26" s="41"/>
      <c r="G26" s="42"/>
    </row>
    <row r="27" spans="2:7" ht="25.5" hidden="1" x14ac:dyDescent="0.25">
      <c r="B27" s="43">
        <v>44926</v>
      </c>
      <c r="C27" s="15" t="s">
        <v>34</v>
      </c>
      <c r="D27" s="15" t="s">
        <v>35</v>
      </c>
      <c r="E27" s="15" t="s">
        <v>36</v>
      </c>
      <c r="F27" s="44">
        <f>+'[1]Beneficio y remuneraciones cort'!F6</f>
        <v>21766.04</v>
      </c>
      <c r="G27" s="19"/>
    </row>
    <row r="28" spans="2:7" ht="25.5" hidden="1" x14ac:dyDescent="0.25">
      <c r="B28" s="43">
        <v>44925</v>
      </c>
      <c r="C28" s="15" t="s">
        <v>34</v>
      </c>
      <c r="D28" s="15" t="s">
        <v>35</v>
      </c>
      <c r="E28" s="15" t="s">
        <v>37</v>
      </c>
      <c r="F28" s="44">
        <f>+'[1]Beneficio y remuneraciones cort'!E13</f>
        <v>329000</v>
      </c>
      <c r="G28" s="19"/>
    </row>
    <row r="29" spans="2:7" ht="25.5" hidden="1" x14ac:dyDescent="0.25">
      <c r="B29" s="43">
        <v>44926</v>
      </c>
      <c r="C29" s="15" t="s">
        <v>34</v>
      </c>
      <c r="D29" s="15" t="s">
        <v>35</v>
      </c>
      <c r="E29" s="15" t="s">
        <v>38</v>
      </c>
      <c r="F29" s="44">
        <f>+'[1]Beneficio y remuneraciones cort'!F13-'[1]Beneficio y remuneraciones cort'!F6</f>
        <v>261721.27000000005</v>
      </c>
      <c r="G29" s="19"/>
    </row>
    <row r="30" spans="2:7" s="50" customFormat="1" hidden="1" x14ac:dyDescent="0.25">
      <c r="B30" s="43"/>
      <c r="C30" s="15"/>
      <c r="D30" s="15"/>
      <c r="E30" s="47" t="s">
        <v>17</v>
      </c>
      <c r="F30" s="48">
        <f>SUM(F27:F29)</f>
        <v>612487.31000000006</v>
      </c>
      <c r="G30" s="49"/>
    </row>
    <row r="31" spans="2:7" ht="30" hidden="1" customHeight="1" x14ac:dyDescent="0.25">
      <c r="B31"/>
      <c r="C31"/>
      <c r="D31"/>
      <c r="E31"/>
      <c r="F31"/>
      <c r="G31"/>
    </row>
    <row r="32" spans="2:7" hidden="1" x14ac:dyDescent="0.25">
      <c r="B32" s="40" t="s">
        <v>39</v>
      </c>
      <c r="C32" s="41"/>
      <c r="D32" s="41"/>
      <c r="E32" s="41"/>
      <c r="F32" s="41"/>
      <c r="G32" s="42"/>
    </row>
    <row r="33" spans="2:7" ht="25.5" hidden="1" x14ac:dyDescent="0.25">
      <c r="B33" s="43">
        <v>44995</v>
      </c>
      <c r="C33" s="15" t="s">
        <v>34</v>
      </c>
      <c r="D33" s="15" t="s">
        <v>35</v>
      </c>
      <c r="E33" s="15" t="s">
        <v>40</v>
      </c>
      <c r="F33" s="44">
        <v>68347.5</v>
      </c>
      <c r="G33" s="19"/>
    </row>
    <row r="34" spans="2:7" ht="25.5" hidden="1" x14ac:dyDescent="0.25">
      <c r="B34" s="43">
        <v>45005</v>
      </c>
      <c r="C34" s="15" t="s">
        <v>34</v>
      </c>
      <c r="D34" s="15" t="s">
        <v>35</v>
      </c>
      <c r="E34" s="15" t="s">
        <v>41</v>
      </c>
      <c r="F34" s="44">
        <v>55467.5</v>
      </c>
      <c r="G34" s="19"/>
    </row>
    <row r="35" spans="2:7" ht="25.5" hidden="1" x14ac:dyDescent="0.25">
      <c r="B35" s="43">
        <v>45016</v>
      </c>
      <c r="C35" s="15" t="s">
        <v>34</v>
      </c>
      <c r="D35" s="15" t="s">
        <v>35</v>
      </c>
      <c r="E35" s="15" t="s">
        <v>42</v>
      </c>
      <c r="F35" s="44">
        <v>89720</v>
      </c>
      <c r="G35" s="19"/>
    </row>
    <row r="36" spans="2:7" hidden="1" x14ac:dyDescent="0.25">
      <c r="B36" s="45"/>
      <c r="C36" s="46"/>
      <c r="D36" s="46"/>
      <c r="E36" s="47" t="s">
        <v>17</v>
      </c>
      <c r="F36" s="23">
        <f>SUM(F33:F35)</f>
        <v>213535</v>
      </c>
      <c r="G36" s="24"/>
    </row>
    <row r="37" spans="2:7" x14ac:dyDescent="0.25">
      <c r="B37" s="51"/>
      <c r="C37" s="2"/>
      <c r="E37" s="2"/>
      <c r="F37" s="19"/>
      <c r="G37" s="19"/>
    </row>
    <row r="39" spans="2:7" x14ac:dyDescent="0.25">
      <c r="E39" s="52"/>
      <c r="F39" s="52"/>
      <c r="G39" s="53"/>
    </row>
    <row r="41" spans="2:7" x14ac:dyDescent="0.25">
      <c r="E41" s="1" t="s">
        <v>43</v>
      </c>
    </row>
  </sheetData>
  <autoFilter ref="B6:F10" xr:uid="{55C48168-1519-46C9-BF37-43E8890011F1}">
    <sortState xmlns:xlrd2="http://schemas.microsoft.com/office/spreadsheetml/2017/richdata2" ref="B7:F17">
      <sortCondition ref="B6:B10"/>
    </sortState>
  </autoFilter>
  <mergeCells count="10">
    <mergeCell ref="B21:F21"/>
    <mergeCell ref="B26:F26"/>
    <mergeCell ref="B32:F32"/>
    <mergeCell ref="E39:F39"/>
    <mergeCell ref="B5:F5"/>
    <mergeCell ref="B11:F11"/>
    <mergeCell ref="B15:E15"/>
    <mergeCell ref="B16:E16"/>
    <mergeCell ref="B17:E17"/>
    <mergeCell ref="B19:E19"/>
  </mergeCells>
  <printOptions horizontalCentered="1"/>
  <pageMargins left="0.70866141732283472" right="0.70866141732283472" top="0.43307086614173229" bottom="0.74803149606299213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 30 abr.2023</vt:lpstr>
      <vt:lpstr>'CXP 30 abr.2023'!Área_de_impresión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Katherine Sanchez</cp:lastModifiedBy>
  <cp:lastPrinted>2023-05-10T17:50:07Z</cp:lastPrinted>
  <dcterms:created xsi:type="dcterms:W3CDTF">2023-05-10T17:49:40Z</dcterms:created>
  <dcterms:modified xsi:type="dcterms:W3CDTF">2023-05-10T17:51:03Z</dcterms:modified>
</cp:coreProperties>
</file>