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jefry_carvajal_codopesca_gob_do/Documents/Desktop/"/>
    </mc:Choice>
  </mc:AlternateContent>
  <xr:revisionPtr revIDLastSave="0" documentId="8_{A89C11D3-01B7-4983-8728-C06E31873AFB}" xr6:coauthVersionLast="47" xr6:coauthVersionMax="47" xr10:uidLastSave="{00000000-0000-0000-0000-000000000000}"/>
  <bookViews>
    <workbookView xWindow="-120" yWindow="-120" windowWidth="24240" windowHeight="13140" xr2:uid="{F9B76BD2-A591-4E2E-B6A8-2C5A7C34DD1F}"/>
  </bookViews>
  <sheets>
    <sheet name="Est.SituaciónFin.abr-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1" i="1"/>
  <c r="C30" i="1"/>
  <c r="C28" i="1"/>
  <c r="C32" i="1" s="1"/>
  <c r="C36" i="1" s="1"/>
  <c r="C43" i="1" s="1"/>
  <c r="C23" i="1"/>
  <c r="C22" i="1"/>
  <c r="C17" i="1"/>
  <c r="C15" i="1"/>
  <c r="C18" i="1" s="1"/>
  <c r="C24" i="1" s="1"/>
  <c r="E42" i="1" s="1"/>
</calcChain>
</file>

<file path=xl/sharedStrings.xml><?xml version="1.0" encoding="utf-8"?>
<sst xmlns="http://schemas.openxmlformats.org/spreadsheetml/2006/main" count="31" uniqueCount="31">
  <si>
    <t>Estado de Situación Financiera</t>
  </si>
  <si>
    <t>Al 30 de abril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</si>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</sst>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164" fontId="6" fillId="0" borderId="0" xfId="0" applyNumberFormat="1" applyFont="1"/>
    <xf numFmtId="43" fontId="6" fillId="0" borderId="0" xfId="1" applyFont="1"/>
    <xf numFmtId="37" fontId="2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164" fontId="3" fillId="0" borderId="0" xfId="0" applyNumberFormat="1" applyFont="1"/>
    <xf numFmtId="37" fontId="2" fillId="0" borderId="3" xfId="0" applyNumberFormat="1" applyFont="1" applyBorder="1" applyAlignment="1">
      <alignment horizontal="right" wrapText="1"/>
    </xf>
    <xf numFmtId="43" fontId="3" fillId="0" borderId="0" xfId="0" applyNumberFormat="1" applyFont="1"/>
    <xf numFmtId="164" fontId="7" fillId="0" borderId="2" xfId="0" applyNumberFormat="1" applyFont="1" applyBorder="1" applyAlignment="1">
      <alignment horizontal="right" wrapText="1"/>
    </xf>
    <xf numFmtId="37" fontId="2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164" fontId="8" fillId="0" borderId="0" xfId="1" applyNumberFormat="1" applyFont="1"/>
    <xf numFmtId="43" fontId="8" fillId="0" borderId="0" xfId="1" applyFont="1"/>
    <xf numFmtId="37" fontId="2" fillId="0" borderId="0" xfId="0" applyNumberFormat="1" applyFont="1" applyAlignment="1">
      <alignment horizontal="right" vertical="center" wrapText="1"/>
    </xf>
    <xf numFmtId="39" fontId="0" fillId="0" borderId="0" xfId="0" applyNumberFormat="1"/>
    <xf numFmtId="37" fontId="9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37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98957</xdr:rowOff>
    </xdr:from>
    <xdr:to>
      <xdr:col>3</xdr:col>
      <xdr:colOff>65724</xdr:colOff>
      <xdr:row>6</xdr:row>
      <xdr:rowOff>67234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0EA1F418-8DD6-4E8A-8196-0B0AFF97E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98957"/>
          <a:ext cx="3610929" cy="93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958550</xdr:colOff>
      <xdr:row>47</xdr:row>
      <xdr:rowOff>115981</xdr:rowOff>
    </xdr:from>
    <xdr:to>
      <xdr:col>1</xdr:col>
      <xdr:colOff>2834414</xdr:colOff>
      <xdr:row>52</xdr:row>
      <xdr:rowOff>11206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D14829F-CA95-4024-AEAD-919AE400469C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282400" y="7926481"/>
          <a:ext cx="1875864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2327013</xdr:colOff>
      <xdr:row>44</xdr:row>
      <xdr:rowOff>0</xdr:rowOff>
    </xdr:from>
    <xdr:to>
      <xdr:col>3</xdr:col>
      <xdr:colOff>214368</xdr:colOff>
      <xdr:row>48</xdr:row>
      <xdr:rowOff>42358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39AD084-9FC6-45E3-9621-22EF82289D01}"/>
            </a:ext>
          </a:extLst>
        </xdr:cNvPr>
        <xdr:cNvSpPr txBox="1"/>
      </xdr:nvSpPr>
      <xdr:spPr>
        <a:xfrm>
          <a:off x="2650863" y="7324725"/>
          <a:ext cx="1440180" cy="690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168760</xdr:colOff>
      <xdr:row>44</xdr:row>
      <xdr:rowOff>68693</xdr:rowOff>
    </xdr:from>
    <xdr:to>
      <xdr:col>1</xdr:col>
      <xdr:colOff>1753720</xdr:colOff>
      <xdr:row>47</xdr:row>
      <xdr:rowOff>156882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6B74B67-3673-45B9-AD3A-A5D64C9198F5}"/>
            </a:ext>
          </a:extLst>
        </xdr:cNvPr>
        <xdr:cNvSpPr txBox="1"/>
      </xdr:nvSpPr>
      <xdr:spPr>
        <a:xfrm>
          <a:off x="168760" y="7393418"/>
          <a:ext cx="1908810" cy="57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Secci&#243;n%20de%20Contabilidad/CODOPESCA.-Contabilidad/Formularios%20de%20cierre%20mensual/E.F%20Codopesca/CODOPESCA-EF-2025/I-CODOPESCA.-BalanceGeneral-2025-OAI.xlsx" TargetMode="External"/><Relationship Id="rId2" Type="http://schemas.microsoft.com/office/2019/04/relationships/externalLinkLongPath" Target="/personal/admin_codopescado_onmicrosoft_com/Documents/Secci&#243;n%20de%20Contabilidad/CODOPESCA.-Contabilidad/Formularios%20de%20cierre%20mensual/E.F%20Codopesca/CODOPESCA-EF-2025/I-CODOPESCA.-BalanceGeneral-2025-OAI.xlsx?39D18E0E" TargetMode="External"/><Relationship Id="rId1" Type="http://schemas.openxmlformats.org/officeDocument/2006/relationships/externalLinkPath" Target="file:///\\39D18E0E\I-CODOPESCA.-BalanceGeneral-2025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st.SituaciónFin.ene-2025"/>
      <sheetName val="Est.RendimientoFinanc.ene-2025"/>
      <sheetName val="Est.SituaciónFin.feb-2025"/>
      <sheetName val="Est.RendimientoFinancfeb-2025"/>
      <sheetName val="Est.SituaciónFin.feb-2025 "/>
      <sheetName val="Est.RendimientoFinancfeb-20"/>
      <sheetName val="Est.SituaciónFin.marz-2025"/>
      <sheetName val="Est.RendimientoFinanc.marz2025"/>
      <sheetName val="Est.SituaciónFin.abr-2025"/>
      <sheetName val="Est.RendimientoFinanc.abr2025"/>
    </sheetNames>
    <sheetDataSet>
      <sheetData sheetId="0">
        <row r="41">
          <cell r="C41">
            <v>66681635.950000003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2">
          <cell r="C32">
            <v>29590827.801920008</v>
          </cell>
        </row>
        <row r="42">
          <cell r="C42">
            <v>1736447.6300000001</v>
          </cell>
        </row>
        <row r="62">
          <cell r="G62">
            <v>29272015.539999995</v>
          </cell>
        </row>
        <row r="98">
          <cell r="C98">
            <v>18798943.328079998</v>
          </cell>
        </row>
        <row r="115">
          <cell r="C115">
            <v>218635</v>
          </cell>
        </row>
        <row r="122">
          <cell r="C122">
            <v>38763.269999999997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119C-1994-4632-9CF6-C00C60C08D55}">
  <sheetPr>
    <tabColor rgb="FF92D050"/>
    <pageSetUpPr fitToPage="1"/>
  </sheetPr>
  <dimension ref="B8:H54"/>
  <sheetViews>
    <sheetView showGridLines="0" tabSelected="1" topLeftCell="A3" zoomScale="170" zoomScaleNormal="210" workbookViewId="0">
      <selection activeCell="D3" sqref="D3"/>
    </sheetView>
  </sheetViews>
  <sheetFormatPr baseColWidth="10" defaultColWidth="11.42578125" defaultRowHeight="12.75" x14ac:dyDescent="0.2"/>
  <cols>
    <col min="1" max="1" width="4.85546875" style="2" customWidth="1"/>
    <col min="2" max="2" width="43.28515625" style="2" customWidth="1"/>
    <col min="3" max="3" width="10" style="2" bestFit="1" customWidth="1"/>
    <col min="4" max="4" width="5.42578125" style="2" customWidth="1"/>
    <col min="5" max="5" width="15.42578125" style="3" bestFit="1" customWidth="1"/>
    <col min="6" max="6" width="11.42578125" style="2"/>
    <col min="7" max="7" width="12.7109375" style="4" bestFit="1" customWidth="1"/>
    <col min="8" max="16384" width="11.42578125" style="2"/>
  </cols>
  <sheetData>
    <row r="8" spans="2:7" x14ac:dyDescent="0.2">
      <c r="B8" s="1" t="s">
        <v>0</v>
      </c>
      <c r="C8" s="1"/>
    </row>
    <row r="9" spans="2:7" x14ac:dyDescent="0.2">
      <c r="B9" s="1" t="s">
        <v>1</v>
      </c>
      <c r="C9" s="1"/>
    </row>
    <row r="10" spans="2:7" x14ac:dyDescent="0.2">
      <c r="B10" s="1" t="s">
        <v>2</v>
      </c>
      <c r="C10" s="1"/>
    </row>
    <row r="12" spans="2:7" x14ac:dyDescent="0.2">
      <c r="C12" s="5"/>
    </row>
    <row r="13" spans="2:7" x14ac:dyDescent="0.2">
      <c r="B13" s="6" t="s">
        <v>3</v>
      </c>
      <c r="C13" s="7"/>
    </row>
    <row r="14" spans="2:7" x14ac:dyDescent="0.2">
      <c r="B14" s="6" t="s">
        <v>4</v>
      </c>
      <c r="C14" s="8"/>
    </row>
    <row r="15" spans="2:7" x14ac:dyDescent="0.2">
      <c r="B15" s="2" t="s">
        <v>5</v>
      </c>
      <c r="C15" s="9">
        <f>29460771.07+46522743.87+18323946.11</f>
        <v>94307461.049999997</v>
      </c>
    </row>
    <row r="16" spans="2:7" s="10" customFormat="1" x14ac:dyDescent="0.2">
      <c r="B16" s="2" t="s">
        <v>6</v>
      </c>
      <c r="C16" s="9">
        <v>5550784.21</v>
      </c>
      <c r="E16" s="3"/>
      <c r="F16" s="11"/>
      <c r="G16" s="12"/>
    </row>
    <row r="17" spans="2:7" x14ac:dyDescent="0.2">
      <c r="B17" s="2" t="s">
        <v>7</v>
      </c>
      <c r="C17" s="9">
        <f>+'[1]Est.RendimientoFinanc.abr2025'!C42</f>
        <v>1736447.6300000001</v>
      </c>
    </row>
    <row r="18" spans="2:7" ht="13.5" thickBot="1" x14ac:dyDescent="0.25">
      <c r="B18" s="6" t="s">
        <v>8</v>
      </c>
      <c r="C18" s="13">
        <f>SUM(C15:C17)</f>
        <v>101594692.88999999</v>
      </c>
    </row>
    <row r="19" spans="2:7" ht="13.5" thickTop="1" x14ac:dyDescent="0.2">
      <c r="B19" s="6"/>
      <c r="C19" s="14"/>
    </row>
    <row r="20" spans="2:7" x14ac:dyDescent="0.2">
      <c r="B20" s="6" t="s">
        <v>9</v>
      </c>
      <c r="C20" s="15"/>
    </row>
    <row r="21" spans="2:7" x14ac:dyDescent="0.2">
      <c r="B21" s="2" t="s">
        <v>10</v>
      </c>
      <c r="C21" s="9">
        <v>0</v>
      </c>
    </row>
    <row r="22" spans="2:7" x14ac:dyDescent="0.2">
      <c r="B22" s="2" t="s">
        <v>11</v>
      </c>
      <c r="C22" s="16">
        <f>+'[1]Est.RendimientoFinanc.abr2025'!G62</f>
        <v>29272015.539999995</v>
      </c>
    </row>
    <row r="23" spans="2:7" x14ac:dyDescent="0.2">
      <c r="B23" s="6" t="s">
        <v>12</v>
      </c>
      <c r="C23" s="17">
        <f>SUM(C21:C22)</f>
        <v>29272015.539999995</v>
      </c>
    </row>
    <row r="24" spans="2:7" ht="13.5" thickBot="1" x14ac:dyDescent="0.25">
      <c r="B24" s="6" t="s">
        <v>13</v>
      </c>
      <c r="C24" s="13">
        <f>+C18+C23+1</f>
        <v>130866709.42999998</v>
      </c>
    </row>
    <row r="25" spans="2:7" ht="13.5" thickTop="1" x14ac:dyDescent="0.2">
      <c r="C25" s="18"/>
    </row>
    <row r="26" spans="2:7" x14ac:dyDescent="0.2">
      <c r="B26" s="6" t="s">
        <v>14</v>
      </c>
      <c r="C26" s="18"/>
    </row>
    <row r="27" spans="2:7" x14ac:dyDescent="0.2">
      <c r="B27" s="6" t="s">
        <v>15</v>
      </c>
      <c r="C27" s="18"/>
    </row>
    <row r="28" spans="2:7" x14ac:dyDescent="0.2">
      <c r="B28" s="2" t="s">
        <v>16</v>
      </c>
      <c r="C28" s="9">
        <f>+'[1]Est.RendimientoFinanc.abr2025'!C98</f>
        <v>18798943.328079998</v>
      </c>
      <c r="D28" s="19"/>
      <c r="F28" s="4"/>
    </row>
    <row r="29" spans="2:7" x14ac:dyDescent="0.2">
      <c r="B29" s="2" t="s">
        <v>17</v>
      </c>
      <c r="C29" s="9">
        <v>81940.89</v>
      </c>
      <c r="F29" s="3"/>
      <c r="G29" s="3"/>
    </row>
    <row r="30" spans="2:7" x14ac:dyDescent="0.2">
      <c r="B30" s="2" t="s">
        <v>18</v>
      </c>
      <c r="C30" s="9">
        <f>+'[1]Est.RendimientoFinanc.abr2025'!C115</f>
        <v>218635</v>
      </c>
      <c r="G30" s="3"/>
    </row>
    <row r="31" spans="2:7" x14ac:dyDescent="0.2">
      <c r="B31" s="2" t="s">
        <v>19</v>
      </c>
      <c r="C31" s="16">
        <f>+'[1]Est.RendimientoFinanc.abr2025'!C122</f>
        <v>38763.269999999997</v>
      </c>
      <c r="G31" s="3"/>
    </row>
    <row r="32" spans="2:7" x14ac:dyDescent="0.2">
      <c r="B32" s="6" t="s">
        <v>20</v>
      </c>
      <c r="C32" s="20">
        <f>SUM(C28:C31)</f>
        <v>19138282.488079999</v>
      </c>
      <c r="G32" s="3"/>
    </row>
    <row r="33" spans="2:8" x14ac:dyDescent="0.2">
      <c r="C33" s="15"/>
      <c r="G33" s="3"/>
    </row>
    <row r="34" spans="2:8" x14ac:dyDescent="0.2">
      <c r="B34" s="6" t="s">
        <v>21</v>
      </c>
      <c r="C34" s="15"/>
      <c r="F34" s="21"/>
    </row>
    <row r="35" spans="2:8" ht="15" x14ac:dyDescent="0.35">
      <c r="B35" s="6" t="s">
        <v>22</v>
      </c>
      <c r="C35" s="22">
        <v>0</v>
      </c>
      <c r="F35" s="21"/>
    </row>
    <row r="36" spans="2:8" x14ac:dyDescent="0.2">
      <c r="B36" s="6" t="s">
        <v>23</v>
      </c>
      <c r="C36" s="23">
        <f>+C32+C35</f>
        <v>19138282.488079999</v>
      </c>
      <c r="F36" s="21"/>
    </row>
    <row r="37" spans="2:8" x14ac:dyDescent="0.2">
      <c r="B37" s="2" t="s">
        <v>24</v>
      </c>
      <c r="C37" s="15"/>
      <c r="F37" s="4"/>
    </row>
    <row r="38" spans="2:8" x14ac:dyDescent="0.2">
      <c r="B38" s="6" t="s">
        <v>25</v>
      </c>
      <c r="C38" s="15"/>
    </row>
    <row r="39" spans="2:8" x14ac:dyDescent="0.2">
      <c r="B39" s="2" t="s">
        <v>26</v>
      </c>
      <c r="C39" s="9">
        <v>11758433</v>
      </c>
      <c r="D39" s="9"/>
      <c r="E39" s="9"/>
      <c r="F39" s="3"/>
      <c r="H39" s="3"/>
    </row>
    <row r="40" spans="2:8" ht="15" x14ac:dyDescent="0.35">
      <c r="B40" s="2" t="s">
        <v>27</v>
      </c>
      <c r="C40" s="24">
        <f>+'[1]Est.RendimientoFinanc.abr2025'!C32</f>
        <v>29590827.801920008</v>
      </c>
      <c r="E40" s="25"/>
      <c r="F40" s="25"/>
      <c r="G40" s="26"/>
      <c r="H40" s="25"/>
    </row>
    <row r="41" spans="2:8" ht="15" x14ac:dyDescent="0.25">
      <c r="B41" s="2" t="s">
        <v>28</v>
      </c>
      <c r="C41" s="16">
        <f>+'[1]Est.SituaciónFin.ene-2025'!C41-3353618.79+7051148.98</f>
        <v>70379166.140000001</v>
      </c>
      <c r="E41"/>
      <c r="F41"/>
      <c r="G41"/>
      <c r="H41"/>
    </row>
    <row r="42" spans="2:8" ht="15" x14ac:dyDescent="0.25">
      <c r="B42" s="6" t="s">
        <v>29</v>
      </c>
      <c r="C42" s="27">
        <f>SUM(C39:C41)</f>
        <v>111728426.94192001</v>
      </c>
      <c r="E42" s="28">
        <f>+C24-C43</f>
        <v>0</v>
      </c>
      <c r="F42"/>
      <c r="G42"/>
      <c r="H42"/>
    </row>
    <row r="43" spans="2:8" ht="15.75" thickBot="1" x14ac:dyDescent="0.3">
      <c r="B43" s="6" t="s">
        <v>30</v>
      </c>
      <c r="C43" s="13">
        <f>+C36+C42</f>
        <v>130866709.43000001</v>
      </c>
      <c r="E43"/>
      <c r="F43"/>
      <c r="G43"/>
      <c r="H43"/>
    </row>
    <row r="44" spans="2:8" ht="13.5" thickTop="1" x14ac:dyDescent="0.2">
      <c r="B44" s="6"/>
      <c r="C44" s="29"/>
      <c r="H44" s="19"/>
    </row>
    <row r="46" spans="2:8" s="30" customFormat="1" x14ac:dyDescent="0.25">
      <c r="D46" s="31"/>
      <c r="E46" s="32"/>
      <c r="G46" s="33"/>
    </row>
    <row r="47" spans="2:8" s="30" customFormat="1" x14ac:dyDescent="0.25">
      <c r="D47" s="31"/>
      <c r="E47" s="32"/>
      <c r="G47" s="33"/>
    </row>
    <row r="48" spans="2:8" s="30" customFormat="1" x14ac:dyDescent="0.25">
      <c r="D48" s="31"/>
      <c r="E48" s="32"/>
      <c r="G48" s="33"/>
    </row>
    <row r="49" spans="3:7" s="30" customFormat="1" x14ac:dyDescent="0.25">
      <c r="D49" s="31"/>
      <c r="E49" s="32"/>
      <c r="G49" s="33"/>
    </row>
    <row r="50" spans="3:7" s="30" customFormat="1" x14ac:dyDescent="0.25">
      <c r="D50" s="31"/>
      <c r="G50" s="33"/>
    </row>
    <row r="51" spans="3:7" x14ac:dyDescent="0.2">
      <c r="D51" s="32"/>
    </row>
    <row r="52" spans="3:7" x14ac:dyDescent="0.2">
      <c r="C52" s="34"/>
    </row>
    <row r="53" spans="3:7" ht="15" x14ac:dyDescent="0.35">
      <c r="C53" s="25"/>
    </row>
    <row r="54" spans="3:7" ht="15" x14ac:dyDescent="0.35">
      <c r="C54" s="25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Est.SituaciónFin.abr-2025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JEFRY XAVIER CARVAJAL CUEVAS</cp:lastModifiedBy>
  <dcterms:created xsi:type="dcterms:W3CDTF">2025-05-16T16:00:10Z</dcterms:created>
  <dcterms:modified xsi:type="dcterms:W3CDTF">2025-05-16T16:01:08Z</dcterms:modified>
</cp:coreProperties>
</file>