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Transparencia-OAI/CODOPESCA.-Transparencia-OAI-2023/04-Abril 2023/"/>
    </mc:Choice>
  </mc:AlternateContent>
  <xr:revisionPtr revIDLastSave="0" documentId="8_{213354C5-F961-472D-A8EC-B3C8734AC05C}" xr6:coauthVersionLast="47" xr6:coauthVersionMax="47" xr10:uidLastSave="{00000000-0000-0000-0000-000000000000}"/>
  <bookViews>
    <workbookView xWindow="-120" yWindow="-120" windowWidth="20730" windowHeight="11160" xr2:uid="{DBC2DE4A-2267-4A02-9510-2025E213A19D}"/>
  </bookViews>
  <sheets>
    <sheet name="Est.SituaciónFin.abr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  <c r="C55" i="1"/>
  <c r="C41" i="1"/>
  <c r="C46" i="1"/>
  <c r="C56" i="1" s="1"/>
  <c r="C32" i="1"/>
  <c r="C22" i="1"/>
  <c r="C15" i="1"/>
  <c r="C64" i="1" l="1"/>
  <c r="C65" i="1" s="1"/>
  <c r="C33" i="1"/>
</calcChain>
</file>

<file path=xl/sharedStrings.xml><?xml version="1.0" encoding="utf-8"?>
<sst xmlns="http://schemas.openxmlformats.org/spreadsheetml/2006/main" count="53" uniqueCount="53">
  <si>
    <t>Estado de Situación Financiera</t>
  </si>
  <si>
    <t>Al 30 de abril de 2023</t>
  </si>
  <si>
    <t>(Valores en RD$)</t>
  </si>
  <si>
    <t>Activos</t>
  </si>
  <si>
    <t>Activos Corrientes</t>
  </si>
  <si>
    <t xml:space="preserve">Efectivo y equivalente de efectivo </t>
  </si>
  <si>
    <t>Inversiones a corto plazo (Nota 8)</t>
  </si>
  <si>
    <t>Porción corriente de documentos por cobrar (Nota 9)</t>
  </si>
  <si>
    <t>Cuentas por cobrar a corto plazo (Nota 10)</t>
  </si>
  <si>
    <t xml:space="preserve">Inventarios </t>
  </si>
  <si>
    <t xml:space="preserve">Pagos anticipados </t>
  </si>
  <si>
    <t>Otros activos corrientes (Nota 13)</t>
  </si>
  <si>
    <t>Total Activos Corrientes</t>
  </si>
  <si>
    <t>Activos No Corrientes</t>
  </si>
  <si>
    <t>Créditos a cobrar a largo plazo (Nota 14)</t>
  </si>
  <si>
    <t>Documentos por cobrar</t>
  </si>
  <si>
    <t>Inversiones a largo plazo (Nota 16)</t>
  </si>
  <si>
    <t>Otros activos financieros (Nota 17.)</t>
  </si>
  <si>
    <t xml:space="preserve">Propiedad, Planta y equipo neto </t>
  </si>
  <si>
    <t>Activos intangibles (Nota 19)</t>
  </si>
  <si>
    <t>Otros activos no financieros (Nota 20)</t>
  </si>
  <si>
    <t>Total Activos No Corrientes</t>
  </si>
  <si>
    <t>Total Activos</t>
  </si>
  <si>
    <t>Pasivos </t>
  </si>
  <si>
    <t>Pasivos  Corrientes</t>
  </si>
  <si>
    <t>Sobregiro bancario (Nota 21)</t>
  </si>
  <si>
    <t>Cuentas por pagar a corto plazo</t>
  </si>
  <si>
    <t>Préstamos a corto plazo (Nota 23)</t>
  </si>
  <si>
    <t>Parte corriente de préstamos a corto plazo (Nota 24)</t>
  </si>
  <si>
    <t xml:space="preserve">Retenciones y acumulaciones por pagar </t>
  </si>
  <si>
    <t>Provisiones a corto plazo (Nota 26)</t>
  </si>
  <si>
    <t xml:space="preserve">Beneficios a empleados a corto plazo </t>
  </si>
  <si>
    <t>Pensiones (Nota 28)</t>
  </si>
  <si>
    <t xml:space="preserve">Otros pasivos corrientes </t>
  </si>
  <si>
    <t>Total Pasivos Corrientes</t>
  </si>
  <si>
    <t>Pasivos  No Corrientes</t>
  </si>
  <si>
    <t>Cuentas por pagar a largo plazo (Nota 30)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</si>
  <si>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</si>
  <si>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</si>
  <si>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</si>
  <si>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</si>
  <si>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 xml:space="preserve">Otros pasivos no corrientes (Nota 35)  </t>
  </si>
  <si>
    <t>Total Pasivos No Corrientes</t>
  </si>
  <si>
    <t>Total Pasivos</t>
  </si>
  <si>
    <t>  </t>
  </si>
  <si>
    <t xml:space="preserve">Activos Netos/Patrimonio </t>
  </si>
  <si>
    <t xml:space="preserve">Capital </t>
  </si>
  <si>
    <t>Reservas</t>
  </si>
  <si>
    <t>Resultados positivos (ahorro) / negativo (desahorro)</t>
  </si>
  <si>
    <t>Resultado acumulado</t>
  </si>
  <si>
    <t>Intereses minoritarios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</si>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</sst>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u val="singleAccounting"/>
      <sz val="10"/>
      <name val="Arial Narrow"/>
      <family val="2"/>
    </font>
    <font>
      <b/>
      <u val="double"/>
      <sz val="10"/>
      <color theme="1"/>
      <name val="Arial Narrow"/>
      <family val="2"/>
    </font>
    <font>
      <u val="singleAccounting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4" fontId="4" fillId="0" borderId="0" xfId="0" applyNumberFormat="1" applyFont="1" applyAlignment="1">
      <alignment horizontal="right"/>
    </xf>
    <xf numFmtId="0" fontId="2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right" wrapText="1"/>
    </xf>
    <xf numFmtId="164" fontId="3" fillId="0" borderId="0" xfId="1" applyNumberFormat="1" applyFont="1"/>
    <xf numFmtId="0" fontId="6" fillId="0" borderId="0" xfId="0" applyFont="1"/>
    <xf numFmtId="164" fontId="6" fillId="0" borderId="0" xfId="0" applyNumberFormat="1" applyFont="1"/>
    <xf numFmtId="164" fontId="7" fillId="0" borderId="0" xfId="0" applyNumberFormat="1" applyFont="1" applyAlignment="1">
      <alignment horizontal="right" wrapText="1"/>
    </xf>
    <xf numFmtId="37" fontId="8" fillId="0" borderId="0" xfId="0" applyNumberFormat="1" applyFont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164" fontId="6" fillId="0" borderId="0" xfId="1" applyNumberFormat="1" applyFont="1"/>
    <xf numFmtId="37" fontId="3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164" fontId="3" fillId="0" borderId="0" xfId="0" applyNumberFormat="1" applyFont="1"/>
    <xf numFmtId="43" fontId="3" fillId="0" borderId="0" xfId="1" applyFont="1"/>
    <xf numFmtId="0" fontId="3" fillId="0" borderId="0" xfId="0" applyFont="1" applyAlignment="1">
      <alignment horizontal="right" wrapText="1"/>
    </xf>
    <xf numFmtId="43" fontId="3" fillId="0" borderId="0" xfId="0" applyNumberFormat="1" applyFont="1"/>
    <xf numFmtId="164" fontId="9" fillId="0" borderId="0" xfId="1" applyNumberFormat="1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166193</xdr:rowOff>
    </xdr:from>
    <xdr:to>
      <xdr:col>3</xdr:col>
      <xdr:colOff>39053</xdr:colOff>
      <xdr:row>6</xdr:row>
      <xdr:rowOff>1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AF80162D-BFE6-442C-AC01-4AC8D84D8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6193"/>
          <a:ext cx="3689033" cy="88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567690</xdr:colOff>
      <xdr:row>77</xdr:row>
      <xdr:rowOff>0</xdr:rowOff>
    </xdr:from>
    <xdr:to>
      <xdr:col>1</xdr:col>
      <xdr:colOff>1905000</xdr:colOff>
      <xdr:row>77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36FB29F-A0E4-4F7D-9BF5-BA568C20AA9C}"/>
            </a:ext>
          </a:extLst>
        </xdr:cNvPr>
        <xdr:cNvSpPr txBox="1"/>
      </xdr:nvSpPr>
      <xdr:spPr>
        <a:xfrm>
          <a:off x="567690" y="9768840"/>
          <a:ext cx="212217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>
              <a:latin typeface="Arial Nova Cond Light" panose="020B0306020202020204" pitchFamily="34" charset="0"/>
            </a:rPr>
            <a:t>Pedro Antonio Gilbert Noboa</a:t>
          </a:r>
        </a:p>
        <a:p>
          <a:pPr algn="ctr"/>
          <a:r>
            <a:rPr lang="es-ES" sz="1100" b="1"/>
            <a:t>  </a:t>
          </a:r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Director</a:t>
          </a:r>
          <a:r>
            <a:rPr lang="es-ES" sz="1100" b="1">
              <a:latin typeface="Arial Nova Cond Light" panose="020B0306020202020204" pitchFamily="34" charset="0"/>
            </a:rPr>
            <a:t> Administrativo</a:t>
          </a:r>
          <a:r>
            <a:rPr lang="es-ES" sz="1100" b="1" baseline="0">
              <a:latin typeface="Arial Nova Cond Light" panose="020B0306020202020204" pitchFamily="34" charset="0"/>
            </a:rPr>
            <a:t> Financiero </a:t>
          </a:r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>
    <xdr:from>
      <xdr:col>1</xdr:col>
      <xdr:colOff>1070610</xdr:colOff>
      <xdr:row>70</xdr:row>
      <xdr:rowOff>104775</xdr:rowOff>
    </xdr:from>
    <xdr:to>
      <xdr:col>2</xdr:col>
      <xdr:colOff>60960</xdr:colOff>
      <xdr:row>75</xdr:row>
      <xdr:rowOff>30480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432F5CE-B491-4121-9BA2-8F0389F711AB}"/>
            </a:ext>
          </a:extLst>
        </xdr:cNvPr>
        <xdr:cNvSpPr txBox="1"/>
      </xdr:nvSpPr>
      <xdr:spPr>
        <a:xfrm>
          <a:off x="1855470" y="8646795"/>
          <a:ext cx="1870710" cy="80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algn="ctr"/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2472690</xdr:colOff>
      <xdr:row>66</xdr:row>
      <xdr:rowOff>19050</xdr:rowOff>
    </xdr:from>
    <xdr:to>
      <xdr:col>3</xdr:col>
      <xdr:colOff>617220</xdr:colOff>
      <xdr:row>70</xdr:row>
      <xdr:rowOff>160020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EAB2CF2-6E9E-41FE-AC0D-A6CC4BCB89B8}"/>
            </a:ext>
          </a:extLst>
        </xdr:cNvPr>
        <xdr:cNvSpPr txBox="1"/>
      </xdr:nvSpPr>
      <xdr:spPr>
        <a:xfrm>
          <a:off x="3257550" y="7860030"/>
          <a:ext cx="1802130" cy="842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Eloida Núñez</a:t>
          </a: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567690</xdr:colOff>
      <xdr:row>67</xdr:row>
      <xdr:rowOff>74296</xdr:rowOff>
    </xdr:from>
    <xdr:to>
      <xdr:col>1</xdr:col>
      <xdr:colOff>1905000</xdr:colOff>
      <xdr:row>71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A866773-D4DE-42E7-A9E2-2973BA7FFD95}"/>
            </a:ext>
          </a:extLst>
        </xdr:cNvPr>
        <xdr:cNvSpPr txBox="1"/>
      </xdr:nvSpPr>
      <xdr:spPr>
        <a:xfrm>
          <a:off x="567690" y="8090536"/>
          <a:ext cx="2122170" cy="626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CC13-6893-4E7D-A8BB-E4DB83EE04E3}">
  <dimension ref="B8:H77"/>
  <sheetViews>
    <sheetView showGridLines="0" tabSelected="1" topLeftCell="A13" zoomScaleNormal="100" workbookViewId="0">
      <selection activeCell="C15" sqref="C15"/>
    </sheetView>
  </sheetViews>
  <sheetFormatPr baseColWidth="10" defaultColWidth="11.42578125" defaultRowHeight="12.75" x14ac:dyDescent="0.2"/>
  <cols>
    <col min="1" max="1" width="11.42578125" style="2"/>
    <col min="2" max="2" width="42" style="2" bestFit="1" customWidth="1"/>
    <col min="3" max="3" width="11.28515625" style="2" bestFit="1" customWidth="1"/>
    <col min="4" max="4" width="13.28515625" style="2" bestFit="1" customWidth="1"/>
    <col min="5" max="5" width="13" style="7" bestFit="1" customWidth="1"/>
    <col min="6" max="16384" width="11.42578125" style="2"/>
  </cols>
  <sheetData>
    <row r="8" spans="2:3" x14ac:dyDescent="0.2">
      <c r="B8" s="25" t="s">
        <v>0</v>
      </c>
      <c r="C8" s="25"/>
    </row>
    <row r="9" spans="2:3" x14ac:dyDescent="0.2">
      <c r="B9" s="25" t="s">
        <v>1</v>
      </c>
      <c r="C9" s="25"/>
    </row>
    <row r="10" spans="2:3" x14ac:dyDescent="0.2">
      <c r="B10" s="25" t="s">
        <v>2</v>
      </c>
      <c r="C10" s="25"/>
    </row>
    <row r="12" spans="2:3" x14ac:dyDescent="0.2">
      <c r="C12" s="3">
        <v>45046</v>
      </c>
    </row>
    <row r="13" spans="2:3" x14ac:dyDescent="0.2">
      <c r="B13" s="4" t="s">
        <v>3</v>
      </c>
      <c r="C13" s="1"/>
    </row>
    <row r="14" spans="2:3" x14ac:dyDescent="0.2">
      <c r="B14" s="4" t="s">
        <v>4</v>
      </c>
      <c r="C14" s="5"/>
    </row>
    <row r="15" spans="2:3" x14ac:dyDescent="0.2">
      <c r="B15" s="2" t="s">
        <v>5</v>
      </c>
      <c r="C15" s="6">
        <f>23762547.56+30695832.43+45764184.09+5149.09-1</f>
        <v>100227712.17</v>
      </c>
    </row>
    <row r="16" spans="2:3" ht="12.75" hidden="1" customHeight="1" x14ac:dyDescent="0.2">
      <c r="B16" s="2" t="s">
        <v>6</v>
      </c>
      <c r="C16" s="6"/>
    </row>
    <row r="17" spans="2:6" ht="12.75" hidden="1" customHeight="1" x14ac:dyDescent="0.2">
      <c r="B17" s="2" t="s">
        <v>7</v>
      </c>
      <c r="C17" s="6"/>
    </row>
    <row r="18" spans="2:6" ht="12.75" hidden="1" customHeight="1" x14ac:dyDescent="0.2">
      <c r="B18" s="2" t="s">
        <v>8</v>
      </c>
      <c r="C18" s="6"/>
    </row>
    <row r="19" spans="2:6" s="8" customFormat="1" x14ac:dyDescent="0.2">
      <c r="B19" s="2" t="s">
        <v>9</v>
      </c>
      <c r="C19" s="6">
        <v>1254559.8400000001</v>
      </c>
      <c r="E19" s="7"/>
      <c r="F19" s="9"/>
    </row>
    <row r="20" spans="2:6" ht="15" x14ac:dyDescent="0.35">
      <c r="B20" s="2" t="s">
        <v>10</v>
      </c>
      <c r="C20" s="10">
        <v>353489.76</v>
      </c>
    </row>
    <row r="21" spans="2:6" ht="12.75" hidden="1" customHeight="1" x14ac:dyDescent="0.2">
      <c r="B21" s="2" t="s">
        <v>11</v>
      </c>
      <c r="C21" s="6"/>
    </row>
    <row r="22" spans="2:6" x14ac:dyDescent="0.2">
      <c r="B22" s="4" t="s">
        <v>12</v>
      </c>
      <c r="C22" s="11">
        <f>SUM(C14:C21)</f>
        <v>101835761.77000001</v>
      </c>
    </row>
    <row r="23" spans="2:6" x14ac:dyDescent="0.2">
      <c r="B23" s="4"/>
      <c r="C23" s="12"/>
    </row>
    <row r="24" spans="2:6" x14ac:dyDescent="0.2">
      <c r="B24" s="4" t="s">
        <v>13</v>
      </c>
      <c r="C24" s="13"/>
    </row>
    <row r="25" spans="2:6" ht="12.75" hidden="1" customHeight="1" x14ac:dyDescent="0.2">
      <c r="B25" s="2" t="s">
        <v>14</v>
      </c>
      <c r="C25" s="6"/>
    </row>
    <row r="26" spans="2:6" ht="12.75" customHeight="1" x14ac:dyDescent="0.2">
      <c r="B26" s="2" t="s">
        <v>15</v>
      </c>
      <c r="C26" s="6">
        <v>82500</v>
      </c>
    </row>
    <row r="27" spans="2:6" ht="12.75" hidden="1" customHeight="1" x14ac:dyDescent="0.2">
      <c r="B27" s="2" t="s">
        <v>16</v>
      </c>
      <c r="C27" s="6"/>
    </row>
    <row r="28" spans="2:6" ht="12.75" hidden="1" customHeight="1" x14ac:dyDescent="0.2">
      <c r="B28" s="2" t="s">
        <v>17</v>
      </c>
      <c r="C28" s="6"/>
    </row>
    <row r="29" spans="2:6" ht="15" x14ac:dyDescent="0.35">
      <c r="B29" s="2" t="s">
        <v>18</v>
      </c>
      <c r="C29" s="10">
        <v>29273824.539999999</v>
      </c>
    </row>
    <row r="30" spans="2:6" ht="12.75" hidden="1" customHeight="1" x14ac:dyDescent="0.2">
      <c r="B30" s="2" t="s">
        <v>19</v>
      </c>
      <c r="C30" s="6"/>
    </row>
    <row r="31" spans="2:6" s="8" customFormat="1" ht="12.75" hidden="1" customHeight="1" x14ac:dyDescent="0.2">
      <c r="B31" s="2" t="s">
        <v>20</v>
      </c>
      <c r="C31" s="6"/>
      <c r="E31" s="14"/>
    </row>
    <row r="32" spans="2:6" x14ac:dyDescent="0.2">
      <c r="B32" s="4" t="s">
        <v>21</v>
      </c>
      <c r="C32" s="12">
        <f>SUM(C25:C31)</f>
        <v>29356324.539999999</v>
      </c>
    </row>
    <row r="33" spans="2:6" x14ac:dyDescent="0.2">
      <c r="B33" s="4" t="s">
        <v>22</v>
      </c>
      <c r="C33" s="11">
        <f>+C22+C32+1</f>
        <v>131192087.31</v>
      </c>
    </row>
    <row r="34" spans="2:6" x14ac:dyDescent="0.2">
      <c r="C34" s="15"/>
    </row>
    <row r="35" spans="2:6" x14ac:dyDescent="0.2">
      <c r="B35" s="4" t="s">
        <v>23</v>
      </c>
      <c r="C35" s="15"/>
    </row>
    <row r="36" spans="2:6" x14ac:dyDescent="0.2">
      <c r="B36" s="4" t="s">
        <v>24</v>
      </c>
      <c r="C36" s="15"/>
    </row>
    <row r="37" spans="2:6" ht="12.75" hidden="1" customHeight="1" x14ac:dyDescent="0.2">
      <c r="B37" s="2" t="s">
        <v>25</v>
      </c>
      <c r="C37" s="16"/>
    </row>
    <row r="38" spans="2:6" x14ac:dyDescent="0.2">
      <c r="B38" s="2" t="s">
        <v>26</v>
      </c>
      <c r="C38" s="6">
        <v>11961320.392584</v>
      </c>
      <c r="D38" s="17"/>
      <c r="F38" s="18"/>
    </row>
    <row r="39" spans="2:6" ht="12.75" hidden="1" customHeight="1" x14ac:dyDescent="0.2">
      <c r="B39" s="2" t="s">
        <v>27</v>
      </c>
      <c r="C39" s="19"/>
    </row>
    <row r="40" spans="2:6" ht="12.75" hidden="1" customHeight="1" x14ac:dyDescent="0.2">
      <c r="B40" s="2" t="s">
        <v>28</v>
      </c>
      <c r="C40" s="6"/>
    </row>
    <row r="41" spans="2:6" ht="12.75" customHeight="1" x14ac:dyDescent="0.2">
      <c r="B41" s="2" t="s">
        <v>29</v>
      </c>
      <c r="C41" s="6">
        <f>10135+7500</f>
        <v>17635</v>
      </c>
    </row>
    <row r="42" spans="2:6" ht="12.75" hidden="1" customHeight="1" x14ac:dyDescent="0.2">
      <c r="B42" s="2" t="s">
        <v>30</v>
      </c>
      <c r="C42" s="6"/>
    </row>
    <row r="43" spans="2:6" x14ac:dyDescent="0.2">
      <c r="B43" s="2" t="s">
        <v>31</v>
      </c>
      <c r="C43" s="6">
        <v>298452.5</v>
      </c>
    </row>
    <row r="44" spans="2:6" ht="12.75" hidden="1" customHeight="1" x14ac:dyDescent="0.2">
      <c r="B44" s="2" t="s">
        <v>32</v>
      </c>
      <c r="C44" s="6"/>
    </row>
    <row r="45" spans="2:6" ht="15" x14ac:dyDescent="0.35">
      <c r="B45" s="2" t="s">
        <v>33</v>
      </c>
      <c r="C45" s="10">
        <v>294958.93000000005</v>
      </c>
    </row>
    <row r="46" spans="2:6" x14ac:dyDescent="0.2">
      <c r="B46" s="4" t="s">
        <v>34</v>
      </c>
      <c r="C46" s="12">
        <f>SUM(C38:C45)</f>
        <v>12572366.822583999</v>
      </c>
    </row>
    <row r="47" spans="2:6" x14ac:dyDescent="0.2">
      <c r="C47" s="13"/>
      <c r="F47" s="18"/>
    </row>
    <row r="48" spans="2:6" x14ac:dyDescent="0.2">
      <c r="B48" s="4" t="s">
        <v>35</v>
      </c>
      <c r="C48" s="13"/>
      <c r="F48" s="20"/>
    </row>
    <row r="49" spans="2:8" ht="12.75" hidden="1" customHeight="1" x14ac:dyDescent="0.2">
      <c r="B49" s="2" t="s">
        <v>36</v>
      </c>
      <c r="C49" s="6"/>
    </row>
    <row r="50" spans="2:8" ht="12.75" hidden="1" customHeight="1" x14ac:dyDescent="0.2">
      <c r="B50" s="2" t="s">
        <v>37</v>
      </c>
      <c r="C50" s="6"/>
    </row>
    <row r="51" spans="2:8" ht="12.75" hidden="1" customHeight="1" x14ac:dyDescent="0.2">
      <c r="B51" s="2" t="s">
        <v>38</v>
      </c>
      <c r="C51" s="6"/>
    </row>
    <row r="52" spans="2:8" ht="12.75" hidden="1" customHeight="1" x14ac:dyDescent="0.2">
      <c r="B52" s="2" t="s">
        <v>39</v>
      </c>
      <c r="C52" s="6"/>
    </row>
    <row r="53" spans="2:8" ht="12.75" hidden="1" customHeight="1" x14ac:dyDescent="0.2">
      <c r="B53" s="2" t="s">
        <v>40</v>
      </c>
      <c r="C53" s="6"/>
    </row>
    <row r="54" spans="2:8" ht="12.75" hidden="1" customHeight="1" x14ac:dyDescent="0.2">
      <c r="B54" s="2" t="s">
        <v>41</v>
      </c>
      <c r="C54" s="6"/>
    </row>
    <row r="55" spans="2:8" ht="15" x14ac:dyDescent="0.35">
      <c r="B55" s="4" t="s">
        <v>42</v>
      </c>
      <c r="C55" s="10">
        <f>SUM(C49:C54)</f>
        <v>0</v>
      </c>
      <c r="F55" s="20"/>
    </row>
    <row r="56" spans="2:8" x14ac:dyDescent="0.2">
      <c r="B56" s="4" t="s">
        <v>43</v>
      </c>
      <c r="C56" s="12">
        <f>+C46+C55</f>
        <v>12572366.822583999</v>
      </c>
      <c r="F56" s="20"/>
    </row>
    <row r="57" spans="2:8" x14ac:dyDescent="0.2">
      <c r="B57" s="2" t="s">
        <v>44</v>
      </c>
      <c r="C57" s="13"/>
      <c r="F57" s="18"/>
    </row>
    <row r="58" spans="2:8" x14ac:dyDescent="0.2">
      <c r="B58" s="4" t="s">
        <v>45</v>
      </c>
      <c r="C58" s="13"/>
    </row>
    <row r="59" spans="2:8" x14ac:dyDescent="0.2">
      <c r="B59" s="2" t="s">
        <v>46</v>
      </c>
      <c r="C59" s="6">
        <v>45806772</v>
      </c>
      <c r="F59" s="7"/>
      <c r="G59" s="7"/>
      <c r="H59" s="7"/>
    </row>
    <row r="60" spans="2:8" ht="12.75" hidden="1" customHeight="1" x14ac:dyDescent="0.2">
      <c r="B60" s="2" t="s">
        <v>47</v>
      </c>
      <c r="C60" s="6"/>
      <c r="F60" s="7"/>
      <c r="G60" s="7"/>
      <c r="H60" s="7"/>
    </row>
    <row r="61" spans="2:8" ht="15" x14ac:dyDescent="0.35">
      <c r="B61" s="2" t="s">
        <v>48</v>
      </c>
      <c r="C61" s="6">
        <v>33795976.090000011</v>
      </c>
      <c r="E61" s="21"/>
      <c r="F61" s="21"/>
      <c r="G61" s="21"/>
      <c r="H61" s="21"/>
    </row>
    <row r="62" spans="2:8" ht="15" x14ac:dyDescent="0.35">
      <c r="B62" s="2" t="s">
        <v>49</v>
      </c>
      <c r="C62" s="10">
        <f>39016972</f>
        <v>39016972</v>
      </c>
      <c r="F62" s="7"/>
      <c r="G62" s="7"/>
      <c r="H62" s="7"/>
    </row>
    <row r="63" spans="2:8" ht="12.75" hidden="1" customHeight="1" x14ac:dyDescent="0.2">
      <c r="B63" s="2" t="s">
        <v>50</v>
      </c>
      <c r="C63" s="6"/>
      <c r="F63" s="7"/>
      <c r="G63" s="7"/>
      <c r="H63" s="7"/>
    </row>
    <row r="64" spans="2:8" ht="15" x14ac:dyDescent="0.35">
      <c r="B64" s="4" t="s">
        <v>51</v>
      </c>
      <c r="C64" s="12">
        <f>SUM(C59:C63)</f>
        <v>118619720.09</v>
      </c>
      <c r="E64" s="21"/>
      <c r="F64" s="21"/>
      <c r="G64" s="21"/>
      <c r="H64" s="21"/>
    </row>
    <row r="65" spans="2:8" x14ac:dyDescent="0.2">
      <c r="B65" s="4" t="s">
        <v>52</v>
      </c>
      <c r="C65" s="11">
        <f>+C56+C64</f>
        <v>131192086.91258401</v>
      </c>
      <c r="F65" s="7"/>
      <c r="G65" s="7"/>
      <c r="H65" s="7"/>
    </row>
    <row r="66" spans="2:8" x14ac:dyDescent="0.2">
      <c r="B66" s="4"/>
      <c r="C66" s="11"/>
      <c r="H66" s="17"/>
    </row>
    <row r="67" spans="2:8" x14ac:dyDescent="0.2">
      <c r="B67" s="4"/>
      <c r="C67" s="11"/>
    </row>
    <row r="69" spans="2:8" s="22" customFormat="1" x14ac:dyDescent="0.25">
      <c r="D69" s="23"/>
      <c r="E69" s="24"/>
    </row>
    <row r="70" spans="2:8" s="22" customFormat="1" x14ac:dyDescent="0.25">
      <c r="D70" s="23"/>
      <c r="E70" s="24"/>
    </row>
    <row r="71" spans="2:8" s="22" customFormat="1" x14ac:dyDescent="0.25">
      <c r="D71" s="23"/>
      <c r="E71" s="24"/>
    </row>
    <row r="72" spans="2:8" s="22" customFormat="1" x14ac:dyDescent="0.25">
      <c r="D72" s="23"/>
      <c r="E72" s="24"/>
    </row>
    <row r="73" spans="2:8" s="22" customFormat="1" x14ac:dyDescent="0.25">
      <c r="D73" s="23"/>
      <c r="E73" s="24"/>
    </row>
    <row r="77" spans="2:8" x14ac:dyDescent="0.2">
      <c r="B77" s="4"/>
      <c r="C77" s="4"/>
    </row>
  </sheetData>
  <mergeCells count="3">
    <mergeCell ref="B8:C8"/>
    <mergeCell ref="B9:C9"/>
    <mergeCell ref="B10:C10"/>
  </mergeCells>
  <printOptions horizontalCentered="1"/>
  <pageMargins left="0.70866141732283472" right="0.70866141732283472" top="0.17" bottom="0.32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Est.SituaciónFin.abr2023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Eloida Nuñez</dc:creator>
  <cp:lastModifiedBy>Katherine Sanchez</cp:lastModifiedBy>
  <dcterms:created xsi:type="dcterms:W3CDTF">2023-05-11T13:46:10Z</dcterms:created>
  <dcterms:modified xsi:type="dcterms:W3CDTF">2023-05-11T14:35:07Z</dcterms:modified>
</cp:coreProperties>
</file>