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JUNIO 2025\ESTADOS FINANCIEROS\"/>
    </mc:Choice>
  </mc:AlternateContent>
  <xr:revisionPtr revIDLastSave="0" documentId="8_{99704CE5-D89B-4666-BDC3-6FD9FF8B7E20}" xr6:coauthVersionLast="47" xr6:coauthVersionMax="47" xr10:uidLastSave="{00000000-0000-0000-0000-000000000000}"/>
  <bookViews>
    <workbookView xWindow="-120" yWindow="-120" windowWidth="29040" windowHeight="15840" xr2:uid="{F5E10381-768F-48E4-A7D9-48BD5A35CA91}"/>
  </bookViews>
  <sheets>
    <sheet name="Est. Situación Financi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20" i="1" s="1"/>
  <c r="C23" i="1"/>
  <c r="C25" i="1" s="1"/>
  <c r="C24" i="1"/>
  <c r="C30" i="1"/>
  <c r="C31" i="1"/>
  <c r="C32" i="1"/>
  <c r="C34" i="1"/>
  <c r="C35" i="1"/>
  <c r="C45" i="1" s="1"/>
  <c r="C44" i="1"/>
  <c r="C48" i="1"/>
  <c r="C50" i="1"/>
  <c r="C51" i="1"/>
  <c r="C52" i="1" l="1"/>
  <c r="C53" i="1" s="1"/>
  <c r="C54" i="1" s="1"/>
  <c r="C26" i="1"/>
</calcChain>
</file>

<file path=xl/sharedStrings.xml><?xml version="1.0" encoding="utf-8"?>
<sst xmlns="http://schemas.openxmlformats.org/spreadsheetml/2006/main" count="40" uniqueCount="40">
  <si>
    <t>Estado de Situación Financiera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</si>
  <si>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</si>
  <si>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</si>
  <si>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</si>
  <si>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</si>
  <si>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</si>
  <si>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</si>
  <si>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 xml:space="preserve">Otros activos corrientes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</si>
  <si>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</si>
  <si>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</si>
  <si>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</si>
  <si>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</si>
  <si>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</si>
  <si>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</si>
  <si>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</si>
  <si>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 Corrientes</t>
  </si>
  <si>
    <t>Cuentas por pagar a corto plazo</t>
  </si>
  <si>
    <t>Retenciones y acumulaciones por pagar</t>
  </si>
  <si>
    <t xml:space="preserve">Beneficios a empleados a corto plazo </t>
  </si>
  <si>
    <t>Pensiones (Nota 28)</t>
  </si>
  <si>
    <t xml:space="preserve">Otros pasivos corrientes </t>
  </si>
  <si>
    <t>Total Pasivos Corrientes</t>
  </si>
  <si>
    <t>Pasivos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</si>
  <si>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</si>
  <si>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</si>
  <si>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</si>
  <si>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</si>
  <si>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</si>
  <si>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</si>
  <si>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</si>
  <si>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</si>
  <si>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</si>
  <si>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</si>
  <si>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</si>
  <si>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Reservas</t>
  </si>
  <si>
    <t>Resultados positivos (ahorro) / negativo (desahorro)</t>
  </si>
  <si>
    <t>Resultado acumulado</t>
  </si>
  <si>
    <t xml:space="preserve">Total activos netos / patrimonio </t>
  </si>
  <si>
    <t>Total Pasivos y Patrimonio</t>
  </si>
  <si>
    <t xml:space="preserve">Al 30 de junio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</si>
</sst>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  <font>
      <u val="singleAccounting"/>
      <sz val="1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165" fontId="3" fillId="0" borderId="0" xfId="1" applyFont="1"/>
    <xf numFmtId="164" fontId="6" fillId="0" borderId="0" xfId="0" applyNumberFormat="1" applyFont="1"/>
    <xf numFmtId="0" fontId="6" fillId="0" borderId="0" xfId="0" applyFont="1"/>
    <xf numFmtId="37" fontId="7" fillId="0" borderId="0" xfId="0" applyNumberFormat="1" applyFont="1" applyAlignment="1">
      <alignment horizontal="right" wrapText="1"/>
    </xf>
    <xf numFmtId="37" fontId="3" fillId="0" borderId="0" xfId="0" applyNumberFormat="1" applyFont="1"/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37" fontId="8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164" fontId="3" fillId="0" borderId="0" xfId="0" applyNumberFormat="1" applyFont="1"/>
    <xf numFmtId="37" fontId="10" fillId="0" borderId="0" xfId="0" applyNumberFormat="1" applyFont="1"/>
    <xf numFmtId="165" fontId="3" fillId="0" borderId="0" xfId="1" applyFont="1" applyFill="1"/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773084</xdr:colOff>
      <xdr:row>0</xdr:row>
      <xdr:rowOff>130060</xdr:rowOff>
    </xdr:from>
    <xdr:to>
      <xdr:col>3</xdr:col>
      <xdr:colOff>491396</xdr:colOff>
      <xdr:row>7</xdr:row>
      <xdr:rowOff>635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EAFC80E6-6F0F-4269-926F-ED415CDB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84" y="130060"/>
          <a:ext cx="4421930" cy="1034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1200260</xdr:colOff>
      <xdr:row>58</xdr:row>
      <xdr:rowOff>6570</xdr:rowOff>
    </xdr:from>
    <xdr:to>
      <xdr:col>2</xdr:col>
      <xdr:colOff>250663</xdr:colOff>
      <xdr:row>62</xdr:row>
      <xdr:rowOff>64645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69652B-BB2B-4895-A38F-AC141FEB476D}"/>
            </a:ext>
            <a:ext uri="{147F2762-F138-4A5C-976F-8EAC2B608ADB}">
              <a16:predDERef xmlns:a16="http://schemas.microsoft.com/office/drawing/2014/main" pred="{0BFE71FB-FF5F-46D7-B5C3-109087252895}"/>
            </a:ext>
          </a:extLst>
        </xdr:cNvPr>
        <xdr:cNvSpPr txBox="1"/>
      </xdr:nvSpPr>
      <xdr:spPr>
        <a:xfrm>
          <a:off x="1962260" y="8535775"/>
          <a:ext cx="1847289" cy="716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n-US" sz="1000" b="1">
            <a:solidFill>
              <a:schemeClr val="dk1"/>
            </a:solidFill>
            <a:latin typeface="Arial Narrow" panose="020B0606020202030204" pitchFamily="34" charset="0"/>
          </a:endParaRP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Jefry </a:t>
          </a:r>
          <a:r>
            <a:rPr lang="en-US" sz="1000" b="1" i="0" u="none" strike="noStrike">
              <a:solidFill>
                <a:schemeClr val="dk1"/>
              </a:solidFill>
              <a:latin typeface="Arial Narrow" panose="020B0606020202030204" pitchFamily="34" charset="0"/>
            </a:rPr>
            <a:t>X. </a:t>
          </a:r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Carvajal</a:t>
          </a: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2484524</xdr:colOff>
      <xdr:row>55</xdr:row>
      <xdr:rowOff>0</xdr:rowOff>
    </xdr:from>
    <xdr:to>
      <xdr:col>3</xdr:col>
      <xdr:colOff>292942</xdr:colOff>
      <xdr:row>59</xdr:row>
      <xdr:rowOff>36809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981E03F-C92B-48CD-8873-22A8CBAC0049}"/>
            </a:ext>
          </a:extLst>
        </xdr:cNvPr>
        <xdr:cNvSpPr txBox="1"/>
      </xdr:nvSpPr>
      <xdr:spPr>
        <a:xfrm>
          <a:off x="3246524" y="8035636"/>
          <a:ext cx="1618418" cy="69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1</xdr:col>
      <xdr:colOff>0</xdr:colOff>
      <xdr:row>55</xdr:row>
      <xdr:rowOff>68693</xdr:rowOff>
    </xdr:from>
    <xdr:to>
      <xdr:col>1</xdr:col>
      <xdr:colOff>1911231</xdr:colOff>
      <xdr:row>58</xdr:row>
      <xdr:rowOff>152719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668422A-1860-420F-8800-D10F3DA6CC4A}"/>
            </a:ext>
          </a:extLst>
        </xdr:cNvPr>
        <xdr:cNvSpPr txBox="1"/>
      </xdr:nvSpPr>
      <xdr:spPr>
        <a:xfrm>
          <a:off x="762000" y="8104329"/>
          <a:ext cx="1911231" cy="577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dopescado-my.sharepoint.com/personal/admin_codopescado_onmicrosoft_com/Documents/Secci&#243;n%20de%20Contabilidad/CODOPESCA.-Contabilidad/Ministerio%20de%20Hacienda/Direcci&#243;n%20General%20de%20Contabilidad%20Gubernamental%20DIGECOG/DIGECOG-2025/DIGECOG-.SISACNOC-EF2025-2024-Codopesca.xlsx" TargetMode="External"/><Relationship Id="rId2" Type="http://schemas.microsoft.com/office/2019/04/relationships/externalLinkLongPath" Target="https://codopescado-my.sharepoint.com/personal/admin_codopescado_onmicrosoft_com/Documents/Secci&#243;n%20de%20Contabilidad/CODOPESCA.-Contabilidad/Formularios%20de%20cierre%20mensual/E.F%20Codopesca/CODOPESCA-EF-2025/DIGECOG-.SISACNOC-EF2025-2024-Codopesca.xlsx?39D18E0E" TargetMode="External"/><Relationship Id="rId1" Type="http://schemas.openxmlformats.org/officeDocument/2006/relationships/externalLinkPath" Target="file:///\\39D18E0E\DIGECOG-.SISACNOC-EF2025-2024-Codopes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st. Situación Financiera"/>
      <sheetName val="II.Est. Rendimiento Financiero"/>
      <sheetName val="III.Est. De Cambio"/>
      <sheetName val="IV.Est. Flujo Efectivo"/>
      <sheetName val="Notas"/>
      <sheetName val="Est. Comparación"/>
      <sheetName val="Ejecución Consolidada  2025"/>
    </sheetNames>
    <sheetDataSet>
      <sheetData sheetId="0"/>
      <sheetData sheetId="1">
        <row r="35">
          <cell r="D35">
            <v>21079448.470000006</v>
          </cell>
        </row>
      </sheetData>
      <sheetData sheetId="2"/>
      <sheetData sheetId="3"/>
      <sheetData sheetId="4">
        <row r="19">
          <cell r="C19">
            <v>86841486.960000008</v>
          </cell>
        </row>
        <row r="28">
          <cell r="C28">
            <v>4432852.34</v>
          </cell>
        </row>
        <row r="39">
          <cell r="C39">
            <v>2303186.9366301368</v>
          </cell>
        </row>
        <row r="66">
          <cell r="C66">
            <v>0</v>
          </cell>
        </row>
        <row r="102">
          <cell r="F102">
            <v>29840506.859999996</v>
          </cell>
        </row>
        <row r="149">
          <cell r="C149">
            <v>18557312.496339999</v>
          </cell>
        </row>
        <row r="174">
          <cell r="C174">
            <v>81941</v>
          </cell>
        </row>
        <row r="193">
          <cell r="C193">
            <v>591823</v>
          </cell>
        </row>
        <row r="254">
          <cell r="C254">
            <v>210139</v>
          </cell>
        </row>
        <row r="262">
          <cell r="C262">
            <v>11758433</v>
          </cell>
        </row>
        <row r="264">
          <cell r="C264">
            <v>68924680</v>
          </cell>
        </row>
        <row r="265">
          <cell r="C265">
            <v>2214256.130290126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A2FB-1893-43CC-9D5D-3E3B9079D1DB}">
  <sheetPr>
    <pageSetUpPr fitToPage="1"/>
  </sheetPr>
  <dimension ref="B9:I71"/>
  <sheetViews>
    <sheetView showGridLines="0" tabSelected="1" topLeftCell="A23" zoomScale="110" zoomScaleNormal="110" workbookViewId="0">
      <selection activeCell="F55" sqref="F55"/>
    </sheetView>
  </sheetViews>
  <sheetFormatPr baseColWidth="10" defaultColWidth="11.42578125" defaultRowHeight="12.75" x14ac:dyDescent="0.2"/>
  <cols>
    <col min="1" max="1" width="11.42578125" style="2"/>
    <col min="2" max="2" width="42" style="2" bestFit="1" customWidth="1"/>
    <col min="3" max="3" width="15.140625" style="2" bestFit="1" customWidth="1"/>
    <col min="4" max="16384" width="11.42578125" style="2"/>
  </cols>
  <sheetData>
    <row r="9" spans="2:9" x14ac:dyDescent="0.2">
      <c r="B9" s="21" t="s">
        <v>0</v>
      </c>
      <c r="C9" s="21"/>
    </row>
    <row r="10" spans="2:9" x14ac:dyDescent="0.2">
      <c r="B10" s="21" t="s">
        <v>39</v>
      </c>
      <c r="C10" s="21"/>
    </row>
    <row r="11" spans="2:9" x14ac:dyDescent="0.2">
      <c r="B11" s="21" t="s">
        <v>1</v>
      </c>
      <c r="C11" s="21"/>
    </row>
    <row r="13" spans="2:9" x14ac:dyDescent="0.2">
      <c r="C13" s="3"/>
    </row>
    <row r="14" spans="2:9" x14ac:dyDescent="0.2">
      <c r="B14" s="4" t="s">
        <v>2</v>
      </c>
      <c r="C14" s="1"/>
    </row>
    <row r="15" spans="2:9" x14ac:dyDescent="0.2">
      <c r="B15" s="4" t="s">
        <v>3</v>
      </c>
      <c r="C15" s="5"/>
    </row>
    <row r="16" spans="2:9" ht="15" x14ac:dyDescent="0.25">
      <c r="B16" s="2" t="s">
        <v>4</v>
      </c>
      <c r="C16" s="6">
        <f>+[1]Notas!C19</f>
        <v>86841486.960000008</v>
      </c>
      <c r="D16" s="7"/>
      <c r="E16"/>
      <c r="F16"/>
      <c r="G16"/>
      <c r="H16"/>
      <c r="I16"/>
    </row>
    <row r="17" spans="2:9" s="9" customFormat="1" ht="15" x14ac:dyDescent="0.25">
      <c r="B17" s="2" t="s">
        <v>5</v>
      </c>
      <c r="C17" s="6">
        <f>+[1]Notas!C28</f>
        <v>4432852.34</v>
      </c>
      <c r="D17" s="8"/>
      <c r="E17"/>
      <c r="F17"/>
      <c r="G17"/>
      <c r="H17"/>
      <c r="I17"/>
    </row>
    <row r="18" spans="2:9" ht="15" x14ac:dyDescent="0.25">
      <c r="B18" s="2" t="s">
        <v>6</v>
      </c>
      <c r="C18" s="10">
        <f>+[1]Notas!C39</f>
        <v>2303186.9366301368</v>
      </c>
      <c r="D18" s="11"/>
      <c r="E18"/>
      <c r="F18"/>
      <c r="G18"/>
      <c r="H18"/>
      <c r="I18"/>
    </row>
    <row r="19" spans="2:9" ht="12.75" hidden="1" customHeight="1" x14ac:dyDescent="0.25">
      <c r="B19" s="2" t="s">
        <v>7</v>
      </c>
      <c r="C19" s="6"/>
      <c r="E19"/>
      <c r="F19"/>
      <c r="G19"/>
      <c r="H19"/>
      <c r="I19"/>
    </row>
    <row r="20" spans="2:9" ht="15" x14ac:dyDescent="0.25">
      <c r="C20" s="12">
        <f>SUM(C15:C19)</f>
        <v>93577526.236630142</v>
      </c>
      <c r="E20"/>
      <c r="F20"/>
      <c r="G20"/>
      <c r="H20"/>
      <c r="I20"/>
    </row>
    <row r="21" spans="2:9" ht="15" x14ac:dyDescent="0.25">
      <c r="B21" s="4" t="s">
        <v>8</v>
      </c>
      <c r="C21" s="12"/>
      <c r="E21"/>
      <c r="F21"/>
      <c r="G21"/>
      <c r="H21"/>
      <c r="I21"/>
    </row>
    <row r="22" spans="2:9" ht="15" x14ac:dyDescent="0.25">
      <c r="B22" s="4" t="s">
        <v>9</v>
      </c>
      <c r="C22" s="13"/>
      <c r="E22"/>
      <c r="F22"/>
      <c r="G22"/>
      <c r="H22"/>
      <c r="I22"/>
    </row>
    <row r="23" spans="2:9" ht="12.75" customHeight="1" x14ac:dyDescent="0.25">
      <c r="B23" s="2" t="s">
        <v>10</v>
      </c>
      <c r="C23" s="6">
        <f>+[1]Notas!C66</f>
        <v>0</v>
      </c>
      <c r="E23"/>
      <c r="F23"/>
      <c r="G23"/>
      <c r="H23"/>
      <c r="I23"/>
    </row>
    <row r="24" spans="2:9" ht="15" x14ac:dyDescent="0.25">
      <c r="B24" s="2" t="s">
        <v>11</v>
      </c>
      <c r="C24" s="10">
        <f>+[1]Notas!F102</f>
        <v>29840506.859999996</v>
      </c>
      <c r="E24"/>
      <c r="F24"/>
      <c r="G24"/>
      <c r="H24"/>
      <c r="I24"/>
    </row>
    <row r="25" spans="2:9" ht="15" x14ac:dyDescent="0.25">
      <c r="B25" s="4" t="s">
        <v>12</v>
      </c>
      <c r="C25" s="12">
        <f>SUM(C23:C24)</f>
        <v>29840506.859999996</v>
      </c>
      <c r="E25"/>
      <c r="F25"/>
      <c r="G25"/>
      <c r="H25"/>
      <c r="I25"/>
    </row>
    <row r="26" spans="2:9" ht="15" x14ac:dyDescent="0.25">
      <c r="B26" s="4" t="s">
        <v>13</v>
      </c>
      <c r="C26" s="14">
        <f>+C20+C25</f>
        <v>123418033.09663014</v>
      </c>
      <c r="E26"/>
      <c r="F26"/>
      <c r="G26"/>
      <c r="H26"/>
      <c r="I26"/>
    </row>
    <row r="27" spans="2:9" ht="15" x14ac:dyDescent="0.25">
      <c r="C27" s="15"/>
      <c r="E27"/>
      <c r="F27"/>
      <c r="G27"/>
      <c r="H27"/>
      <c r="I27"/>
    </row>
    <row r="28" spans="2:9" ht="15" x14ac:dyDescent="0.25">
      <c r="B28" s="4" t="s">
        <v>14</v>
      </c>
      <c r="C28" s="15"/>
      <c r="E28"/>
      <c r="F28"/>
      <c r="G28"/>
      <c r="H28"/>
      <c r="I28"/>
    </row>
    <row r="29" spans="2:9" ht="15" x14ac:dyDescent="0.25">
      <c r="B29" s="4" t="s">
        <v>15</v>
      </c>
      <c r="C29" s="15"/>
      <c r="E29"/>
      <c r="F29"/>
      <c r="G29"/>
      <c r="H29"/>
      <c r="I29"/>
    </row>
    <row r="30" spans="2:9" ht="15" x14ac:dyDescent="0.25">
      <c r="B30" s="2" t="s">
        <v>16</v>
      </c>
      <c r="C30" s="6">
        <f>+[1]Notas!C149</f>
        <v>18557312.496339999</v>
      </c>
      <c r="E30"/>
      <c r="F30"/>
      <c r="G30"/>
      <c r="H30"/>
      <c r="I30"/>
    </row>
    <row r="31" spans="2:9" ht="15" x14ac:dyDescent="0.25">
      <c r="B31" s="2" t="s">
        <v>17</v>
      </c>
      <c r="C31" s="6">
        <f>+[1]Notas!C174</f>
        <v>81941</v>
      </c>
      <c r="E31"/>
      <c r="F31"/>
      <c r="G31"/>
      <c r="H31"/>
      <c r="I31"/>
    </row>
    <row r="32" spans="2:9" ht="15" x14ac:dyDescent="0.25">
      <c r="B32" s="2" t="s">
        <v>18</v>
      </c>
      <c r="C32" s="6">
        <f>+[1]Notas!C193</f>
        <v>591823</v>
      </c>
      <c r="E32"/>
      <c r="F32"/>
      <c r="G32"/>
      <c r="H32"/>
      <c r="I32"/>
    </row>
    <row r="33" spans="2:9" ht="12.75" hidden="1" customHeight="1" x14ac:dyDescent="0.25">
      <c r="B33" s="2" t="s">
        <v>19</v>
      </c>
      <c r="C33" s="6"/>
      <c r="E33"/>
      <c r="F33"/>
      <c r="G33"/>
      <c r="H33"/>
      <c r="I33"/>
    </row>
    <row r="34" spans="2:9" ht="12.75" customHeight="1" x14ac:dyDescent="0.25">
      <c r="B34" s="2" t="s">
        <v>20</v>
      </c>
      <c r="C34" s="10">
        <f>+[1]Notas!C254</f>
        <v>210139</v>
      </c>
      <c r="E34"/>
      <c r="F34"/>
      <c r="G34"/>
      <c r="H34"/>
      <c r="I34"/>
    </row>
    <row r="35" spans="2:9" ht="15" x14ac:dyDescent="0.25">
      <c r="B35" s="4" t="s">
        <v>21</v>
      </c>
      <c r="C35" s="12">
        <f>SUM(C30:C34)</f>
        <v>19441215.496339999</v>
      </c>
      <c r="E35"/>
      <c r="F35"/>
      <c r="G35"/>
      <c r="H35"/>
      <c r="I35"/>
    </row>
    <row r="36" spans="2:9" x14ac:dyDescent="0.2">
      <c r="C36" s="13"/>
    </row>
    <row r="37" spans="2:9" x14ac:dyDescent="0.2">
      <c r="B37" s="4" t="s">
        <v>22</v>
      </c>
      <c r="C37" s="13"/>
    </row>
    <row r="38" spans="2:9" ht="12.75" hidden="1" customHeight="1" x14ac:dyDescent="0.2">
      <c r="B38" s="2" t="s">
        <v>23</v>
      </c>
      <c r="C38" s="6"/>
    </row>
    <row r="39" spans="2:9" ht="12.75" hidden="1" customHeight="1" x14ac:dyDescent="0.2">
      <c r="B39" s="2" t="s">
        <v>24</v>
      </c>
      <c r="C39" s="6"/>
    </row>
    <row r="40" spans="2:9" ht="12.75" hidden="1" customHeight="1" x14ac:dyDescent="0.2">
      <c r="B40" s="2" t="s">
        <v>25</v>
      </c>
      <c r="C40" s="6"/>
    </row>
    <row r="41" spans="2:9" ht="12.75" hidden="1" customHeight="1" x14ac:dyDescent="0.2">
      <c r="B41" s="2" t="s">
        <v>26</v>
      </c>
      <c r="C41" s="6"/>
    </row>
    <row r="42" spans="2:9" ht="12.75" hidden="1" customHeight="1" x14ac:dyDescent="0.2">
      <c r="B42" s="2" t="s">
        <v>27</v>
      </c>
      <c r="C42" s="6"/>
    </row>
    <row r="43" spans="2:9" ht="12.75" hidden="1" customHeight="1" x14ac:dyDescent="0.2">
      <c r="B43" s="2" t="s">
        <v>28</v>
      </c>
      <c r="C43" s="6"/>
    </row>
    <row r="44" spans="2:9" ht="15" x14ac:dyDescent="0.35">
      <c r="B44" s="4" t="s">
        <v>29</v>
      </c>
      <c r="C44" s="16">
        <f>SUM(C38:C43)</f>
        <v>0</v>
      </c>
    </row>
    <row r="45" spans="2:9" x14ac:dyDescent="0.2">
      <c r="B45" s="4" t="s">
        <v>30</v>
      </c>
      <c r="C45" s="12">
        <f>+C35+C44</f>
        <v>19441215.496339999</v>
      </c>
    </row>
    <row r="46" spans="2:9" x14ac:dyDescent="0.2">
      <c r="B46" s="2" t="s">
        <v>31</v>
      </c>
      <c r="C46" s="13"/>
    </row>
    <row r="47" spans="2:9" x14ac:dyDescent="0.2">
      <c r="B47" s="4" t="s">
        <v>32</v>
      </c>
    </row>
    <row r="48" spans="2:9" x14ac:dyDescent="0.2">
      <c r="B48" s="2" t="s">
        <v>33</v>
      </c>
      <c r="C48" s="6">
        <f>+[1]Notas!C262</f>
        <v>11758433</v>
      </c>
      <c r="D48" s="17"/>
      <c r="E48" s="6"/>
    </row>
    <row r="49" spans="2:6" ht="12.75" hidden="1" customHeight="1" x14ac:dyDescent="0.2">
      <c r="B49" s="2" t="s">
        <v>34</v>
      </c>
      <c r="C49" s="6"/>
    </row>
    <row r="50" spans="2:6" x14ac:dyDescent="0.2">
      <c r="B50" s="2" t="s">
        <v>35</v>
      </c>
      <c r="C50" s="6">
        <f>+'[1]II.Est. Rendimiento Financiero'!D35</f>
        <v>21079448.470000006</v>
      </c>
    </row>
    <row r="51" spans="2:6" x14ac:dyDescent="0.2">
      <c r="B51" s="2" t="s">
        <v>36</v>
      </c>
      <c r="C51" s="10">
        <f>+[1]Notas!C264+[1]Notas!C265</f>
        <v>71138936.130290121</v>
      </c>
    </row>
    <row r="52" spans="2:6" x14ac:dyDescent="0.2">
      <c r="B52" s="4" t="s">
        <v>37</v>
      </c>
      <c r="C52" s="12">
        <f>SUM(C48:C51)</f>
        <v>103976817.60029012</v>
      </c>
    </row>
    <row r="53" spans="2:6" x14ac:dyDescent="0.2">
      <c r="B53" s="4" t="s">
        <v>38</v>
      </c>
      <c r="C53" s="12">
        <f>+C45+C52</f>
        <v>123418033.09663013</v>
      </c>
    </row>
    <row r="54" spans="2:6" x14ac:dyDescent="0.2">
      <c r="B54" s="4"/>
      <c r="C54" s="7">
        <f>+C26-C53</f>
        <v>0</v>
      </c>
    </row>
    <row r="55" spans="2:6" ht="15" x14ac:dyDescent="0.25">
      <c r="C55" s="18"/>
      <c r="F55" s="20"/>
    </row>
    <row r="56" spans="2:6" s="11" customFormat="1" x14ac:dyDescent="0.2">
      <c r="B56" s="22"/>
      <c r="C56" s="22"/>
    </row>
    <row r="57" spans="2:6" s="11" customFormat="1" x14ac:dyDescent="0.2">
      <c r="B57" s="1"/>
      <c r="C57" s="1"/>
    </row>
    <row r="58" spans="2:6" x14ac:dyDescent="0.2">
      <c r="C58" s="11"/>
    </row>
    <row r="59" spans="2:6" x14ac:dyDescent="0.2">
      <c r="C59" s="11"/>
    </row>
    <row r="62" spans="2:6" x14ac:dyDescent="0.2">
      <c r="C62" s="19"/>
    </row>
    <row r="63" spans="2:6" x14ac:dyDescent="0.2">
      <c r="C63" s="19"/>
    </row>
    <row r="64" spans="2:6" x14ac:dyDescent="0.2">
      <c r="C64" s="19"/>
    </row>
    <row r="65" spans="3:3" x14ac:dyDescent="0.2">
      <c r="C65" s="19"/>
    </row>
    <row r="66" spans="3:3" x14ac:dyDescent="0.2">
      <c r="C66" s="19"/>
    </row>
    <row r="67" spans="3:3" x14ac:dyDescent="0.2">
      <c r="C67" s="19"/>
    </row>
    <row r="68" spans="3:3" x14ac:dyDescent="0.2">
      <c r="C68" s="19"/>
    </row>
    <row r="69" spans="3:3" x14ac:dyDescent="0.2">
      <c r="C69" s="19"/>
    </row>
    <row r="70" spans="3:3" x14ac:dyDescent="0.2">
      <c r="C70" s="19"/>
    </row>
    <row r="71" spans="3:3" x14ac:dyDescent="0.2">
      <c r="C71" s="19"/>
    </row>
  </sheetData>
  <mergeCells count="4">
    <mergeCell ref="B9:C9"/>
    <mergeCell ref="B10:C10"/>
    <mergeCell ref="B11:C11"/>
    <mergeCell ref="B56:C56"/>
  </mergeCells>
  <printOptions horizontalCentered="1"/>
  <pageMargins left="0.4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Situación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2025-07-14T18:12:19Z</dcterms:created>
  <dcterms:modified xsi:type="dcterms:W3CDTF">2025-07-16T12:41:15Z</dcterms:modified>
</cp:coreProperties>
</file>