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eloida_nunez_codopesca_gob_do/Documents/Escritorio/"/>
    </mc:Choice>
  </mc:AlternateContent>
  <xr:revisionPtr revIDLastSave="0" documentId="8_{9F4E9A9C-AC4E-4BB3-9955-24156B4F5B81}" xr6:coauthVersionLast="47" xr6:coauthVersionMax="47" xr10:uidLastSave="{00000000-0000-0000-0000-000000000000}"/>
  <bookViews>
    <workbookView xWindow="-108" yWindow="-108" windowWidth="23256" windowHeight="12576" xr2:uid="{6F579BA3-72F0-41BF-A671-1625785DC293}"/>
  </bookViews>
  <sheets>
    <sheet name="Est.SituaciónFin.julio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4" i="1" s="1"/>
  <c r="C55" i="1"/>
  <c r="C45" i="1"/>
  <c r="C43" i="1"/>
  <c r="C41" i="1"/>
  <c r="C38" i="1"/>
  <c r="C46" i="1" s="1"/>
  <c r="C56" i="1" s="1"/>
  <c r="C29" i="1"/>
  <c r="C32" i="1" s="1"/>
  <c r="C20" i="1"/>
  <c r="C15" i="1"/>
  <c r="C22" i="1" s="1"/>
  <c r="C33" i="1" s="1"/>
  <c r="C65" i="1" l="1"/>
</calcChain>
</file>

<file path=xl/sharedStrings.xml><?xml version="1.0" encoding="utf-8"?>
<sst xmlns="http://schemas.openxmlformats.org/spreadsheetml/2006/main" count="53" uniqueCount="53">
  <si>
    <t>Estado de Situación Financiera</t>
  </si>
  <si>
    <t>Al 31 de julio de 2023</t>
  </si>
  <si>
    <t>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</si>
  <si>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</si>
  <si>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</si>
  <si>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</si>
  <si>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</si>
  <si>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</si>
  <si>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Cuentas por cobrar a corto plazo (Nota 10)</t>
  </si>
  <si>
    <t xml:space="preserve">Inventarios </t>
  </si>
  <si>
    <t xml:space="preserve">Pagos anticipados </t>
  </si>
  <si>
    <t>Otros activos corrientes (Nota 13)</t>
  </si>
  <si>
    <t>Total Activos Corrientes</t>
  </si>
  <si>
    <t>Activos No Corrientes</t>
  </si>
  <si>
    <t>Créditos a cobrar a largo plazo (Nota 14)</t>
  </si>
  <si>
    <t>Documentos por cobrar</t>
  </si>
  <si>
    <t>Inversiones a largo plazo (Nota 16)</t>
  </si>
  <si>
    <t>Otros activos financieros (Nota 17.)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</si>
  <si>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</si>
  <si>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</si>
  <si>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</si>
  <si>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</si>
  <si>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</si>
  <si>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 </t>
  </si>
  <si>
    <t>Pasivos  Corrientes</t>
  </si>
  <si>
    <t>Sobregiro bancario (Nota 21)</t>
  </si>
  <si>
    <t>Cuentas por pagar a corto plazo</t>
  </si>
  <si>
    <t>Préstamos a corto plazo (Nota 23)</t>
  </si>
  <si>
    <t>Parte corriente de préstamos a corto plazo (Nota 24)</t>
  </si>
  <si>
    <t xml:space="preserve">Retenciones y acumulaciones por pagar </t>
  </si>
  <si>
    <t>Provisiones a corto plazo (Nota 26)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</si>
  <si>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</si>
  <si>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</si>
  <si>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</si>
  <si>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</si>
  <si>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</si>
  <si>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</si>
  <si>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</si>
  <si>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</si>
  <si>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</si>
  <si>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</si>
  <si>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</si>
  <si>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</si>
  <si>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</si>
  <si>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</si>
  <si>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</si>
  <si>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</si>
  <si>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</si>
  <si>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</si>
  <si>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</si>
  <si>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>Intereses minoritarios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</si>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</sst>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b/>
      <u val="double"/>
      <sz val="10"/>
      <color theme="1"/>
      <name val="Arial Narrow"/>
      <family val="2"/>
    </font>
    <font>
      <u val="singleAccounting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6" fillId="0" borderId="0" xfId="1" applyNumberFormat="1" applyFont="1"/>
    <xf numFmtId="37" fontId="3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right" wrapText="1"/>
    </xf>
    <xf numFmtId="43" fontId="3" fillId="0" borderId="0" xfId="0" applyNumberFormat="1" applyFont="1"/>
    <xf numFmtId="164" fontId="9" fillId="0" borderId="0" xfId="1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3</xdr:col>
      <xdr:colOff>39053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1DF2837F-3892-480F-B866-912ADB32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567690</xdr:colOff>
      <xdr:row>77</xdr:row>
      <xdr:rowOff>0</xdr:rowOff>
    </xdr:from>
    <xdr:to>
      <xdr:col>1</xdr:col>
      <xdr:colOff>1905000</xdr:colOff>
      <xdr:row>77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1704F5C-3925-44D1-B53C-5C2E0772D0B7}"/>
            </a:ext>
          </a:extLst>
        </xdr:cNvPr>
        <xdr:cNvSpPr txBox="1"/>
      </xdr:nvSpPr>
      <xdr:spPr>
        <a:xfrm>
          <a:off x="567690" y="9768840"/>
          <a:ext cx="212217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1070610</xdr:colOff>
      <xdr:row>70</xdr:row>
      <xdr:rowOff>104775</xdr:rowOff>
    </xdr:from>
    <xdr:to>
      <xdr:col>2</xdr:col>
      <xdr:colOff>60960</xdr:colOff>
      <xdr:row>75</xdr:row>
      <xdr:rowOff>30480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C2CD6E0-B6EC-4720-820F-CBF7F2B52D95}"/>
            </a:ext>
          </a:extLst>
        </xdr:cNvPr>
        <xdr:cNvSpPr txBox="1"/>
      </xdr:nvSpPr>
      <xdr:spPr>
        <a:xfrm>
          <a:off x="1855470" y="8646795"/>
          <a:ext cx="1870710" cy="80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66</xdr:row>
      <xdr:rowOff>19050</xdr:rowOff>
    </xdr:from>
    <xdr:to>
      <xdr:col>3</xdr:col>
      <xdr:colOff>617220</xdr:colOff>
      <xdr:row>70</xdr:row>
      <xdr:rowOff>160020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1E01252-C520-4662-A76A-88432F47FFB9}"/>
            </a:ext>
          </a:extLst>
        </xdr:cNvPr>
        <xdr:cNvSpPr txBox="1"/>
      </xdr:nvSpPr>
      <xdr:spPr>
        <a:xfrm>
          <a:off x="3257550" y="7860030"/>
          <a:ext cx="180213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67</xdr:row>
      <xdr:rowOff>74296</xdr:rowOff>
    </xdr:from>
    <xdr:to>
      <xdr:col>1</xdr:col>
      <xdr:colOff>1905000</xdr:colOff>
      <xdr:row>71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B000E18-ADDD-44C2-A28D-C67CC7551727}"/>
            </a:ext>
          </a:extLst>
        </xdr:cNvPr>
        <xdr:cNvSpPr txBox="1"/>
      </xdr:nvSpPr>
      <xdr:spPr>
        <a:xfrm>
          <a:off x="567690" y="809053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eloida_nunez_codopesca_gob_do/Documents/Escritorio/OAI.-TRANSPARENCIA-2023/I-CODOPESCA.-BalanceGeneral-2023-OAI.xlsx" TargetMode="External"/><Relationship Id="rId1" Type="http://schemas.openxmlformats.org/officeDocument/2006/relationships/externalLinkPath" Target="OAI.-TRANSPARENCIA-2023/I-CODOPESCA.-BalanceGeneral-2023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SituaciónFin.enero2023"/>
      <sheetName val="Est. RendimientoFinan.ene2023"/>
      <sheetName val="Est.SituaciónFin.feb2023"/>
      <sheetName val="Est. RendimientoFinanc.feb2023"/>
      <sheetName val="Est.SituaciónFin.mar2023"/>
      <sheetName val="Est. RendimientoFinanc.marz2023"/>
      <sheetName val="Est.SituaciónFin.abr2023"/>
      <sheetName val="Est. RendimientoFinanc.abr2023"/>
      <sheetName val="Est.SituaciónFin.mayo2023 "/>
      <sheetName val="Est. RendimientoFinanc.mayo2023"/>
      <sheetName val="Est.SituaciónFin.mayo2023  (2)"/>
      <sheetName val="Est.SituaciónFin.junio2023"/>
      <sheetName val="Est. RendimientoFinanc.junio202"/>
      <sheetName val="Notas-Ver"/>
      <sheetName val="Notas-Ver-II"/>
      <sheetName val="Est.SituaciónFin.julio2023"/>
      <sheetName val="Est. RendimientoFinanc.julio"/>
      <sheetName val="EstadísticaPres.-2023-T1"/>
      <sheetName val="EstadísticaPres.-2023-abril-MP"/>
      <sheetName val="EstadísticaPres.-2023-mayo"/>
      <sheetName val="EstadísticaPres.-junio"/>
      <sheetName val="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4">
          <cell r="C34">
            <v>24613709.802702002</v>
          </cell>
        </row>
        <row r="44">
          <cell r="C44">
            <v>1137467.8900000001</v>
          </cell>
        </row>
        <row r="62">
          <cell r="F62">
            <v>29801224.399999999</v>
          </cell>
        </row>
        <row r="103">
          <cell r="C103">
            <v>13507128.423971999</v>
          </cell>
        </row>
        <row r="121">
          <cell r="C121">
            <v>600450.85</v>
          </cell>
        </row>
        <row r="128">
          <cell r="C128">
            <v>119755.42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7C8D-2B60-406A-970E-F32353D31023}">
  <sheetPr>
    <pageSetUpPr fitToPage="1"/>
  </sheetPr>
  <dimension ref="B8:H77"/>
  <sheetViews>
    <sheetView showGridLines="0" tabSelected="1" zoomScaleNormal="100" workbookViewId="0">
      <selection activeCell="F75" sqref="F75"/>
    </sheetView>
  </sheetViews>
  <sheetFormatPr baseColWidth="10" defaultColWidth="11.44140625" defaultRowHeight="13.8" x14ac:dyDescent="0.3"/>
  <cols>
    <col min="1" max="1" width="11.44140625" style="2"/>
    <col min="2" max="2" width="42" style="2" bestFit="1" customWidth="1"/>
    <col min="3" max="3" width="11.33203125" style="2" bestFit="1" customWidth="1"/>
    <col min="4" max="4" width="13.33203125" style="2" bestFit="1" customWidth="1"/>
    <col min="5" max="5" width="13" style="3" bestFit="1" customWidth="1"/>
    <col min="6" max="16384" width="11.44140625" style="2"/>
  </cols>
  <sheetData>
    <row r="8" spans="2:4" x14ac:dyDescent="0.3">
      <c r="B8" s="1" t="s">
        <v>0</v>
      </c>
      <c r="C8" s="1"/>
    </row>
    <row r="9" spans="2:4" x14ac:dyDescent="0.3">
      <c r="B9" s="1" t="s">
        <v>1</v>
      </c>
      <c r="C9" s="1"/>
    </row>
    <row r="10" spans="2:4" x14ac:dyDescent="0.3">
      <c r="B10" s="1" t="s">
        <v>2</v>
      </c>
      <c r="C10" s="1"/>
    </row>
    <row r="12" spans="2:4" x14ac:dyDescent="0.3">
      <c r="C12" s="4">
        <v>45138</v>
      </c>
    </row>
    <row r="13" spans="2:4" x14ac:dyDescent="0.3">
      <c r="B13" s="5" t="s">
        <v>3</v>
      </c>
      <c r="C13" s="6"/>
    </row>
    <row r="14" spans="2:4" x14ac:dyDescent="0.3">
      <c r="B14" s="5" t="s">
        <v>4</v>
      </c>
      <c r="C14" s="7"/>
    </row>
    <row r="15" spans="2:4" x14ac:dyDescent="0.3">
      <c r="B15" s="2" t="s">
        <v>5</v>
      </c>
      <c r="C15" s="8">
        <f>47168303.66+30670033.83+15199620.48+5149.09</f>
        <v>93043107.060000002</v>
      </c>
      <c r="D15" s="8"/>
    </row>
    <row r="16" spans="2:4" ht="12.75" hidden="1" customHeight="1" x14ac:dyDescent="0.3">
      <c r="B16" s="2" t="s">
        <v>6</v>
      </c>
      <c r="C16" s="8"/>
    </row>
    <row r="17" spans="2:6" ht="12.75" hidden="1" customHeight="1" x14ac:dyDescent="0.3">
      <c r="B17" s="2" t="s">
        <v>7</v>
      </c>
      <c r="C17" s="8"/>
    </row>
    <row r="18" spans="2:6" ht="12.75" hidden="1" customHeight="1" x14ac:dyDescent="0.3">
      <c r="B18" s="2" t="s">
        <v>8</v>
      </c>
      <c r="C18" s="8"/>
    </row>
    <row r="19" spans="2:6" s="9" customFormat="1" x14ac:dyDescent="0.3">
      <c r="B19" s="2" t="s">
        <v>9</v>
      </c>
      <c r="C19" s="8">
        <v>1481965.85</v>
      </c>
      <c r="E19" s="3"/>
      <c r="F19" s="10"/>
    </row>
    <row r="20" spans="2:6" ht="15.6" x14ac:dyDescent="0.45">
      <c r="B20" s="2" t="s">
        <v>10</v>
      </c>
      <c r="C20" s="11">
        <f>+'[1]Est. RendimientoFinanc.julio'!C44</f>
        <v>1137467.8900000001</v>
      </c>
    </row>
    <row r="21" spans="2:6" ht="12.75" hidden="1" customHeight="1" x14ac:dyDescent="0.3">
      <c r="B21" s="2" t="s">
        <v>11</v>
      </c>
      <c r="C21" s="8"/>
    </row>
    <row r="22" spans="2:6" x14ac:dyDescent="0.3">
      <c r="B22" s="5" t="s">
        <v>12</v>
      </c>
      <c r="C22" s="12">
        <f>SUM(C14:C21)</f>
        <v>95662540.799999997</v>
      </c>
    </row>
    <row r="23" spans="2:6" x14ac:dyDescent="0.3">
      <c r="B23" s="5"/>
      <c r="C23" s="13"/>
    </row>
    <row r="24" spans="2:6" x14ac:dyDescent="0.3">
      <c r="B24" s="5" t="s">
        <v>13</v>
      </c>
      <c r="C24" s="14"/>
    </row>
    <row r="25" spans="2:6" ht="12.75" hidden="1" customHeight="1" x14ac:dyDescent="0.3">
      <c r="B25" s="2" t="s">
        <v>14</v>
      </c>
      <c r="C25" s="8"/>
    </row>
    <row r="26" spans="2:6" ht="12.75" customHeight="1" x14ac:dyDescent="0.3">
      <c r="B26" s="2" t="s">
        <v>15</v>
      </c>
      <c r="C26" s="8">
        <v>82500</v>
      </c>
    </row>
    <row r="27" spans="2:6" ht="12.75" hidden="1" customHeight="1" x14ac:dyDescent="0.3">
      <c r="B27" s="2" t="s">
        <v>16</v>
      </c>
      <c r="C27" s="8"/>
    </row>
    <row r="28" spans="2:6" ht="12.75" hidden="1" customHeight="1" x14ac:dyDescent="0.3">
      <c r="B28" s="2" t="s">
        <v>17</v>
      </c>
      <c r="C28" s="8"/>
    </row>
    <row r="29" spans="2:6" ht="15.6" x14ac:dyDescent="0.45">
      <c r="B29" s="2" t="s">
        <v>18</v>
      </c>
      <c r="C29" s="11">
        <f>+'[1]Est. RendimientoFinanc.julio'!F62</f>
        <v>29801224.399999999</v>
      </c>
    </row>
    <row r="30" spans="2:6" ht="12.75" hidden="1" customHeight="1" x14ac:dyDescent="0.3">
      <c r="B30" s="2" t="s">
        <v>19</v>
      </c>
      <c r="C30" s="8"/>
    </row>
    <row r="31" spans="2:6" s="9" customFormat="1" ht="12.75" hidden="1" customHeight="1" x14ac:dyDescent="0.3">
      <c r="B31" s="2" t="s">
        <v>20</v>
      </c>
      <c r="C31" s="8"/>
      <c r="E31" s="15"/>
    </row>
    <row r="32" spans="2:6" x14ac:dyDescent="0.3">
      <c r="B32" s="5" t="s">
        <v>21</v>
      </c>
      <c r="C32" s="13">
        <f>SUM(C25:C31)</f>
        <v>29883724.399999999</v>
      </c>
    </row>
    <row r="33" spans="2:6" x14ac:dyDescent="0.3">
      <c r="B33" s="5" t="s">
        <v>22</v>
      </c>
      <c r="C33" s="12">
        <f>+C22+C32</f>
        <v>125546265.19999999</v>
      </c>
    </row>
    <row r="34" spans="2:6" x14ac:dyDescent="0.3">
      <c r="C34" s="16"/>
    </row>
    <row r="35" spans="2:6" x14ac:dyDescent="0.3">
      <c r="B35" s="5" t="s">
        <v>23</v>
      </c>
      <c r="C35" s="16"/>
    </row>
    <row r="36" spans="2:6" x14ac:dyDescent="0.3">
      <c r="B36" s="5" t="s">
        <v>24</v>
      </c>
      <c r="C36" s="16"/>
    </row>
    <row r="37" spans="2:6" ht="12.75" hidden="1" customHeight="1" x14ac:dyDescent="0.3">
      <c r="B37" s="2" t="s">
        <v>25</v>
      </c>
      <c r="C37" s="17"/>
    </row>
    <row r="38" spans="2:6" x14ac:dyDescent="0.3">
      <c r="B38" s="2" t="s">
        <v>26</v>
      </c>
      <c r="C38" s="8">
        <f>+'[1]Est. RendimientoFinanc.julio'!C103</f>
        <v>13507128.423971999</v>
      </c>
      <c r="D38" s="18"/>
      <c r="F38" s="19"/>
    </row>
    <row r="39" spans="2:6" ht="12.75" hidden="1" customHeight="1" x14ac:dyDescent="0.3">
      <c r="B39" s="2" t="s">
        <v>27</v>
      </c>
      <c r="C39" s="20"/>
    </row>
    <row r="40" spans="2:6" ht="12.75" hidden="1" customHeight="1" x14ac:dyDescent="0.3">
      <c r="B40" s="2" t="s">
        <v>28</v>
      </c>
      <c r="C40" s="8"/>
    </row>
    <row r="41" spans="2:6" ht="12.75" customHeight="1" x14ac:dyDescent="0.3">
      <c r="B41" s="2" t="s">
        <v>29</v>
      </c>
      <c r="C41" s="8">
        <f>10135+7500</f>
        <v>17635</v>
      </c>
    </row>
    <row r="42" spans="2:6" ht="12.75" hidden="1" customHeight="1" x14ac:dyDescent="0.3">
      <c r="B42" s="2" t="s">
        <v>30</v>
      </c>
      <c r="C42" s="8"/>
    </row>
    <row r="43" spans="2:6" x14ac:dyDescent="0.3">
      <c r="B43" s="2" t="s">
        <v>31</v>
      </c>
      <c r="C43" s="8">
        <f>+'[1]Est. RendimientoFinanc.julio'!C121</f>
        <v>600450.85</v>
      </c>
    </row>
    <row r="44" spans="2:6" ht="12.75" hidden="1" customHeight="1" x14ac:dyDescent="0.3">
      <c r="B44" s="2" t="s">
        <v>32</v>
      </c>
      <c r="C44" s="8"/>
    </row>
    <row r="45" spans="2:6" ht="15.6" x14ac:dyDescent="0.45">
      <c r="B45" s="2" t="s">
        <v>33</v>
      </c>
      <c r="C45" s="11">
        <f>+'[1]Est. RendimientoFinanc.julio'!C128</f>
        <v>119755.42</v>
      </c>
    </row>
    <row r="46" spans="2:6" x14ac:dyDescent="0.3">
      <c r="B46" s="5" t="s">
        <v>34</v>
      </c>
      <c r="C46" s="13">
        <f>SUM(C38:C45)-1</f>
        <v>14244968.693971999</v>
      </c>
    </row>
    <row r="47" spans="2:6" x14ac:dyDescent="0.3">
      <c r="C47" s="14"/>
      <c r="F47" s="19"/>
    </row>
    <row r="48" spans="2:6" x14ac:dyDescent="0.3">
      <c r="B48" s="5" t="s">
        <v>35</v>
      </c>
      <c r="C48" s="14"/>
      <c r="F48" s="21"/>
    </row>
    <row r="49" spans="2:8" ht="12.75" hidden="1" customHeight="1" x14ac:dyDescent="0.3">
      <c r="B49" s="2" t="s">
        <v>36</v>
      </c>
      <c r="C49" s="8"/>
    </row>
    <row r="50" spans="2:8" ht="12.75" hidden="1" customHeight="1" x14ac:dyDescent="0.3">
      <c r="B50" s="2" t="s">
        <v>37</v>
      </c>
      <c r="C50" s="8"/>
    </row>
    <row r="51" spans="2:8" ht="12.75" hidden="1" customHeight="1" x14ac:dyDescent="0.3">
      <c r="B51" s="2" t="s">
        <v>38</v>
      </c>
      <c r="C51" s="8"/>
    </row>
    <row r="52" spans="2:8" ht="12.75" hidden="1" customHeight="1" x14ac:dyDescent="0.3">
      <c r="B52" s="2" t="s">
        <v>39</v>
      </c>
      <c r="C52" s="8"/>
    </row>
    <row r="53" spans="2:8" ht="12.75" hidden="1" customHeight="1" x14ac:dyDescent="0.3">
      <c r="B53" s="2" t="s">
        <v>40</v>
      </c>
      <c r="C53" s="8"/>
    </row>
    <row r="54" spans="2:8" ht="12.75" hidden="1" customHeight="1" x14ac:dyDescent="0.3">
      <c r="B54" s="2" t="s">
        <v>41</v>
      </c>
      <c r="C54" s="8"/>
    </row>
    <row r="55" spans="2:8" ht="15.6" x14ac:dyDescent="0.45">
      <c r="B55" s="5" t="s">
        <v>42</v>
      </c>
      <c r="C55" s="11">
        <f>SUM(C49:C54)</f>
        <v>0</v>
      </c>
      <c r="F55" s="21"/>
    </row>
    <row r="56" spans="2:8" x14ac:dyDescent="0.3">
      <c r="B56" s="5" t="s">
        <v>43</v>
      </c>
      <c r="C56" s="13">
        <f>+C46+C55</f>
        <v>14244968.693971999</v>
      </c>
      <c r="F56" s="21"/>
    </row>
    <row r="57" spans="2:8" x14ac:dyDescent="0.3">
      <c r="B57" s="2" t="s">
        <v>44</v>
      </c>
      <c r="C57" s="14"/>
      <c r="F57" s="19"/>
    </row>
    <row r="58" spans="2:8" x14ac:dyDescent="0.3">
      <c r="B58" s="5" t="s">
        <v>45</v>
      </c>
      <c r="C58" s="14"/>
    </row>
    <row r="59" spans="2:8" x14ac:dyDescent="0.3">
      <c r="B59" s="2" t="s">
        <v>46</v>
      </c>
      <c r="C59" s="8">
        <v>8428398</v>
      </c>
      <c r="F59" s="3"/>
      <c r="G59" s="3"/>
      <c r="H59" s="3"/>
    </row>
    <row r="60" spans="2:8" ht="12.75" hidden="1" customHeight="1" x14ac:dyDescent="0.3">
      <c r="B60" s="2" t="s">
        <v>47</v>
      </c>
      <c r="C60" s="8"/>
      <c r="F60" s="3"/>
      <c r="G60" s="3"/>
      <c r="H60" s="3"/>
    </row>
    <row r="61" spans="2:8" ht="15.6" x14ac:dyDescent="0.45">
      <c r="B61" s="2" t="s">
        <v>48</v>
      </c>
      <c r="C61" s="8">
        <f>+'[1]Est. RendimientoFinanc.julio'!C34</f>
        <v>24613709.802702002</v>
      </c>
      <c r="E61" s="22"/>
      <c r="F61" s="22"/>
      <c r="G61" s="22"/>
      <c r="H61" s="22"/>
    </row>
    <row r="62" spans="2:8" ht="15.6" x14ac:dyDescent="0.45">
      <c r="B62" s="2" t="s">
        <v>49</v>
      </c>
      <c r="C62" s="11">
        <v>78259188</v>
      </c>
      <c r="F62" s="3"/>
      <c r="G62" s="3"/>
      <c r="H62" s="3"/>
    </row>
    <row r="63" spans="2:8" ht="12.75" hidden="1" customHeight="1" x14ac:dyDescent="0.3">
      <c r="B63" s="2" t="s">
        <v>50</v>
      </c>
      <c r="C63" s="8"/>
      <c r="F63" s="3"/>
      <c r="G63" s="3"/>
      <c r="H63" s="3"/>
    </row>
    <row r="64" spans="2:8" ht="15.6" x14ac:dyDescent="0.45">
      <c r="B64" s="5" t="s">
        <v>51</v>
      </c>
      <c r="C64" s="13">
        <f>SUM(C59:C63)</f>
        <v>111301295.80270201</v>
      </c>
      <c r="E64" s="22"/>
      <c r="F64" s="22"/>
      <c r="G64" s="22"/>
      <c r="H64" s="22"/>
    </row>
    <row r="65" spans="2:8" x14ac:dyDescent="0.3">
      <c r="B65" s="5" t="s">
        <v>52</v>
      </c>
      <c r="C65" s="12">
        <f>+C56+C64+1</f>
        <v>125546265.496674</v>
      </c>
      <c r="F65" s="3"/>
      <c r="G65" s="3"/>
      <c r="H65" s="3"/>
    </row>
    <row r="66" spans="2:8" x14ac:dyDescent="0.3">
      <c r="B66" s="5"/>
      <c r="C66" s="12"/>
      <c r="H66" s="18"/>
    </row>
    <row r="67" spans="2:8" x14ac:dyDescent="0.3">
      <c r="B67" s="5"/>
      <c r="C67" s="12"/>
    </row>
    <row r="69" spans="2:8" s="23" customFormat="1" x14ac:dyDescent="0.3">
      <c r="D69" s="24"/>
      <c r="E69" s="25"/>
    </row>
    <row r="70" spans="2:8" s="23" customFormat="1" x14ac:dyDescent="0.3">
      <c r="D70" s="24"/>
      <c r="E70" s="25"/>
    </row>
    <row r="71" spans="2:8" s="23" customFormat="1" x14ac:dyDescent="0.3">
      <c r="D71" s="24"/>
      <c r="E71" s="25"/>
    </row>
    <row r="72" spans="2:8" s="23" customFormat="1" x14ac:dyDescent="0.3">
      <c r="D72" s="24"/>
      <c r="E72" s="25"/>
    </row>
    <row r="73" spans="2:8" s="23" customFormat="1" x14ac:dyDescent="0.3">
      <c r="D73" s="24"/>
      <c r="E73" s="25"/>
    </row>
    <row r="77" spans="2:8" x14ac:dyDescent="0.3">
      <c r="B77" s="5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Est.SituaciónFin.julio2023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Eloida Nuñez</cp:lastModifiedBy>
  <dcterms:created xsi:type="dcterms:W3CDTF">2023-08-14T16:01:58Z</dcterms:created>
  <dcterms:modified xsi:type="dcterms:W3CDTF">2023-08-14T16:02:53Z</dcterms:modified>
</cp:coreProperties>
</file>