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Eloida Nunez\OneDrive - Codopesca\Escritorio\"/>
    </mc:Choice>
  </mc:AlternateContent>
  <xr:revisionPtr revIDLastSave="0" documentId="8_{B6C16F76-93AD-49E7-BDB2-2E885C68E85D}" xr6:coauthVersionLast="47" xr6:coauthVersionMax="47" xr10:uidLastSave="{00000000-0000-0000-0000-000000000000}"/>
  <bookViews>
    <workbookView xWindow="-108" yWindow="-108" windowWidth="23256" windowHeight="12576" xr2:uid="{12E3FDA5-77AC-4AAA-B7A1-825F3B35E64E}"/>
  </bookViews>
  <sheets>
    <sheet name="Est.SituaciónFin.mar-2024 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2" i="1" l="1"/>
  <c r="C40" i="1"/>
  <c r="C39" i="1"/>
  <c r="C31" i="1"/>
  <c r="C30" i="1"/>
  <c r="C28" i="1"/>
  <c r="C32" i="1" s="1"/>
  <c r="C36" i="1" s="1"/>
  <c r="C43" i="1" s="1"/>
  <c r="C22" i="1"/>
  <c r="C23" i="1" s="1"/>
  <c r="C17" i="1"/>
  <c r="C15" i="1"/>
  <c r="C18" i="1" s="1"/>
  <c r="C24" i="1" s="1"/>
</calcChain>
</file>

<file path=xl/sharedStrings.xml><?xml version="1.0" encoding="utf-8"?>
<sst xmlns="http://schemas.openxmlformats.org/spreadsheetml/2006/main" count="31" uniqueCount="31">
  <si>
    <t>Estado de Situación Financiera</t>
  </si>
  <si>
    <t>Al  31 de marzo de 2024</t>
  </si>
  <si>
    <t>(Valores en RD$)</t>
  </si>
  <si>
    <t>Activos</t>
  </si>
  <si>
    <t>Activos Corrientes</t>
  </si>
  <si>
    <t xml:space="preserve">Efectivo y equivalente de efectivo </t>
  </si>
  <si>
    <t xml:space="preserve">Inventarios </t>
  </si>
  <si>
    <t xml:space="preserve">Pagos anticipados </t>
  </si>
  <si>
    <t>Total Activos Corrientes</t>
  </si>
  <si>
    <t>Activos No Corrientes</t>
  </si>
  <si>
    <t>Documentos por cobrar</t>
  </si>
  <si>
    <t xml:space="preserve">Propiedad, Planta y equipo neto </t>
  </si>
  <si>
    <t>Total Activos No Corrientes</t>
  </si>
  <si>
    <t>Total Activos</t>
  </si>
  <si>
    <t>Pasivos </t>
  </si>
  <si>
    <t>Pasivos  Corrientes</t>
  </si>
  <si>
    <t>Cuentas por pagar a corto plazo</t>
  </si>
  <si>
    <t xml:space="preserve">Retenciones y acumulaciones por pagar </t>
  </si>
  <si>
    <t xml:space="preserve">Beneficios a empleados a corto plazo </t>
  </si>
  <si>
    <t xml:space="preserve">Otros pasivos corrientes </t>
  </si>
  <si>
    <t>Total Pasivos Corrientes</t>
  </si>
  <si>
    <t>Pasivos  No Corrientes</t>
  </si>
  <si>
    <t>Total Pasivos No Corrientes</t>
  </si>
  <si>
    <t>Total Pasivos</t>
  </si>
  <si>
    <t>  </t>
  </si>
  <si>
    <t xml:space="preserve">Activos Netos/Patrimonio </t>
  </si>
  <si>
    <t xml:space="preserve">Capital </t>
  </si>
  <si>
    <t>Resultados positivos (ahorro) / negativo (desahorro)</t>
  </si>
  <si>
    <t>Resultado acumulado</t>
  </si>
  <si>
    <t xml:space="preserve">Total activos netos / patrimonio </t>
  </si>
  <si>
    <t>Total Pasivos y Patrimonio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</si>
</sst>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b/>
      <u/>
      <sz val="10"/>
      <color theme="1"/>
      <name val="Arial Narrow"/>
      <family val="2"/>
    </font>
    <font>
      <sz val="10"/>
      <name val="Arial Narrow"/>
      <family val="2"/>
    </font>
    <font>
      <sz val="10"/>
      <color rgb="FFFF0000"/>
      <name val="Arial Narrow"/>
      <family val="2"/>
    </font>
    <font>
      <u val="singleAccounting"/>
      <sz val="10"/>
      <name val="Arial Narrow"/>
      <family val="2"/>
    </font>
    <font>
      <u val="singleAccounting"/>
      <sz val="10"/>
      <color theme="1"/>
      <name val="Arial Narrow"/>
      <family val="2"/>
    </font>
    <font>
      <b/>
      <u val="double"/>
      <sz val="10"/>
      <color theme="1"/>
      <name val="Arial Narro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164" fontId="3" fillId="0" borderId="0" xfId="1" applyNumberFormat="1" applyFont="1"/>
    <xf numFmtId="43" fontId="3" fillId="0" borderId="0" xfId="1" applyFont="1"/>
    <xf numFmtId="0" fontId="2" fillId="0" borderId="0" xfId="0" applyFont="1"/>
    <xf numFmtId="164" fontId="5" fillId="0" borderId="0" xfId="0" applyNumberFormat="1" applyFont="1" applyAlignment="1">
      <alignment horizontal="right" wrapText="1"/>
    </xf>
    <xf numFmtId="0" fontId="6" fillId="0" borderId="0" xfId="0" applyFont="1"/>
    <xf numFmtId="164" fontId="6" fillId="0" borderId="0" xfId="0" applyNumberFormat="1" applyFont="1"/>
    <xf numFmtId="43" fontId="6" fillId="0" borderId="0" xfId="1" applyFont="1"/>
    <xf numFmtId="164" fontId="3" fillId="0" borderId="0" xfId="0" applyNumberFormat="1" applyFont="1"/>
    <xf numFmtId="43" fontId="3" fillId="0" borderId="0" xfId="0" applyNumberFormat="1" applyFont="1"/>
    <xf numFmtId="164" fontId="8" fillId="0" borderId="0" xfId="1" applyNumberFormat="1" applyFont="1"/>
    <xf numFmtId="43" fontId="8" fillId="0" borderId="0" xfId="1" applyFont="1"/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 indent="1"/>
    </xf>
    <xf numFmtId="164" fontId="3" fillId="0" borderId="0" xfId="0" applyNumberFormat="1" applyFont="1" applyAlignment="1">
      <alignment horizontal="left" vertical="center" wrapText="1"/>
    </xf>
    <xf numFmtId="43" fontId="3" fillId="0" borderId="0" xfId="1" applyFont="1" applyAlignment="1">
      <alignment horizontal="left" vertical="center" wrapText="1"/>
    </xf>
    <xf numFmtId="14" fontId="4" fillId="0" borderId="0" xfId="0" applyNumberFormat="1" applyFont="1" applyFill="1" applyAlignment="1">
      <alignment horizontal="right"/>
    </xf>
    <xf numFmtId="0" fontId="2" fillId="0" borderId="0" xfId="0" applyFont="1" applyFill="1" applyAlignment="1">
      <alignment horizontal="center"/>
    </xf>
    <xf numFmtId="164" fontId="5" fillId="0" borderId="0" xfId="0" applyNumberFormat="1" applyFont="1" applyFill="1"/>
    <xf numFmtId="164" fontId="5" fillId="0" borderId="0" xfId="0" applyNumberFormat="1" applyFont="1" applyFill="1" applyAlignment="1">
      <alignment horizontal="right" wrapText="1"/>
    </xf>
    <xf numFmtId="37" fontId="2" fillId="0" borderId="1" xfId="0" applyNumberFormat="1" applyFont="1" applyFill="1" applyBorder="1" applyAlignment="1">
      <alignment horizontal="right" wrapText="1"/>
    </xf>
    <xf numFmtId="37" fontId="4" fillId="0" borderId="0" xfId="0" applyNumberFormat="1" applyFont="1" applyFill="1" applyAlignment="1">
      <alignment horizontal="right" wrapText="1"/>
    </xf>
    <xf numFmtId="37" fontId="3" fillId="0" borderId="0" xfId="0" applyNumberFormat="1" applyFont="1" applyFill="1" applyAlignment="1">
      <alignment horizontal="right" wrapText="1"/>
    </xf>
    <xf numFmtId="164" fontId="5" fillId="0" borderId="2" xfId="0" applyNumberFormat="1" applyFont="1" applyFill="1" applyBorder="1" applyAlignment="1">
      <alignment horizontal="right" wrapText="1"/>
    </xf>
    <xf numFmtId="37" fontId="2" fillId="0" borderId="0" xfId="0" applyNumberFormat="1" applyFont="1" applyFill="1" applyAlignment="1">
      <alignment horizontal="right" wrapText="1"/>
    </xf>
    <xf numFmtId="37" fontId="3" fillId="0" borderId="0" xfId="0" applyNumberFormat="1" applyFont="1" applyFill="1" applyAlignment="1">
      <alignment wrapText="1"/>
    </xf>
    <xf numFmtId="37" fontId="2" fillId="0" borderId="3" xfId="0" applyNumberFormat="1" applyFont="1" applyFill="1" applyBorder="1" applyAlignment="1">
      <alignment horizontal="right" wrapText="1"/>
    </xf>
    <xf numFmtId="164" fontId="7" fillId="0" borderId="2" xfId="0" applyNumberFormat="1" applyFont="1" applyFill="1" applyBorder="1" applyAlignment="1">
      <alignment horizontal="right" wrapText="1"/>
    </xf>
    <xf numFmtId="37" fontId="2" fillId="0" borderId="2" xfId="0" applyNumberFormat="1" applyFont="1" applyFill="1" applyBorder="1" applyAlignment="1">
      <alignment horizontal="right" wrapText="1"/>
    </xf>
    <xf numFmtId="37" fontId="2" fillId="0" borderId="0" xfId="0" applyNumberFormat="1" applyFont="1" applyFill="1" applyAlignment="1">
      <alignment horizontal="right" vertical="center" wrapText="1"/>
    </xf>
    <xf numFmtId="37" fontId="9" fillId="0" borderId="0" xfId="0" applyNumberFormat="1" applyFont="1" applyFill="1" applyAlignment="1">
      <alignment horizontal="right" wrapText="1"/>
    </xf>
    <xf numFmtId="0" fontId="3" fillId="0" borderId="0" xfId="0" applyFont="1" applyFill="1" applyAlignment="1">
      <alignment horizontal="left" vertical="center" wrapText="1"/>
    </xf>
    <xf numFmtId="37" fontId="3" fillId="0" borderId="0" xfId="0" applyNumberFormat="1" applyFont="1" applyFill="1"/>
    <xf numFmtId="164" fontId="8" fillId="0" borderId="0" xfId="1" applyNumberFormat="1" applyFont="1" applyFill="1"/>
    <xf numFmtId="0" fontId="3" fillId="0" borderId="0" xfId="0" applyFont="1" applyFill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</xdr:colOff>
      <xdr:row>0</xdr:row>
      <xdr:rowOff>166193</xdr:rowOff>
    </xdr:from>
    <xdr:to>
      <xdr:col>2</xdr:col>
      <xdr:colOff>732473</xdr:colOff>
      <xdr:row>6</xdr:row>
      <xdr:rowOff>1</xdr:rowOff>
    </xdr:to>
    <xdr:pic>
      <xdr:nvPicPr>
        <xdr:cNvPr id="2" name="Imagen 1" descr="C:\Users\enver segura\Downloads\logo_codopesca 2020 #3.png">
          <a:extLst>
            <a:ext uri="{FF2B5EF4-FFF2-40B4-BE49-F238E27FC236}">
              <a16:creationId xmlns:a16="http://schemas.microsoft.com/office/drawing/2014/main" id="{10DF274E-7DC9-4B83-BAB9-FD65F5B784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" y="166193"/>
          <a:ext cx="3689033" cy="8853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1070610</xdr:colOff>
      <xdr:row>48</xdr:row>
      <xdr:rowOff>104775</xdr:rowOff>
    </xdr:from>
    <xdr:to>
      <xdr:col>2</xdr:col>
      <xdr:colOff>60960</xdr:colOff>
      <xdr:row>53</xdr:row>
      <xdr:rowOff>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3F17FE9-4F0A-4496-95AC-B0477AE2D08D}"/>
            </a:ext>
          </a:extLst>
        </xdr:cNvPr>
        <xdr:cNvSpPr txBox="1"/>
      </xdr:nvSpPr>
      <xdr:spPr>
        <a:xfrm>
          <a:off x="1855470" y="8631555"/>
          <a:ext cx="1954530" cy="7715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ctr"/>
          <a:endParaRPr lang="es-ES" sz="1100" b="1">
            <a:solidFill>
              <a:schemeClr val="dk1"/>
            </a:solidFill>
            <a:latin typeface="Arial Nova Cond Light" panose="020B0306020202020204" pitchFamily="34" charset="0"/>
            <a:ea typeface="+mn-ea"/>
            <a:cs typeface="+mn-cs"/>
          </a:endParaRPr>
        </a:p>
        <a:p>
          <a:pPr marL="0" indent="0" algn="ctr"/>
          <a:r>
            <a:rPr lang="es-ES" sz="1000" b="1">
              <a:solidFill>
                <a:schemeClr val="dk1"/>
              </a:solidFill>
              <a:latin typeface="Arial Narrow" panose="020B0606020202030204" pitchFamily="34" charset="0"/>
              <a:ea typeface="+mn-ea"/>
              <a:cs typeface="+mn-cs"/>
            </a:rPr>
            <a:t>Katherine Sánchez</a:t>
          </a:r>
        </a:p>
        <a:p>
          <a:pPr algn="ctr"/>
          <a:r>
            <a:rPr lang="es-ES" sz="1000" b="1">
              <a:latin typeface="Arial Narrow" panose="020B0606020202030204" pitchFamily="34" charset="0"/>
              <a:cs typeface="Times New Roman" panose="02020603050405020304" pitchFamily="18" charset="0"/>
            </a:rPr>
            <a:t>Enc. Sección de Contabilidad</a:t>
          </a:r>
        </a:p>
      </xdr:txBody>
    </xdr:sp>
    <xdr:clientData/>
  </xdr:twoCellAnchor>
  <xdr:twoCellAnchor>
    <xdr:from>
      <xdr:col>1</xdr:col>
      <xdr:colOff>2472690</xdr:colOff>
      <xdr:row>44</xdr:row>
      <xdr:rowOff>19050</xdr:rowOff>
    </xdr:from>
    <xdr:to>
      <xdr:col>3</xdr:col>
      <xdr:colOff>617220</xdr:colOff>
      <xdr:row>48</xdr:row>
      <xdr:rowOff>160020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03AD2ED9-432E-434F-A3EF-2903048779A8}"/>
            </a:ext>
          </a:extLst>
        </xdr:cNvPr>
        <xdr:cNvSpPr txBox="1"/>
      </xdr:nvSpPr>
      <xdr:spPr>
        <a:xfrm>
          <a:off x="3257550" y="7844790"/>
          <a:ext cx="1939290" cy="84201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ctr"/>
          <a:endParaRPr lang="es-ES" sz="1100" b="1">
            <a:solidFill>
              <a:schemeClr val="dk1"/>
            </a:solidFill>
            <a:latin typeface="Arial Nova Cond Light" panose="020B0306020202020204" pitchFamily="34" charset="0"/>
            <a:ea typeface="+mn-ea"/>
            <a:cs typeface="+mn-cs"/>
          </a:endParaRPr>
        </a:p>
        <a:p>
          <a:pPr marL="0" indent="0" algn="ctr"/>
          <a:r>
            <a:rPr lang="es-ES" sz="1000" b="1">
              <a:solidFill>
                <a:schemeClr val="dk1"/>
              </a:solidFill>
              <a:latin typeface="Arial Narrow" panose="020B0606020202030204" pitchFamily="34" charset="0"/>
              <a:ea typeface="+mn-ea"/>
              <a:cs typeface="+mn-cs"/>
            </a:rPr>
            <a:t>Eloida Núñez</a:t>
          </a:r>
        </a:p>
        <a:p>
          <a:pPr marL="0" indent="0" algn="ctr"/>
          <a:r>
            <a:rPr lang="es-ES" sz="1000" b="1">
              <a:solidFill>
                <a:schemeClr val="dk1"/>
              </a:solidFill>
              <a:latin typeface="Arial Narrow" panose="020B0606020202030204" pitchFamily="34" charset="0"/>
              <a:ea typeface="+mn-ea"/>
              <a:cs typeface="+mn-cs"/>
            </a:rPr>
            <a:t>Enc. División Financiera</a:t>
          </a:r>
        </a:p>
      </xdr:txBody>
    </xdr:sp>
    <xdr:clientData/>
  </xdr:twoCellAnchor>
  <xdr:twoCellAnchor>
    <xdr:from>
      <xdr:col>0</xdr:col>
      <xdr:colOff>567690</xdr:colOff>
      <xdr:row>45</xdr:row>
      <xdr:rowOff>74296</xdr:rowOff>
    </xdr:from>
    <xdr:to>
      <xdr:col>1</xdr:col>
      <xdr:colOff>1905000</xdr:colOff>
      <xdr:row>49</xdr:row>
      <xdr:rowOff>0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27178C9A-DE4B-4448-B035-003A59404E71}"/>
            </a:ext>
          </a:extLst>
        </xdr:cNvPr>
        <xdr:cNvSpPr txBox="1"/>
      </xdr:nvSpPr>
      <xdr:spPr>
        <a:xfrm>
          <a:off x="567690" y="8075296"/>
          <a:ext cx="2122170" cy="6267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ES" sz="1000" b="1">
              <a:latin typeface="Arial Narrow" panose="020B0606020202030204" pitchFamily="34" charset="0"/>
            </a:rPr>
            <a:t>Pedro Antonio Gilbert Noboa</a:t>
          </a:r>
        </a:p>
        <a:p>
          <a:pPr algn="ctr"/>
          <a:r>
            <a:rPr lang="es-ES" sz="1000" b="1">
              <a:latin typeface="Arial Narrow" panose="020B0606020202030204" pitchFamily="34" charset="0"/>
            </a:rPr>
            <a:t>  </a:t>
          </a:r>
          <a:r>
            <a:rPr lang="es-ES" sz="1000" b="1">
              <a:latin typeface="Arial Narrow" panose="020B0606020202030204" pitchFamily="34" charset="0"/>
              <a:cs typeface="Times New Roman" panose="02020603050405020304" pitchFamily="18" charset="0"/>
            </a:rPr>
            <a:t>Director</a:t>
          </a:r>
          <a:r>
            <a:rPr lang="es-ES" sz="1000" b="1">
              <a:latin typeface="Arial Narrow" panose="020B0606020202030204" pitchFamily="34" charset="0"/>
            </a:rPr>
            <a:t> Administrativo</a:t>
          </a:r>
          <a:r>
            <a:rPr lang="es-ES" sz="1000" b="1" baseline="0">
              <a:latin typeface="Arial Narrow" panose="020B0606020202030204" pitchFamily="34" charset="0"/>
            </a:rPr>
            <a:t> Financiero </a:t>
          </a:r>
          <a:endParaRPr lang="es-ES" sz="1000" b="1">
            <a:latin typeface="Arial Narrow" panose="020B0606020202030204" pitchFamily="34" charset="0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Eloida%20Nunez\OneDrive%20-%20Codopesca\Escritorio\OAI.-TRANSPARENCIA-2024\I-CODOPESCA.-BalanceGeneral-2024-OAI.xlsx" TargetMode="External"/><Relationship Id="rId1" Type="http://schemas.openxmlformats.org/officeDocument/2006/relationships/externalLinkPath" Target="OAI.-TRANSPARENCIA-2024/I-CODOPESCA.-BalanceGeneral-2024-OA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st.SituaciónFin.mayo2023  (2)"/>
      <sheetName val="Notas-Ver"/>
      <sheetName val="Notas-Ver-II"/>
      <sheetName val="Est.SituaciónFin.ene-2024"/>
      <sheetName val="Est.RendimientoFinanc.ene-2024"/>
      <sheetName val="Est.SituaciónFin.feb-2024"/>
      <sheetName val="Est.RendimientoFinanc.feb-2024"/>
      <sheetName val="Est.SituaciónFin.mar-2024 "/>
      <sheetName val="Est.RendimientoFinanc.mar-2024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32">
          <cell r="C32">
            <v>8113474.3131540008</v>
          </cell>
        </row>
        <row r="42">
          <cell r="C42">
            <v>615464.06000000006</v>
          </cell>
        </row>
        <row r="62">
          <cell r="F62">
            <v>27837037.009999998</v>
          </cell>
        </row>
        <row r="113">
          <cell r="C113">
            <v>18209061.379418001</v>
          </cell>
        </row>
        <row r="135">
          <cell r="C135">
            <v>721703.5</v>
          </cell>
        </row>
        <row r="142">
          <cell r="C142">
            <v>686052.44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3D8589-6CE5-4196-A787-BF967953FF02}">
  <sheetPr>
    <pageSetUpPr fitToPage="1"/>
  </sheetPr>
  <dimension ref="B8:H55"/>
  <sheetViews>
    <sheetView showGridLines="0" tabSelected="1" zoomScaleNormal="100" workbookViewId="0">
      <selection activeCell="C53" sqref="C53"/>
    </sheetView>
  </sheetViews>
  <sheetFormatPr baseColWidth="10" defaultColWidth="11.44140625" defaultRowHeight="13.8" x14ac:dyDescent="0.3"/>
  <cols>
    <col min="1" max="1" width="11.44140625" style="2"/>
    <col min="2" max="2" width="43.21875" style="2" customWidth="1"/>
    <col min="3" max="3" width="12.109375" style="36" bestFit="1" customWidth="1"/>
    <col min="4" max="4" width="13.33203125" style="2" bestFit="1" customWidth="1"/>
    <col min="5" max="5" width="13" style="3" bestFit="1" customWidth="1"/>
    <col min="6" max="6" width="11.44140625" style="2"/>
    <col min="7" max="7" width="12.6640625" style="4" bestFit="1" customWidth="1"/>
    <col min="8" max="16384" width="11.44140625" style="2"/>
  </cols>
  <sheetData>
    <row r="8" spans="2:7" x14ac:dyDescent="0.3">
      <c r="B8" s="1" t="s">
        <v>0</v>
      </c>
      <c r="C8" s="1"/>
    </row>
    <row r="9" spans="2:7" x14ac:dyDescent="0.3">
      <c r="B9" s="1" t="s">
        <v>1</v>
      </c>
      <c r="C9" s="1"/>
    </row>
    <row r="10" spans="2:7" x14ac:dyDescent="0.3">
      <c r="B10" s="1" t="s">
        <v>2</v>
      </c>
      <c r="C10" s="1"/>
    </row>
    <row r="12" spans="2:7" x14ac:dyDescent="0.3">
      <c r="C12" s="18"/>
    </row>
    <row r="13" spans="2:7" x14ac:dyDescent="0.3">
      <c r="B13" s="5" t="s">
        <v>3</v>
      </c>
      <c r="C13" s="19"/>
    </row>
    <row r="14" spans="2:7" x14ac:dyDescent="0.3">
      <c r="B14" s="5" t="s">
        <v>4</v>
      </c>
      <c r="C14" s="20"/>
    </row>
    <row r="15" spans="2:7" x14ac:dyDescent="0.3">
      <c r="B15" s="2" t="s">
        <v>5</v>
      </c>
      <c r="C15" s="21">
        <f>41149969.57+8502939.61+17084757.73+5149.09</f>
        <v>66742816</v>
      </c>
      <c r="E15" s="6"/>
    </row>
    <row r="16" spans="2:7" s="7" customFormat="1" x14ac:dyDescent="0.3">
      <c r="B16" s="2" t="s">
        <v>6</v>
      </c>
      <c r="C16" s="21">
        <v>1272696.3899999999</v>
      </c>
      <c r="E16" s="3"/>
      <c r="F16" s="8"/>
      <c r="G16" s="9"/>
    </row>
    <row r="17" spans="2:7" x14ac:dyDescent="0.3">
      <c r="B17" s="2" t="s">
        <v>7</v>
      </c>
      <c r="C17" s="21">
        <f>+'[1]Est.RendimientoFinanc.mar-2024 '!C42</f>
        <v>615464.06000000006</v>
      </c>
    </row>
    <row r="18" spans="2:7" ht="14.4" thickBot="1" x14ac:dyDescent="0.35">
      <c r="B18" s="5" t="s">
        <v>8</v>
      </c>
      <c r="C18" s="22">
        <f>SUM(C15:C17)</f>
        <v>68630976.450000003</v>
      </c>
    </row>
    <row r="19" spans="2:7" ht="14.4" thickTop="1" x14ac:dyDescent="0.3">
      <c r="B19" s="5"/>
      <c r="C19" s="23"/>
    </row>
    <row r="20" spans="2:7" x14ac:dyDescent="0.3">
      <c r="B20" s="5" t="s">
        <v>9</v>
      </c>
      <c r="C20" s="24"/>
    </row>
    <row r="21" spans="2:7" x14ac:dyDescent="0.3">
      <c r="B21" s="2" t="s">
        <v>10</v>
      </c>
      <c r="C21" s="21">
        <v>82500</v>
      </c>
    </row>
    <row r="22" spans="2:7" x14ac:dyDescent="0.3">
      <c r="B22" s="2" t="s">
        <v>11</v>
      </c>
      <c r="C22" s="25">
        <f>+'[1]Est.RendimientoFinanc.mar-2024 '!F62</f>
        <v>27837037.009999998</v>
      </c>
    </row>
    <row r="23" spans="2:7" x14ac:dyDescent="0.3">
      <c r="B23" s="5" t="s">
        <v>12</v>
      </c>
      <c r="C23" s="26">
        <f>SUM(C21:C22)</f>
        <v>27919537.009999998</v>
      </c>
    </row>
    <row r="24" spans="2:7" ht="14.4" thickBot="1" x14ac:dyDescent="0.35">
      <c r="B24" s="5" t="s">
        <v>13</v>
      </c>
      <c r="C24" s="22">
        <f>+C18+C23</f>
        <v>96550513.460000008</v>
      </c>
    </row>
    <row r="25" spans="2:7" ht="14.4" thickTop="1" x14ac:dyDescent="0.3">
      <c r="C25" s="27"/>
    </row>
    <row r="26" spans="2:7" x14ac:dyDescent="0.3">
      <c r="B26" s="5" t="s">
        <v>14</v>
      </c>
      <c r="C26" s="27"/>
    </row>
    <row r="27" spans="2:7" x14ac:dyDescent="0.3">
      <c r="B27" s="5" t="s">
        <v>15</v>
      </c>
      <c r="C27" s="27"/>
    </row>
    <row r="28" spans="2:7" x14ac:dyDescent="0.3">
      <c r="B28" s="2" t="s">
        <v>16</v>
      </c>
      <c r="C28" s="21">
        <f>+'[1]Est.RendimientoFinanc.mar-2024 '!C113</f>
        <v>18209061.379418001</v>
      </c>
      <c r="D28" s="10"/>
      <c r="F28" s="4"/>
    </row>
    <row r="29" spans="2:7" x14ac:dyDescent="0.3">
      <c r="B29" s="2" t="s">
        <v>17</v>
      </c>
      <c r="C29" s="21">
        <v>61659.17</v>
      </c>
      <c r="F29" s="3"/>
      <c r="G29" s="3"/>
    </row>
    <row r="30" spans="2:7" x14ac:dyDescent="0.3">
      <c r="B30" s="2" t="s">
        <v>18</v>
      </c>
      <c r="C30" s="21">
        <f>+'[1]Est.RendimientoFinanc.mar-2024 '!C135</f>
        <v>721703.5</v>
      </c>
      <c r="G30" s="3"/>
    </row>
    <row r="31" spans="2:7" x14ac:dyDescent="0.3">
      <c r="B31" s="2" t="s">
        <v>19</v>
      </c>
      <c r="C31" s="25">
        <f>+'[1]Est.RendimientoFinanc.mar-2024 '!C142</f>
        <v>686052.44</v>
      </c>
      <c r="G31" s="3"/>
    </row>
    <row r="32" spans="2:7" x14ac:dyDescent="0.3">
      <c r="B32" s="5" t="s">
        <v>20</v>
      </c>
      <c r="C32" s="28">
        <f>SUM(C28:C31)</f>
        <v>19678476.489418004</v>
      </c>
      <c r="G32" s="3"/>
    </row>
    <row r="33" spans="2:8" x14ac:dyDescent="0.3">
      <c r="C33" s="24"/>
      <c r="G33" s="3"/>
    </row>
    <row r="34" spans="2:8" x14ac:dyDescent="0.3">
      <c r="B34" s="5" t="s">
        <v>21</v>
      </c>
      <c r="C34" s="24"/>
      <c r="F34" s="11"/>
    </row>
    <row r="35" spans="2:8" ht="15.6" x14ac:dyDescent="0.45">
      <c r="B35" s="5" t="s">
        <v>22</v>
      </c>
      <c r="C35" s="29">
        <v>0</v>
      </c>
      <c r="F35" s="11"/>
    </row>
    <row r="36" spans="2:8" x14ac:dyDescent="0.3">
      <c r="B36" s="5" t="s">
        <v>23</v>
      </c>
      <c r="C36" s="30">
        <f>+C32+C35</f>
        <v>19678476.489418004</v>
      </c>
      <c r="F36" s="11"/>
    </row>
    <row r="37" spans="2:8" x14ac:dyDescent="0.3">
      <c r="B37" s="2" t="s">
        <v>24</v>
      </c>
      <c r="C37" s="24"/>
      <c r="F37" s="4"/>
    </row>
    <row r="38" spans="2:8" x14ac:dyDescent="0.3">
      <c r="B38" s="5" t="s">
        <v>25</v>
      </c>
      <c r="C38" s="24"/>
    </row>
    <row r="39" spans="2:8" x14ac:dyDescent="0.3">
      <c r="B39" s="2" t="s">
        <v>26</v>
      </c>
      <c r="C39" s="21">
        <f>14387595+1</f>
        <v>14387596</v>
      </c>
      <c r="E39" s="6"/>
      <c r="F39" s="3"/>
      <c r="H39" s="3"/>
    </row>
    <row r="40" spans="2:8" ht="15.6" x14ac:dyDescent="0.45">
      <c r="B40" s="2" t="s">
        <v>27</v>
      </c>
      <c r="C40" s="21">
        <f>+'[1]Est.RendimientoFinanc.mar-2024 '!C32</f>
        <v>8113474.3131540008</v>
      </c>
      <c r="E40" s="12"/>
      <c r="F40" s="12"/>
      <c r="G40" s="13"/>
      <c r="H40" s="12"/>
    </row>
    <row r="41" spans="2:8" x14ac:dyDescent="0.3">
      <c r="B41" s="2" t="s">
        <v>28</v>
      </c>
      <c r="C41" s="25">
        <v>54370967</v>
      </c>
      <c r="F41" s="3"/>
      <c r="H41" s="3"/>
    </row>
    <row r="42" spans="2:8" ht="15.6" x14ac:dyDescent="0.45">
      <c r="B42" s="5" t="s">
        <v>29</v>
      </c>
      <c r="C42" s="31">
        <f>SUM(C39:C41)</f>
        <v>76872037.313153997</v>
      </c>
      <c r="E42" s="12"/>
      <c r="F42" s="12"/>
      <c r="G42" s="13"/>
      <c r="H42" s="12"/>
    </row>
    <row r="43" spans="2:8" ht="14.4" thickBot="1" x14ac:dyDescent="0.35">
      <c r="B43" s="5" t="s">
        <v>30</v>
      </c>
      <c r="C43" s="22">
        <f>+C36+C42-1</f>
        <v>96550512.802571997</v>
      </c>
      <c r="F43" s="3"/>
      <c r="H43" s="3"/>
    </row>
    <row r="44" spans="2:8" ht="14.4" thickTop="1" x14ac:dyDescent="0.3">
      <c r="B44" s="5"/>
      <c r="C44" s="32"/>
      <c r="H44" s="10"/>
    </row>
    <row r="45" spans="2:8" x14ac:dyDescent="0.3">
      <c r="B45" s="5"/>
      <c r="C45" s="32"/>
    </row>
    <row r="47" spans="2:8" s="14" customFormat="1" x14ac:dyDescent="0.3">
      <c r="C47" s="33"/>
      <c r="D47" s="15"/>
      <c r="E47" s="16"/>
      <c r="G47" s="17"/>
    </row>
    <row r="48" spans="2:8" s="14" customFormat="1" x14ac:dyDescent="0.3">
      <c r="C48" s="33"/>
      <c r="D48" s="15"/>
      <c r="E48" s="16"/>
      <c r="G48" s="17"/>
    </row>
    <row r="49" spans="3:7" s="14" customFormat="1" x14ac:dyDescent="0.3">
      <c r="C49" s="33"/>
      <c r="D49" s="15"/>
      <c r="E49" s="16"/>
      <c r="G49" s="17"/>
    </row>
    <row r="50" spans="3:7" s="14" customFormat="1" x14ac:dyDescent="0.3">
      <c r="C50" s="33"/>
      <c r="D50" s="15"/>
      <c r="E50" s="16"/>
      <c r="G50" s="17"/>
    </row>
    <row r="51" spans="3:7" s="14" customFormat="1" x14ac:dyDescent="0.3">
      <c r="C51" s="33"/>
      <c r="D51" s="15"/>
      <c r="E51" s="16"/>
      <c r="G51" s="17"/>
    </row>
    <row r="53" spans="3:7" x14ac:dyDescent="0.3">
      <c r="C53" s="34"/>
    </row>
    <row r="54" spans="3:7" ht="15.6" x14ac:dyDescent="0.45">
      <c r="C54" s="35"/>
    </row>
    <row r="55" spans="3:7" ht="15.6" x14ac:dyDescent="0.45">
      <c r="C55" s="35"/>
    </row>
  </sheetData>
  <mergeCells count="3">
    <mergeCell ref="B8:C8"/>
    <mergeCell ref="B9:C9"/>
    <mergeCell ref="B10:C10"/>
  </mergeCells>
  <printOptions horizontalCentered="1"/>
  <pageMargins left="0.70866141732283472" right="0.70866141732283472" top="0.15748031496062992" bottom="0.31496062992125984" header="0.31496062992125984" footer="0.31496062992125984"/>
  <pageSetup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Est.SituaciónFin.mar-2024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Eloida Núñez</dc:creator>
  <cp:lastModifiedBy>Eloida Núñez</cp:lastModifiedBy>
  <dcterms:created xsi:type="dcterms:W3CDTF">2024-04-10T20:00:31Z</dcterms:created>
  <dcterms:modified xsi:type="dcterms:W3CDTF">2024-04-10T20:01:23Z</dcterms:modified>
</cp:coreProperties>
</file>