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jefry_carvajal_codopesca_gob_do/Documents/Desktop/"/>
    </mc:Choice>
  </mc:AlternateContent>
  <xr:revisionPtr revIDLastSave="1" documentId="8_{A2C3A0C9-8A38-4957-97C0-180422B1E204}" xr6:coauthVersionLast="47" xr6:coauthVersionMax="47" xr10:uidLastSave="{A0712E84-24CD-417F-B211-BD32CE5E4EAE}"/>
  <bookViews>
    <workbookView xWindow="780" yWindow="780" windowWidth="20790" windowHeight="11685" xr2:uid="{7342FA9F-0E53-4109-828C-2A6F97EDE4DA}"/>
  </bookViews>
  <sheets>
    <sheet name="Est.SituaciónFin.marz-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40" i="1"/>
  <c r="C42" i="1" s="1"/>
  <c r="C31" i="1"/>
  <c r="C30" i="1"/>
  <c r="C28" i="1"/>
  <c r="C32" i="1" s="1"/>
  <c r="C36" i="1" s="1"/>
  <c r="C43" i="1" s="1"/>
  <c r="C22" i="1"/>
  <c r="C23" i="1" s="1"/>
  <c r="C17" i="1"/>
  <c r="C15" i="1"/>
  <c r="C18" i="1" l="1"/>
  <c r="C24" i="1" s="1"/>
  <c r="E42" i="1" s="1"/>
</calcChain>
</file>

<file path=xl/sharedStrings.xml><?xml version="1.0" encoding="utf-8"?>
<sst xmlns="http://schemas.openxmlformats.org/spreadsheetml/2006/main" count="31" uniqueCount="31">
  <si>
    <t>Estado de Situación Financiera</t>
  </si>
  <si>
    <t>Al  31 de marzo de 2025</t>
  </si>
  <si>
    <t>(Valores en RD$)</t>
  </si>
  <si>
    <t>Activos</t>
  </si>
  <si>
    <t>Activos Corrientes</t>
  </si>
  <si>
    <t xml:space="preserve">Efectivo y equivalente de efectivo </t>
  </si>
  <si>
    <t xml:space="preserve">Inventarios </t>
  </si>
  <si>
    <t xml:space="preserve">Pagos anticipados </t>
  </si>
  <si>
    <t>Total Activos Corrientes</t>
  </si>
  <si>
    <t>Activos No Corrientes</t>
  </si>
  <si>
    <t>Documentos por cobrar</t>
  </si>
  <si>
    <t xml:space="preserve">Propiedad, Planta y equipo neto </t>
  </si>
  <si>
    <t>Total Activos No Corrientes</t>
  </si>
  <si>
    <t>Total Activos</t>
  </si>
  <si>
    <t>Pasivos </t>
  </si>
  <si>
    <t>Pasivos Corrientes</t>
  </si>
  <si>
    <t>Cuentas por pagar a corto plazo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</si>
  <si>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</si>
  <si>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</si>
  <si>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</si>
  <si>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</si>
  <si>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</si>
  <si>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Total Pasivos No Corrientes</t>
  </si>
  <si>
    <t>Total Pasivos</t>
  </si>
  <si>
    <t>  </t>
  </si>
  <si>
    <t xml:space="preserve">Activos Netos / Patrimonio </t>
  </si>
  <si>
    <t xml:space="preserve">Capital </t>
  </si>
  <si>
    <t>Resultados positivos (ahorro) / negativo (desahorro)</t>
  </si>
  <si>
    <t>Resultado acumulado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</si>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</sst>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u val="singleAccounting"/>
      <sz val="10"/>
      <name val="Arial Narrow"/>
      <family val="2"/>
    </font>
    <font>
      <u val="singleAccounting"/>
      <sz val="10"/>
      <color theme="1"/>
      <name val="Arial Narrow"/>
      <family val="2"/>
    </font>
    <font>
      <b/>
      <u val="double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1" applyNumberFormat="1" applyFont="1"/>
    <xf numFmtId="43" fontId="3" fillId="0" borderId="0" xfId="1" applyFont="1"/>
    <xf numFmtId="14" fontId="4" fillId="0" borderId="0" xfId="0" applyNumberFormat="1" applyFont="1" applyAlignment="1">
      <alignment horizontal="right"/>
    </xf>
    <xf numFmtId="0" fontId="2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right" wrapText="1"/>
    </xf>
    <xf numFmtId="0" fontId="6" fillId="0" borderId="0" xfId="0" applyFont="1"/>
    <xf numFmtId="164" fontId="6" fillId="0" borderId="0" xfId="0" applyNumberFormat="1" applyFont="1"/>
    <xf numFmtId="43" fontId="6" fillId="0" borderId="0" xfId="1" applyFont="1"/>
    <xf numFmtId="37" fontId="2" fillId="0" borderId="1" xfId="0" applyNumberFormat="1" applyFont="1" applyBorder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37" fontId="2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wrapText="1"/>
    </xf>
    <xf numFmtId="164" fontId="3" fillId="0" borderId="0" xfId="0" applyNumberFormat="1" applyFont="1"/>
    <xf numFmtId="37" fontId="2" fillId="0" borderId="3" xfId="0" applyNumberFormat="1" applyFont="1" applyBorder="1" applyAlignment="1">
      <alignment horizontal="right" wrapText="1"/>
    </xf>
    <xf numFmtId="43" fontId="3" fillId="0" borderId="0" xfId="0" applyNumberFormat="1" applyFont="1"/>
    <xf numFmtId="164" fontId="7" fillId="0" borderId="2" xfId="0" applyNumberFormat="1" applyFont="1" applyBorder="1" applyAlignment="1">
      <alignment horizontal="right" wrapText="1"/>
    </xf>
    <xf numFmtId="37" fontId="2" fillId="0" borderId="2" xfId="0" applyNumberFormat="1" applyFont="1" applyBorder="1" applyAlignment="1">
      <alignment horizontal="right" wrapText="1"/>
    </xf>
    <xf numFmtId="164" fontId="5" fillId="0" borderId="0" xfId="0" applyNumberFormat="1" applyFont="1" applyAlignment="1">
      <alignment horizontal="right" vertical="center" wrapText="1"/>
    </xf>
    <xf numFmtId="164" fontId="8" fillId="0" borderId="0" xfId="1" applyNumberFormat="1" applyFont="1"/>
    <xf numFmtId="43" fontId="8" fillId="0" borderId="0" xfId="1" applyFont="1"/>
    <xf numFmtId="37" fontId="2" fillId="0" borderId="0" xfId="0" applyNumberFormat="1" applyFont="1" applyAlignment="1">
      <alignment horizontal="right" vertical="center" wrapText="1"/>
    </xf>
    <xf numFmtId="37" fontId="0" fillId="0" borderId="0" xfId="0" applyNumberFormat="1"/>
    <xf numFmtId="37" fontId="9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/>
    </xf>
    <xf numFmtId="43" fontId="3" fillId="0" borderId="0" xfId="1" applyFont="1" applyAlignment="1">
      <alignment horizontal="left" vertical="center" wrapText="1"/>
    </xf>
    <xf numFmtId="37" fontId="3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98957</xdr:rowOff>
    </xdr:from>
    <xdr:to>
      <xdr:col>2</xdr:col>
      <xdr:colOff>732474</xdr:colOff>
      <xdr:row>6</xdr:row>
      <xdr:rowOff>67234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6ED5D30C-7C79-4535-903E-81D4B3282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98957"/>
          <a:ext cx="3610929" cy="93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1070610</xdr:colOff>
      <xdr:row>48</xdr:row>
      <xdr:rowOff>104775</xdr:rowOff>
    </xdr:from>
    <xdr:to>
      <xdr:col>2</xdr:col>
      <xdr:colOff>60960</xdr:colOff>
      <xdr:row>53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90A5EA-8611-4CEA-B294-3FC16C4FC804}"/>
            </a:ext>
            <a:ext uri="{147F2762-F138-4A5C-976F-8EAC2B608ADB}">
              <a16:predDERef xmlns:a16="http://schemas.microsoft.com/office/drawing/2014/main" pred="{0BFE71FB-FF5F-46D7-B5C3-109087252895}"/>
            </a:ext>
          </a:extLst>
        </xdr:cNvPr>
        <xdr:cNvSpPr txBox="1"/>
      </xdr:nvSpPr>
      <xdr:spPr>
        <a:xfrm>
          <a:off x="1394460" y="8077200"/>
          <a:ext cx="1876425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n-US" sz="1000" b="1">
            <a:solidFill>
              <a:schemeClr val="dk1"/>
            </a:solidFill>
            <a:latin typeface="Arial Narrow" panose="020B0606020202030204" pitchFamily="34" charset="0"/>
          </a:endParaRPr>
        </a:p>
        <a:p>
          <a:pPr marL="0" indent="0" algn="ctr"/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Jefry </a:t>
          </a:r>
          <a:r>
            <a:rPr lang="en-US" sz="1000" b="1" i="0" u="none" strike="noStrike">
              <a:solidFill>
                <a:schemeClr val="dk1"/>
              </a:solidFill>
              <a:latin typeface="Arial Narrow" panose="020B0606020202030204" pitchFamily="34" charset="0"/>
            </a:rPr>
            <a:t>X. </a:t>
          </a:r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Carvajal</a:t>
          </a:r>
        </a:p>
        <a:p>
          <a:pPr marL="0" indent="0" algn="ctr"/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2472690</xdr:colOff>
      <xdr:row>44</xdr:row>
      <xdr:rowOff>19050</xdr:rowOff>
    </xdr:from>
    <xdr:to>
      <xdr:col>3</xdr:col>
      <xdr:colOff>617220</xdr:colOff>
      <xdr:row>48</xdr:row>
      <xdr:rowOff>160020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F6F36FC-0D65-48A9-B5FF-F839DC766B3B}"/>
            </a:ext>
          </a:extLst>
        </xdr:cNvPr>
        <xdr:cNvSpPr txBox="1"/>
      </xdr:nvSpPr>
      <xdr:spPr>
        <a:xfrm>
          <a:off x="2796540" y="7343775"/>
          <a:ext cx="1640205" cy="788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567690</xdr:colOff>
      <xdr:row>45</xdr:row>
      <xdr:rowOff>74296</xdr:rowOff>
    </xdr:from>
    <xdr:to>
      <xdr:col>1</xdr:col>
      <xdr:colOff>1905000</xdr:colOff>
      <xdr:row>49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16902F6-8E03-4F5B-8005-72F2B9818A69}"/>
            </a:ext>
          </a:extLst>
        </xdr:cNvPr>
        <xdr:cNvSpPr txBox="1"/>
      </xdr:nvSpPr>
      <xdr:spPr>
        <a:xfrm>
          <a:off x="320040" y="7560946"/>
          <a:ext cx="1908810" cy="5734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odopescado-my.sharepoint.com/personal/admin_codopescado_onmicrosoft_com/Documents/Secci&#243;n%20de%20Contabilidad/CODOPESCA.-Contabilidad/Formularios%20de%20cierre%20mensual/E.F%20Codopesca/CODOPESCA-EF-2025/I-CODOPESCA.-BalanceGeneral-2025-OAI.xlsx" TargetMode="External"/><Relationship Id="rId2" Type="http://schemas.microsoft.com/office/2019/04/relationships/externalLinkLongPath" Target="/personal/admin_codopescado_onmicrosoft_com/Documents/Secci&#243;n%20de%20Contabilidad/CODOPESCA.-Contabilidad/Formularios%20de%20cierre%20mensual/E.F%20Codopesca/CODOPESCA-EF-2025/I-CODOPESCA.-BalanceGeneral-2025-OAI.xlsx?39D18E0E" TargetMode="External"/><Relationship Id="rId1" Type="http://schemas.openxmlformats.org/officeDocument/2006/relationships/externalLinkPath" Target="file:///\\39D18E0E\I-CODOPESCA.-BalanceGeneral-2025-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st.SituaciónFin.ene-2025"/>
      <sheetName val="Est.RendimientoFinanc.ene-2025"/>
      <sheetName val="Est.SituaciónFin.feb-2025"/>
      <sheetName val="Est.RendimientoFinancfeb-2025"/>
      <sheetName val="Est.SituaciónFin.feb-2025 "/>
      <sheetName val="Est.RendimientoFinancfeb-20"/>
      <sheetName val="Est.SituaciónFin.marz-2025"/>
      <sheetName val="Est.RendimientoFinanc.marz2025"/>
    </sheetNames>
    <sheetDataSet>
      <sheetData sheetId="0">
        <row r="41">
          <cell r="C41">
            <v>66681635.950000003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2">
          <cell r="C32">
            <v>23319852.026363999</v>
          </cell>
        </row>
        <row r="42">
          <cell r="C42">
            <v>520092.08</v>
          </cell>
        </row>
        <row r="62">
          <cell r="G62">
            <v>29710527.569999993</v>
          </cell>
        </row>
        <row r="97">
          <cell r="C97">
            <v>25225615.321842</v>
          </cell>
        </row>
        <row r="115">
          <cell r="C115">
            <v>400955.2</v>
          </cell>
        </row>
        <row r="122">
          <cell r="C122">
            <v>168040.62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EC4F-0895-4EA0-91BD-F95989023F34}">
  <sheetPr>
    <tabColor rgb="FF92D050"/>
    <pageSetUpPr fitToPage="1"/>
  </sheetPr>
  <dimension ref="B8:H55"/>
  <sheetViews>
    <sheetView showGridLines="0" tabSelected="1" topLeftCell="A34" zoomScale="170" zoomScaleNormal="210" workbookViewId="0">
      <selection activeCell="E45" sqref="E45"/>
    </sheetView>
  </sheetViews>
  <sheetFormatPr baseColWidth="10" defaultColWidth="11.42578125" defaultRowHeight="12.75" x14ac:dyDescent="0.2"/>
  <cols>
    <col min="1" max="1" width="4.85546875" style="2" customWidth="1"/>
    <col min="2" max="2" width="43.28515625" style="2" customWidth="1"/>
    <col min="3" max="3" width="13" style="2" bestFit="1" customWidth="1"/>
    <col min="4" max="4" width="5.42578125" style="2" customWidth="1"/>
    <col min="5" max="5" width="15" style="3" bestFit="1" customWidth="1"/>
    <col min="6" max="6" width="11.42578125" style="2"/>
    <col min="7" max="7" width="12.7109375" style="4" bestFit="1" customWidth="1"/>
    <col min="8" max="16384" width="11.42578125" style="2"/>
  </cols>
  <sheetData>
    <row r="8" spans="2:7" x14ac:dyDescent="0.2">
      <c r="B8" s="34" t="s">
        <v>0</v>
      </c>
      <c r="C8" s="34"/>
    </row>
    <row r="9" spans="2:7" x14ac:dyDescent="0.2">
      <c r="B9" s="34" t="s">
        <v>1</v>
      </c>
      <c r="C9" s="34"/>
    </row>
    <row r="10" spans="2:7" x14ac:dyDescent="0.2">
      <c r="B10" s="34" t="s">
        <v>2</v>
      </c>
      <c r="C10" s="34"/>
    </row>
    <row r="12" spans="2:7" x14ac:dyDescent="0.2">
      <c r="C12" s="5"/>
    </row>
    <row r="13" spans="2:7" x14ac:dyDescent="0.2">
      <c r="B13" s="6" t="s">
        <v>3</v>
      </c>
      <c r="C13" s="1"/>
    </row>
    <row r="14" spans="2:7" x14ac:dyDescent="0.2">
      <c r="B14" s="6" t="s">
        <v>4</v>
      </c>
      <c r="C14" s="7"/>
    </row>
    <row r="15" spans="2:7" x14ac:dyDescent="0.2">
      <c r="B15" s="2" t="s">
        <v>5</v>
      </c>
      <c r="C15" s="8">
        <f>42239496.78+22005079.68+24426624.57</f>
        <v>88671201.030000001</v>
      </c>
    </row>
    <row r="16" spans="2:7" s="9" customFormat="1" x14ac:dyDescent="0.2">
      <c r="B16" s="2" t="s">
        <v>6</v>
      </c>
      <c r="C16" s="8">
        <v>5381033.5300000003</v>
      </c>
      <c r="E16" s="3"/>
      <c r="F16" s="10"/>
      <c r="G16" s="11"/>
    </row>
    <row r="17" spans="2:7" x14ac:dyDescent="0.2">
      <c r="B17" s="2" t="s">
        <v>7</v>
      </c>
      <c r="C17" s="8">
        <f>+'[1]Est.RendimientoFinanc.marz2025'!C42</f>
        <v>520092.08</v>
      </c>
    </row>
    <row r="18" spans="2:7" ht="13.5" thickBot="1" x14ac:dyDescent="0.25">
      <c r="B18" s="6" t="s">
        <v>8</v>
      </c>
      <c r="C18" s="12">
        <f>SUM(C15:C17)</f>
        <v>94572326.640000001</v>
      </c>
    </row>
    <row r="19" spans="2:7" ht="13.5" thickTop="1" x14ac:dyDescent="0.2">
      <c r="B19" s="6"/>
      <c r="C19" s="13"/>
    </row>
    <row r="20" spans="2:7" x14ac:dyDescent="0.2">
      <c r="B20" s="6" t="s">
        <v>9</v>
      </c>
      <c r="C20" s="14"/>
    </row>
    <row r="21" spans="2:7" x14ac:dyDescent="0.2">
      <c r="B21" s="2" t="s">
        <v>10</v>
      </c>
      <c r="C21" s="8">
        <v>0</v>
      </c>
    </row>
    <row r="22" spans="2:7" x14ac:dyDescent="0.2">
      <c r="B22" s="2" t="s">
        <v>11</v>
      </c>
      <c r="C22" s="15">
        <f>+'[1]Est.RendimientoFinanc.marz2025'!G62</f>
        <v>29710527.569999993</v>
      </c>
    </row>
    <row r="23" spans="2:7" x14ac:dyDescent="0.2">
      <c r="B23" s="6" t="s">
        <v>12</v>
      </c>
      <c r="C23" s="16">
        <f>SUM(C21:C22)</f>
        <v>29710527.569999993</v>
      </c>
    </row>
    <row r="24" spans="2:7" ht="13.5" thickBot="1" x14ac:dyDescent="0.25">
      <c r="B24" s="6" t="s">
        <v>13</v>
      </c>
      <c r="C24" s="12">
        <f>+C18+C23+1</f>
        <v>124282855.20999999</v>
      </c>
    </row>
    <row r="25" spans="2:7" ht="13.5" thickTop="1" x14ac:dyDescent="0.2">
      <c r="C25" s="17"/>
    </row>
    <row r="26" spans="2:7" x14ac:dyDescent="0.2">
      <c r="B26" s="6" t="s">
        <v>14</v>
      </c>
      <c r="C26" s="17"/>
    </row>
    <row r="27" spans="2:7" x14ac:dyDescent="0.2">
      <c r="B27" s="6" t="s">
        <v>15</v>
      </c>
      <c r="C27" s="17"/>
    </row>
    <row r="28" spans="2:7" x14ac:dyDescent="0.2">
      <c r="B28" s="2" t="s">
        <v>16</v>
      </c>
      <c r="C28" s="8">
        <f>+'[1]Est.RendimientoFinanc.marz2025'!C97</f>
        <v>25225615.321842</v>
      </c>
      <c r="D28" s="18"/>
      <c r="F28" s="4"/>
    </row>
    <row r="29" spans="2:7" x14ac:dyDescent="0.2">
      <c r="B29" s="2" t="s">
        <v>17</v>
      </c>
      <c r="C29" s="8">
        <v>81940.89</v>
      </c>
      <c r="F29" s="3"/>
      <c r="G29" s="3"/>
    </row>
    <row r="30" spans="2:7" x14ac:dyDescent="0.2">
      <c r="B30" s="2" t="s">
        <v>18</v>
      </c>
      <c r="C30" s="8">
        <f>+'[1]Est.RendimientoFinanc.marz2025'!C115</f>
        <v>400955.2</v>
      </c>
      <c r="G30" s="3"/>
    </row>
    <row r="31" spans="2:7" x14ac:dyDescent="0.2">
      <c r="B31" s="2" t="s">
        <v>19</v>
      </c>
      <c r="C31" s="15">
        <f>+'[1]Est.RendimientoFinanc.marz2025'!C122</f>
        <v>168040.62</v>
      </c>
      <c r="G31" s="3"/>
    </row>
    <row r="32" spans="2:7" x14ac:dyDescent="0.2">
      <c r="B32" s="6" t="s">
        <v>20</v>
      </c>
      <c r="C32" s="19">
        <f>SUM(C28:C31)+1</f>
        <v>25876553.031842001</v>
      </c>
      <c r="G32" s="3"/>
    </row>
    <row r="33" spans="2:8" x14ac:dyDescent="0.2">
      <c r="C33" s="14"/>
      <c r="G33" s="3"/>
    </row>
    <row r="34" spans="2:8" x14ac:dyDescent="0.2">
      <c r="B34" s="6" t="s">
        <v>21</v>
      </c>
      <c r="C34" s="14"/>
      <c r="F34" s="20"/>
    </row>
    <row r="35" spans="2:8" ht="15" x14ac:dyDescent="0.35">
      <c r="B35" s="6" t="s">
        <v>22</v>
      </c>
      <c r="C35" s="21">
        <v>0</v>
      </c>
      <c r="F35" s="20"/>
    </row>
    <row r="36" spans="2:8" x14ac:dyDescent="0.2">
      <c r="B36" s="6" t="s">
        <v>23</v>
      </c>
      <c r="C36" s="22">
        <f>+C32+C35</f>
        <v>25876553.031842001</v>
      </c>
      <c r="F36" s="20"/>
    </row>
    <row r="37" spans="2:8" x14ac:dyDescent="0.2">
      <c r="B37" s="2" t="s">
        <v>24</v>
      </c>
      <c r="C37" s="14"/>
      <c r="F37" s="4"/>
    </row>
    <row r="38" spans="2:8" x14ac:dyDescent="0.2">
      <c r="B38" s="6" t="s">
        <v>25</v>
      </c>
      <c r="C38" s="14"/>
    </row>
    <row r="39" spans="2:8" x14ac:dyDescent="0.2">
      <c r="B39" s="2" t="s">
        <v>26</v>
      </c>
      <c r="C39" s="8">
        <v>11758433</v>
      </c>
      <c r="D39" s="8"/>
      <c r="E39" s="8"/>
      <c r="F39" s="3"/>
      <c r="H39" s="3"/>
    </row>
    <row r="40" spans="2:8" ht="15" x14ac:dyDescent="0.35">
      <c r="B40" s="2" t="s">
        <v>27</v>
      </c>
      <c r="C40" s="23">
        <f>+'[1]Est.RendimientoFinanc.marz2025'!C32</f>
        <v>23319852.026363999</v>
      </c>
      <c r="E40" s="24"/>
      <c r="F40" s="24"/>
      <c r="G40" s="25"/>
      <c r="H40" s="24"/>
    </row>
    <row r="41" spans="2:8" ht="15" x14ac:dyDescent="0.25">
      <c r="B41" s="2" t="s">
        <v>28</v>
      </c>
      <c r="C41" s="15">
        <f>+'[1]Est.SituaciónFin.ene-2025'!C41-3353618.79</f>
        <v>63328017.160000004</v>
      </c>
      <c r="E41"/>
      <c r="F41"/>
      <c r="G41"/>
      <c r="H41"/>
    </row>
    <row r="42" spans="2:8" ht="15" x14ac:dyDescent="0.25">
      <c r="B42" s="6" t="s">
        <v>29</v>
      </c>
      <c r="C42" s="26">
        <f>SUM(C39:C41)</f>
        <v>98406302.186363995</v>
      </c>
      <c r="E42" s="27">
        <f>+C24-C43</f>
        <v>-8.2059949636459351E-3</v>
      </c>
      <c r="F42"/>
      <c r="G42"/>
      <c r="H42"/>
    </row>
    <row r="43" spans="2:8" ht="15.75" thickBot="1" x14ac:dyDescent="0.3">
      <c r="B43" s="6" t="s">
        <v>30</v>
      </c>
      <c r="C43" s="12">
        <f>+C36+C42</f>
        <v>124282855.21820599</v>
      </c>
      <c r="E43"/>
      <c r="F43"/>
      <c r="G43"/>
      <c r="H43"/>
    </row>
    <row r="44" spans="2:8" ht="13.5" thickTop="1" x14ac:dyDescent="0.2">
      <c r="B44" s="6"/>
      <c r="C44" s="28"/>
      <c r="H44" s="18"/>
    </row>
    <row r="45" spans="2:8" x14ac:dyDescent="0.2">
      <c r="B45" s="6"/>
      <c r="C45" s="28"/>
    </row>
    <row r="47" spans="2:8" s="29" customFormat="1" x14ac:dyDescent="0.25">
      <c r="D47" s="30"/>
      <c r="E47" s="31"/>
      <c r="G47" s="32"/>
    </row>
    <row r="48" spans="2:8" s="29" customFormat="1" x14ac:dyDescent="0.25">
      <c r="D48" s="30"/>
      <c r="E48" s="31"/>
      <c r="G48" s="32"/>
    </row>
    <row r="49" spans="3:7" s="29" customFormat="1" x14ac:dyDescent="0.25">
      <c r="D49" s="30"/>
      <c r="E49" s="31"/>
      <c r="G49" s="32"/>
    </row>
    <row r="50" spans="3:7" s="29" customFormat="1" x14ac:dyDescent="0.25">
      <c r="D50" s="30"/>
      <c r="E50" s="31"/>
      <c r="G50" s="32"/>
    </row>
    <row r="51" spans="3:7" s="29" customFormat="1" x14ac:dyDescent="0.25">
      <c r="D51" s="30"/>
      <c r="E51" s="31"/>
      <c r="G51" s="32"/>
    </row>
    <row r="53" spans="3:7" x14ac:dyDescent="0.2">
      <c r="C53" s="33"/>
    </row>
    <row r="54" spans="3:7" ht="15" x14ac:dyDescent="0.35">
      <c r="C54" s="24"/>
    </row>
    <row r="55" spans="3:7" ht="15" x14ac:dyDescent="0.35">
      <c r="C55" s="24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Est.SituaciónFin.marz-2025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XAVIER CARVAJAL CUEVAS</dc:creator>
  <cp:lastModifiedBy>Jefry X. Carvajal</cp:lastModifiedBy>
  <cp:lastPrinted>2025-04-11T19:50:23Z</cp:lastPrinted>
  <dcterms:created xsi:type="dcterms:W3CDTF">2025-04-11T19:50:19Z</dcterms:created>
  <dcterms:modified xsi:type="dcterms:W3CDTF">2025-04-11T19:51:22Z</dcterms:modified>
</cp:coreProperties>
</file>