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Transparencia-OAI/CODOPESCA.-Transparencia-OAI-2023/03-marzo2023/"/>
    </mc:Choice>
  </mc:AlternateContent>
  <xr:revisionPtr revIDLastSave="0" documentId="8_{13EA898B-501B-4E29-A42E-C88B10D74D77}" xr6:coauthVersionLast="47" xr6:coauthVersionMax="47" xr10:uidLastSave="{00000000-0000-0000-0000-000000000000}"/>
  <bookViews>
    <workbookView xWindow="-120" yWindow="-120" windowWidth="20730" windowHeight="11160" xr2:uid="{4D737DD4-EC10-4859-B345-7E9706C2510B}"/>
  </bookViews>
  <sheets>
    <sheet name="Est.SituaciónFin.mar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C55" i="1"/>
  <c r="C46" i="1"/>
  <c r="C56" i="1" s="1"/>
  <c r="C32" i="1"/>
  <c r="C22" i="1"/>
  <c r="C20" i="1"/>
  <c r="C15" i="1"/>
  <c r="C33" i="1" l="1"/>
  <c r="C65" i="1"/>
</calcChain>
</file>

<file path=xl/sharedStrings.xml><?xml version="1.0" encoding="utf-8"?>
<sst xmlns="http://schemas.openxmlformats.org/spreadsheetml/2006/main" count="53" uniqueCount="53">
  <si>
    <t>Estado de Situación Financiera</t>
  </si>
  <si>
    <t>Al 31 de marzo de 2023</t>
  </si>
  <si>
    <t>(Valores en RD$)</t>
  </si>
  <si>
    <t>Activos</t>
  </si>
  <si>
    <t>Activos Corrientes</t>
  </si>
  <si>
    <t xml:space="preserve">Efectivo y equivalente de efectivo </t>
  </si>
  <si>
    <t>Inversiones a corto plazo (Nota 8)</t>
  </si>
  <si>
    <t>Porción corriente de documentos por cobrar (Nota 9)</t>
  </si>
  <si>
    <t>Cuentas por cobrar a corto plazo (Nota 10)</t>
  </si>
  <si>
    <t xml:space="preserve">Inventarios </t>
  </si>
  <si>
    <t xml:space="preserve">Pagos anticipados </t>
  </si>
  <si>
    <t>Otros activos corrientes (Nota 13)</t>
  </si>
  <si>
    <t>Total Activos Corrientes</t>
  </si>
  <si>
    <t>Activos No Corrientes</t>
  </si>
  <si>
    <t>Créditos a cobrar a largo plazo (Nota 14)</t>
  </si>
  <si>
    <t>Documentos por cobrar</t>
  </si>
  <si>
    <t>Inversiones a largo plazo (Nota 16)</t>
  </si>
  <si>
    <t>Otros activos financieros (Nota 17.)</t>
  </si>
  <si>
    <t xml:space="preserve">Propiedad, Planta y equipo neto </t>
  </si>
  <si>
    <t>Activos intangibles (Nota 19)</t>
  </si>
  <si>
    <t>Otros activos no financieros (Nota 20)</t>
  </si>
  <si>
    <t>Total Activos No Corrientes</t>
  </si>
  <si>
    <t>Total Activos</t>
  </si>
  <si>
    <t>Pasivos </t>
  </si>
  <si>
    <t>Pasivos  Corrientes</t>
  </si>
  <si>
    <t>Sobregiro bancario (Nota 21)</t>
  </si>
  <si>
    <t>Cuentas por pagar a corto plazo</t>
  </si>
  <si>
    <t>Préstamos a corto plazo (Nota 23)</t>
  </si>
  <si>
    <t>Parte corriente de préstamos a corto plazo (Nota 24)</t>
  </si>
  <si>
    <t xml:space="preserve">Retenciones y acumulaciones por pagar </t>
  </si>
  <si>
    <t>Provisiones a corto plazo (Nota 26)</t>
  </si>
  <si>
    <t xml:space="preserve">Beneficios a empleados a corto plazo </t>
  </si>
  <si>
    <t>Pensiones (Nota 28)</t>
  </si>
  <si>
    <t xml:space="preserve">Otros pasivos corrientes </t>
  </si>
  <si>
    <t>Total Pasivos Corrientes</t>
  </si>
  <si>
    <t>Pasivos  No Corrientes</t>
  </si>
  <si>
    <t>Cuentas por pagar a largo plazo (Nota 30)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</si>
  <si>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</si>
  <si>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</si>
  <si>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</si>
  <si>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</si>
  <si>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 xml:space="preserve">Otros pasivos no corrientes (Nota 35)  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</si>
  <si>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</si>
  <si>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</si>
  <si>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</si>
  <si>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</si>
  <si>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</si>
  <si>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Reservas</t>
  </si>
  <si>
    <t>Resultados positivos (ahorro) / negativo (desahorro)</t>
  </si>
  <si>
    <t>Resultado acumulado</t>
  </si>
  <si>
    <t>Intereses minoritarios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</si>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</sst>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43" fontId="3" fillId="0" borderId="0" xfId="1" applyFont="1"/>
    <xf numFmtId="0" fontId="6" fillId="0" borderId="0" xfId="0" applyFont="1"/>
    <xf numFmtId="43" fontId="6" fillId="0" borderId="0" xfId="1" applyFont="1"/>
    <xf numFmtId="164" fontId="6" fillId="0" borderId="0" xfId="0" applyNumberFormat="1" applyFont="1"/>
    <xf numFmtId="164" fontId="7" fillId="0" borderId="0" xfId="0" applyNumberFormat="1" applyFont="1" applyAlignment="1">
      <alignment horizontal="right" wrapText="1"/>
    </xf>
    <xf numFmtId="37" fontId="8" fillId="0" borderId="0" xfId="0" applyNumberFormat="1" applyFont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right" wrapText="1"/>
    </xf>
    <xf numFmtId="43" fontId="3" fillId="0" borderId="0" xfId="0" applyNumberFormat="1" applyFont="1"/>
    <xf numFmtId="37" fontId="3" fillId="0" borderId="0" xfId="0" applyNumberFormat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166193</xdr:rowOff>
    </xdr:from>
    <xdr:to>
      <xdr:col>3</xdr:col>
      <xdr:colOff>39053</xdr:colOff>
      <xdr:row>6</xdr:row>
      <xdr:rowOff>1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BE071552-99FB-4698-ABD6-796BA69D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166193"/>
          <a:ext cx="3584258" cy="805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567690</xdr:colOff>
      <xdr:row>78</xdr:row>
      <xdr:rowOff>0</xdr:rowOff>
    </xdr:from>
    <xdr:to>
      <xdr:col>1</xdr:col>
      <xdr:colOff>1905000</xdr:colOff>
      <xdr:row>78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28F17C9-A80A-4EE0-A1CA-F78807188D27}"/>
            </a:ext>
          </a:extLst>
        </xdr:cNvPr>
        <xdr:cNvSpPr txBox="1"/>
      </xdr:nvSpPr>
      <xdr:spPr>
        <a:xfrm>
          <a:off x="567690" y="9210675"/>
          <a:ext cx="209931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1</xdr:col>
      <xdr:colOff>1017270</xdr:colOff>
      <xdr:row>72</xdr:row>
      <xdr:rowOff>74295</xdr:rowOff>
    </xdr:from>
    <xdr:to>
      <xdr:col>2</xdr:col>
      <xdr:colOff>7620</xdr:colOff>
      <xdr:row>77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2BA4AE4-D612-491E-95BE-7681EB948F8B}"/>
            </a:ext>
          </a:extLst>
        </xdr:cNvPr>
        <xdr:cNvSpPr txBox="1"/>
      </xdr:nvSpPr>
      <xdr:spPr>
        <a:xfrm>
          <a:off x="1779270" y="8313420"/>
          <a:ext cx="1790700" cy="735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2472690</xdr:colOff>
      <xdr:row>67</xdr:row>
      <xdr:rowOff>19050</xdr:rowOff>
    </xdr:from>
    <xdr:to>
      <xdr:col>3</xdr:col>
      <xdr:colOff>617220</xdr:colOff>
      <xdr:row>71</xdr:row>
      <xdr:rowOff>160020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31EDFEC-BA5F-4733-849E-68DF4FEDC7A0}"/>
            </a:ext>
          </a:extLst>
        </xdr:cNvPr>
        <xdr:cNvSpPr txBox="1"/>
      </xdr:nvSpPr>
      <xdr:spPr>
        <a:xfrm>
          <a:off x="3234690" y="7448550"/>
          <a:ext cx="1697355" cy="788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567690</xdr:colOff>
      <xdr:row>68</xdr:row>
      <xdr:rowOff>74296</xdr:rowOff>
    </xdr:from>
    <xdr:to>
      <xdr:col>1</xdr:col>
      <xdr:colOff>1905000</xdr:colOff>
      <xdr:row>72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CABD78C-E145-43AC-A9A8-80E9F9A38FCC}"/>
            </a:ext>
          </a:extLst>
        </xdr:cNvPr>
        <xdr:cNvSpPr txBox="1"/>
      </xdr:nvSpPr>
      <xdr:spPr>
        <a:xfrm>
          <a:off x="567690" y="7665721"/>
          <a:ext cx="2099310" cy="5734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therine%20Sanchez\AppData\Local\Microsoft\Windows\INetCache\Content.Outlook\CFXFR00N\CODOPESCA.-BalanceGeneral-2023-OAI.xlsx" TargetMode="External"/><Relationship Id="rId1" Type="http://schemas.openxmlformats.org/officeDocument/2006/relationships/externalLinkPath" Target="file:///C:\Users\Katherine%20Sanchez\AppData\Local\Microsoft\Windows\INetCache\Content.Outlook\CFXFR00N\CODOPESCA.-BalanceGeneral-2023-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.SituaciónFin.enero2023"/>
      <sheetName val="Est. RendimientoFinan.ene2023"/>
      <sheetName val="Est.SituaciónFin.feb2023"/>
      <sheetName val="Est. RendimientoFinanc.feb2023"/>
      <sheetName val="Est.SituaciónFin.mar2023"/>
      <sheetName val="Est. RendimientoFinanc.marz2023"/>
      <sheetName val="EstadísticaPres.-2023"/>
    </sheetNames>
    <sheetDataSet>
      <sheetData sheetId="0"/>
      <sheetData sheetId="1"/>
      <sheetData sheetId="2"/>
      <sheetData sheetId="3"/>
      <sheetData sheetId="4"/>
      <sheetData sheetId="5">
        <row r="43">
          <cell r="C43">
            <v>423313.69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4962A-5CEA-4014-839D-77026566752C}">
  <dimension ref="A8:F106"/>
  <sheetViews>
    <sheetView showGridLines="0" tabSelected="1" topLeftCell="A6" zoomScale="95" zoomScaleNormal="95" workbookViewId="0">
      <selection activeCell="G20" sqref="G20"/>
    </sheetView>
  </sheetViews>
  <sheetFormatPr baseColWidth="10" defaultColWidth="11.42578125" defaultRowHeight="12.75" x14ac:dyDescent="0.2"/>
  <cols>
    <col min="1" max="1" width="11.42578125" style="2"/>
    <col min="2" max="2" width="42" style="2" bestFit="1" customWidth="1"/>
    <col min="3" max="3" width="11.28515625" style="2" bestFit="1" customWidth="1"/>
    <col min="4" max="4" width="13.28515625" style="2" bestFit="1" customWidth="1"/>
    <col min="5" max="5" width="11.42578125" style="8"/>
    <col min="6" max="16384" width="11.42578125" style="2"/>
  </cols>
  <sheetData>
    <row r="8" spans="2:3" x14ac:dyDescent="0.2">
      <c r="B8" s="1" t="s">
        <v>0</v>
      </c>
      <c r="C8" s="1"/>
    </row>
    <row r="9" spans="2:3" x14ac:dyDescent="0.2">
      <c r="B9" s="1" t="s">
        <v>1</v>
      </c>
      <c r="C9" s="1"/>
    </row>
    <row r="10" spans="2:3" x14ac:dyDescent="0.2">
      <c r="B10" s="1" t="s">
        <v>2</v>
      </c>
      <c r="C10" s="1"/>
    </row>
    <row r="12" spans="2:3" x14ac:dyDescent="0.2">
      <c r="C12" s="3">
        <v>45016</v>
      </c>
    </row>
    <row r="13" spans="2:3" x14ac:dyDescent="0.2">
      <c r="B13" s="4" t="s">
        <v>3</v>
      </c>
      <c r="C13" s="5"/>
    </row>
    <row r="14" spans="2:3" x14ac:dyDescent="0.2">
      <c r="B14" s="4" t="s">
        <v>4</v>
      </c>
      <c r="C14" s="6"/>
    </row>
    <row r="15" spans="2:3" x14ac:dyDescent="0.2">
      <c r="B15" s="2" t="s">
        <v>5</v>
      </c>
      <c r="C15" s="7">
        <f>55470203.64+25795594.05+14748231.27+5149.09</f>
        <v>96019178.049999997</v>
      </c>
    </row>
    <row r="16" spans="2:3" ht="12.75" hidden="1" customHeight="1" x14ac:dyDescent="0.2">
      <c r="B16" s="2" t="s">
        <v>6</v>
      </c>
      <c r="C16" s="7"/>
    </row>
    <row r="17" spans="2:6" ht="12.75" hidden="1" customHeight="1" x14ac:dyDescent="0.2">
      <c r="B17" s="2" t="s">
        <v>7</v>
      </c>
      <c r="C17" s="7"/>
    </row>
    <row r="18" spans="2:6" ht="12.75" hidden="1" customHeight="1" x14ac:dyDescent="0.2">
      <c r="B18" s="2" t="s">
        <v>8</v>
      </c>
      <c r="C18" s="7"/>
    </row>
    <row r="19" spans="2:6" s="9" customFormat="1" x14ac:dyDescent="0.2">
      <c r="B19" s="2" t="s">
        <v>9</v>
      </c>
      <c r="C19" s="7">
        <v>770363</v>
      </c>
      <c r="E19" s="10"/>
      <c r="F19" s="11"/>
    </row>
    <row r="20" spans="2:6" ht="15" x14ac:dyDescent="0.35">
      <c r="B20" s="2" t="s">
        <v>10</v>
      </c>
      <c r="C20" s="12">
        <f>+'[1]Est. RendimientoFinanc.marz2023'!C43</f>
        <v>423313.69</v>
      </c>
    </row>
    <row r="21" spans="2:6" ht="12.75" hidden="1" customHeight="1" x14ac:dyDescent="0.2">
      <c r="B21" s="2" t="s">
        <v>11</v>
      </c>
      <c r="C21" s="7"/>
    </row>
    <row r="22" spans="2:6" x14ac:dyDescent="0.2">
      <c r="B22" s="4" t="s">
        <v>12</v>
      </c>
      <c r="C22" s="13">
        <f>SUM(C14:C21)</f>
        <v>97212854.739999995</v>
      </c>
    </row>
    <row r="23" spans="2:6" x14ac:dyDescent="0.2">
      <c r="B23" s="4"/>
      <c r="C23" s="14"/>
    </row>
    <row r="24" spans="2:6" x14ac:dyDescent="0.2">
      <c r="B24" s="4" t="s">
        <v>13</v>
      </c>
      <c r="C24" s="15"/>
    </row>
    <row r="25" spans="2:6" ht="12.75" hidden="1" customHeight="1" x14ac:dyDescent="0.2">
      <c r="B25" s="2" t="s">
        <v>14</v>
      </c>
      <c r="C25" s="7"/>
    </row>
    <row r="26" spans="2:6" ht="12.75" customHeight="1" x14ac:dyDescent="0.2">
      <c r="B26" s="2" t="s">
        <v>15</v>
      </c>
      <c r="C26" s="7">
        <v>82500</v>
      </c>
    </row>
    <row r="27" spans="2:6" ht="12.75" hidden="1" customHeight="1" x14ac:dyDescent="0.2">
      <c r="B27" s="2" t="s">
        <v>16</v>
      </c>
      <c r="C27" s="7"/>
    </row>
    <row r="28" spans="2:6" ht="12.75" hidden="1" customHeight="1" x14ac:dyDescent="0.2">
      <c r="B28" s="2" t="s">
        <v>17</v>
      </c>
      <c r="C28" s="7"/>
    </row>
    <row r="29" spans="2:6" ht="15" x14ac:dyDescent="0.35">
      <c r="B29" s="2" t="s">
        <v>18</v>
      </c>
      <c r="C29" s="12">
        <v>29779480.879999999</v>
      </c>
    </row>
    <row r="30" spans="2:6" ht="12.75" hidden="1" customHeight="1" x14ac:dyDescent="0.2">
      <c r="B30" s="2" t="s">
        <v>19</v>
      </c>
      <c r="C30" s="7"/>
    </row>
    <row r="31" spans="2:6" s="9" customFormat="1" ht="12.75" hidden="1" customHeight="1" x14ac:dyDescent="0.2">
      <c r="B31" s="2" t="s">
        <v>20</v>
      </c>
      <c r="C31" s="7"/>
      <c r="E31" s="10"/>
    </row>
    <row r="32" spans="2:6" x14ac:dyDescent="0.2">
      <c r="B32" s="4" t="s">
        <v>21</v>
      </c>
      <c r="C32" s="14">
        <f>SUM(C25:C31)</f>
        <v>29861980.879999999</v>
      </c>
    </row>
    <row r="33" spans="2:6" x14ac:dyDescent="0.2">
      <c r="B33" s="4" t="s">
        <v>22</v>
      </c>
      <c r="C33" s="13">
        <f>+C22+C32</f>
        <v>127074835.61999999</v>
      </c>
    </row>
    <row r="34" spans="2:6" x14ac:dyDescent="0.2">
      <c r="C34" s="16"/>
    </row>
    <row r="35" spans="2:6" x14ac:dyDescent="0.2">
      <c r="B35" s="4" t="s">
        <v>23</v>
      </c>
      <c r="C35" s="16"/>
    </row>
    <row r="36" spans="2:6" x14ac:dyDescent="0.2">
      <c r="B36" s="4" t="s">
        <v>24</v>
      </c>
      <c r="C36" s="16"/>
    </row>
    <row r="37" spans="2:6" ht="12.75" hidden="1" customHeight="1" x14ac:dyDescent="0.2">
      <c r="B37" s="2" t="s">
        <v>25</v>
      </c>
      <c r="C37" s="17"/>
    </row>
    <row r="38" spans="2:6" x14ac:dyDescent="0.2">
      <c r="B38" s="2" t="s">
        <v>26</v>
      </c>
      <c r="C38" s="7">
        <v>11999049.391679998</v>
      </c>
      <c r="D38" s="18"/>
      <c r="F38" s="8"/>
    </row>
    <row r="39" spans="2:6" ht="12.75" hidden="1" customHeight="1" x14ac:dyDescent="0.2">
      <c r="B39" s="2" t="s">
        <v>27</v>
      </c>
      <c r="C39" s="19"/>
    </row>
    <row r="40" spans="2:6" ht="12.75" hidden="1" customHeight="1" x14ac:dyDescent="0.2">
      <c r="B40" s="2" t="s">
        <v>28</v>
      </c>
      <c r="C40" s="7"/>
    </row>
    <row r="41" spans="2:6" ht="12.75" customHeight="1" x14ac:dyDescent="0.2">
      <c r="B41" s="2" t="s">
        <v>29</v>
      </c>
      <c r="C41" s="7">
        <v>17635</v>
      </c>
    </row>
    <row r="42" spans="2:6" ht="12.75" hidden="1" customHeight="1" x14ac:dyDescent="0.2">
      <c r="B42" s="2" t="s">
        <v>30</v>
      </c>
      <c r="C42" s="7"/>
    </row>
    <row r="43" spans="2:6" x14ac:dyDescent="0.2">
      <c r="B43" s="2" t="s">
        <v>31</v>
      </c>
      <c r="C43" s="7">
        <v>612487.31000000006</v>
      </c>
    </row>
    <row r="44" spans="2:6" ht="12.75" hidden="1" customHeight="1" x14ac:dyDescent="0.2">
      <c r="B44" s="2" t="s">
        <v>32</v>
      </c>
      <c r="C44" s="7"/>
    </row>
    <row r="45" spans="2:6" ht="15" x14ac:dyDescent="0.35">
      <c r="B45" s="2" t="s">
        <v>33</v>
      </c>
      <c r="C45" s="12">
        <v>213535</v>
      </c>
    </row>
    <row r="46" spans="2:6" x14ac:dyDescent="0.2">
      <c r="B46" s="4" t="s">
        <v>34</v>
      </c>
      <c r="C46" s="14">
        <f>SUM(C37:C45)-1</f>
        <v>12842705.701679999</v>
      </c>
    </row>
    <row r="47" spans="2:6" x14ac:dyDescent="0.2">
      <c r="C47" s="15"/>
      <c r="F47" s="8"/>
    </row>
    <row r="48" spans="2:6" x14ac:dyDescent="0.2">
      <c r="B48" s="4" t="s">
        <v>35</v>
      </c>
      <c r="C48" s="15"/>
      <c r="F48" s="20"/>
    </row>
    <row r="49" spans="2:6" ht="12.75" hidden="1" customHeight="1" x14ac:dyDescent="0.2">
      <c r="B49" s="2" t="s">
        <v>36</v>
      </c>
      <c r="C49" s="7"/>
    </row>
    <row r="50" spans="2:6" ht="12.75" hidden="1" customHeight="1" x14ac:dyDescent="0.2">
      <c r="B50" s="2" t="s">
        <v>37</v>
      </c>
      <c r="C50" s="7"/>
    </row>
    <row r="51" spans="2:6" ht="12.75" hidden="1" customHeight="1" x14ac:dyDescent="0.2">
      <c r="B51" s="2" t="s">
        <v>38</v>
      </c>
      <c r="C51" s="7"/>
    </row>
    <row r="52" spans="2:6" ht="12.75" hidden="1" customHeight="1" x14ac:dyDescent="0.2">
      <c r="B52" s="2" t="s">
        <v>39</v>
      </c>
      <c r="C52" s="7"/>
    </row>
    <row r="53" spans="2:6" ht="12.75" hidden="1" customHeight="1" x14ac:dyDescent="0.2">
      <c r="B53" s="2" t="s">
        <v>40</v>
      </c>
      <c r="C53" s="7"/>
    </row>
    <row r="54" spans="2:6" ht="12.75" hidden="1" customHeight="1" x14ac:dyDescent="0.2">
      <c r="B54" s="2" t="s">
        <v>41</v>
      </c>
      <c r="C54" s="7"/>
    </row>
    <row r="55" spans="2:6" ht="15" x14ac:dyDescent="0.35">
      <c r="B55" s="4" t="s">
        <v>42</v>
      </c>
      <c r="C55" s="12">
        <f>SUM(C49:C54)</f>
        <v>0</v>
      </c>
      <c r="F55" s="20"/>
    </row>
    <row r="56" spans="2:6" x14ac:dyDescent="0.2">
      <c r="B56" s="4" t="s">
        <v>43</v>
      </c>
      <c r="C56" s="14">
        <f>+C46+C55</f>
        <v>12842705.701679999</v>
      </c>
      <c r="F56" s="20"/>
    </row>
    <row r="57" spans="2:6" x14ac:dyDescent="0.2">
      <c r="B57" s="2" t="s">
        <v>44</v>
      </c>
      <c r="C57" s="15"/>
      <c r="F57" s="8"/>
    </row>
    <row r="58" spans="2:6" x14ac:dyDescent="0.2">
      <c r="B58" s="4" t="s">
        <v>45</v>
      </c>
      <c r="C58" s="15"/>
    </row>
    <row r="59" spans="2:6" x14ac:dyDescent="0.2">
      <c r="B59" s="2" t="s">
        <v>46</v>
      </c>
      <c r="C59" s="7">
        <v>48652790</v>
      </c>
      <c r="D59" s="7"/>
    </row>
    <row r="60" spans="2:6" ht="12.75" hidden="1" customHeight="1" x14ac:dyDescent="0.2">
      <c r="B60" s="2" t="s">
        <v>47</v>
      </c>
      <c r="C60" s="7"/>
    </row>
    <row r="61" spans="2:6" x14ac:dyDescent="0.2">
      <c r="B61" s="2" t="s">
        <v>48</v>
      </c>
      <c r="C61" s="7">
        <v>26562368.175238013</v>
      </c>
    </row>
    <row r="62" spans="2:6" ht="15" x14ac:dyDescent="0.35">
      <c r="B62" s="2" t="s">
        <v>49</v>
      </c>
      <c r="C62" s="12">
        <v>39016972</v>
      </c>
    </row>
    <row r="63" spans="2:6" ht="12.75" hidden="1" customHeight="1" x14ac:dyDescent="0.2">
      <c r="B63" s="2" t="s">
        <v>50</v>
      </c>
      <c r="C63" s="7"/>
    </row>
    <row r="64" spans="2:6" x14ac:dyDescent="0.2">
      <c r="B64" s="4" t="s">
        <v>51</v>
      </c>
      <c r="C64" s="14">
        <f>SUM(C59:C63)</f>
        <v>114232130.17523801</v>
      </c>
    </row>
    <row r="65" spans="1:4" x14ac:dyDescent="0.2">
      <c r="B65" s="4" t="s">
        <v>52</v>
      </c>
      <c r="C65" s="13">
        <f>+C56+C64</f>
        <v>127074835.87691802</v>
      </c>
    </row>
    <row r="66" spans="1:4" x14ac:dyDescent="0.2">
      <c r="B66" s="4"/>
      <c r="C66" s="13"/>
    </row>
    <row r="67" spans="1:4" x14ac:dyDescent="0.2">
      <c r="B67" s="4"/>
      <c r="C67" s="21"/>
    </row>
    <row r="68" spans="1:4" x14ac:dyDescent="0.2">
      <c r="B68" s="4"/>
      <c r="C68" s="13"/>
    </row>
    <row r="70" spans="1:4" s="22" customFormat="1" x14ac:dyDescent="0.25">
      <c r="D70" s="23"/>
    </row>
    <row r="71" spans="1:4" s="22" customFormat="1" x14ac:dyDescent="0.25">
      <c r="D71" s="23"/>
    </row>
    <row r="72" spans="1:4" s="22" customFormat="1" x14ac:dyDescent="0.25">
      <c r="D72" s="23"/>
    </row>
    <row r="73" spans="1:4" s="22" customFormat="1" x14ac:dyDescent="0.25">
      <c r="D73" s="23"/>
    </row>
    <row r="74" spans="1:4" s="22" customFormat="1" x14ac:dyDescent="0.25">
      <c r="D74" s="23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</sheetData>
  <mergeCells count="3">
    <mergeCell ref="B8:C8"/>
    <mergeCell ref="B9:C9"/>
    <mergeCell ref="B10:C10"/>
  </mergeCells>
  <printOptions horizontalCentered="1"/>
  <pageMargins left="0.70866141732283472" right="0.70866141732283472" top="0.17" bottom="0.32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Est.SituaciónFin.mar2023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2023-04-17T21:07:02Z</dcterms:created>
  <dcterms:modified xsi:type="dcterms:W3CDTF">2023-04-17T21:09:06Z</dcterms:modified>
</cp:coreProperties>
</file>