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CUENTAS X PAGAR\FEBRER\"/>
    </mc:Choice>
  </mc:AlternateContent>
  <xr:revisionPtr revIDLastSave="0" documentId="8_{EB5358B9-6F71-4070-A09F-C03FE22564D5}" xr6:coauthVersionLast="47" xr6:coauthVersionMax="47" xr10:uidLastSave="{00000000-0000-0000-0000-000000000000}"/>
  <bookViews>
    <workbookView xWindow="-120" yWindow="-120" windowWidth="29040" windowHeight="15840" xr2:uid="{CF8BA25C-E4F9-4008-B02B-148C9B2BB2F3}"/>
  </bookViews>
  <sheets>
    <sheet name="CXP, feb. 2025" sheetId="1" r:id="rId1"/>
  </sheets>
  <definedNames>
    <definedName name="_xlnm._FilterDatabase" localSheetId="0" hidden="1">'CXP, feb. 2025'!$B$10:$F$51</definedName>
    <definedName name="_xlnm.Print_Area" localSheetId="0">'CXP, feb. 2025'!$B$3:$F$72</definedName>
    <definedName name="Cuentas_por_pagar022025" localSheetId="0">'CXP, feb. 2025'!$1:$2</definedName>
    <definedName name="CuentasporPagar" localSheetId="0">'CXP, feb. 2025'!$B$3:$F$72</definedName>
    <definedName name="_xlnm.Print_Titles" localSheetId="0">'CXP, feb.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57" i="1" s="1"/>
  <c r="F59" i="1" s="1"/>
  <c r="F51" i="1"/>
  <c r="F61" i="1" s="1"/>
  <c r="F17" i="1"/>
  <c r="F16" i="1"/>
  <c r="F15" i="1"/>
  <c r="F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56" authorId="0" shapeId="0" xr:uid="{4442D12E-4BD7-445D-9EE0-EFBE8D94055E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<sst xmlns="http://schemas.openxmlformats.org/spreadsheetml/2006/main" count="150" uniqueCount="109">
  <si>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</si>
  <si>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</si>
  <si>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</si>
  <si>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</si>
  <si>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</si>
  <si>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</si>
  <si>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</si>
  <si>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</si>
  <si>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</si>
  <si>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</si>
  <si>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</si>
  <si>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</si>
  <si>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</si>
  <si>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B1500000907</t>
  </si>
  <si>
    <t>Envío Expreso DWN, S.R.L.</t>
  </si>
  <si>
    <t>Servicio de envío de documentos al interior</t>
  </si>
  <si>
    <t>B1500000001</t>
  </si>
  <si>
    <t>Layton Dominicana, S.R.L.</t>
  </si>
  <si>
    <t>Adquisición de toners para impresoras</t>
  </si>
  <si>
    <t>E450000007421</t>
  </si>
  <si>
    <t>Planeta Azul, S.A.</t>
  </si>
  <si>
    <t>Servicio rellenado de botellones de agua</t>
  </si>
  <si>
    <t>BS-0006010-2024</t>
  </si>
  <si>
    <t>Soluciones Tecnológicas Empresariales, S.R.L.</t>
  </si>
  <si>
    <t>Alquiler de impresoras multifuncionales</t>
  </si>
  <si>
    <t>BS-0012546-2024</t>
  </si>
  <si>
    <t>Leasing Automotriz del Sur, S.R.L.</t>
  </si>
  <si>
    <t>Alquiler de vehículos</t>
  </si>
  <si>
    <t>BS-0014502-2024</t>
  </si>
  <si>
    <t>Servicio rellenado de botellones y fardos de agua</t>
  </si>
  <si>
    <t>BS-0015230-2024</t>
  </si>
  <si>
    <t>Servicio de envío al interior</t>
  </si>
  <si>
    <t>E450000007428</t>
  </si>
  <si>
    <t>B1500001058</t>
  </si>
  <si>
    <t>E450000007434</t>
  </si>
  <si>
    <t>OCP-FCR-00002818</t>
  </si>
  <si>
    <t>Oficina de Coordinación Presidencial (Unidad de Viajes Oficiales)</t>
  </si>
  <si>
    <r>
      <t xml:space="preserve">Boletos aéreos para la 78th Reunión </t>
    </r>
    <r>
      <rPr>
        <i/>
        <sz val="11"/>
        <color rgb="FF000000"/>
        <rFont val="Arial Nova Cond Light"/>
      </rPr>
      <t>Standing Committee de la Cites</t>
    </r>
    <r>
      <rPr>
        <sz val="11"/>
        <color rgb="FF000000"/>
        <rFont val="Arial Nova Cond Light"/>
        <family val="2"/>
      </rPr>
      <t xml:space="preserve"> (SC78), con destino a Ginebra, Suiza.</t>
    </r>
  </si>
  <si>
    <t>E450000007440</t>
  </si>
  <si>
    <t>E450000006299</t>
  </si>
  <si>
    <t>Adquisición de botelas de  agua</t>
  </si>
  <si>
    <t>E450000007446</t>
  </si>
  <si>
    <t>B1500001663</t>
  </si>
  <si>
    <t>Alquiler de vehículos, período enero 2025</t>
  </si>
  <si>
    <t>E450000008823</t>
  </si>
  <si>
    <t>B1500001771</t>
  </si>
  <si>
    <t>Alquiler de impresoras multifuncionales, diciembre 2025</t>
  </si>
  <si>
    <t>E450000013574</t>
  </si>
  <si>
    <t>Empresa Distribuidora de Eléctricidad del Este, S.A</t>
  </si>
  <si>
    <t>Energía eléctrica estación Miches, febrero 2025</t>
  </si>
  <si>
    <t>E450000012474</t>
  </si>
  <si>
    <t>Altice Dominicana, S.A.</t>
  </si>
  <si>
    <t>Servicio telefonico, cuenta nro. 91558189, febrero 2025</t>
  </si>
  <si>
    <t>B1500001218</t>
  </si>
  <si>
    <t>B1500015249</t>
  </si>
  <si>
    <t>Centro de Capacitación en Politíca y Gestión Fiscal</t>
  </si>
  <si>
    <t>Capacitación Impuestos Sobre la Renta (ISR)</t>
  </si>
  <si>
    <t>B1500000075</t>
  </si>
  <si>
    <t>Aquiles de León Valdez</t>
  </si>
  <si>
    <t>Participación como notario público, apertura de propuestas</t>
  </si>
  <si>
    <t>E450000012609</t>
  </si>
  <si>
    <t>Servicio telefonico, cuenta nro. 12473687, febrero 2025</t>
  </si>
  <si>
    <t>E450000012616</t>
  </si>
  <si>
    <t>Servicio telefonico, cuenta nro. 14545498, febrero 2025</t>
  </si>
  <si>
    <t>OCP-FCR-00002880</t>
  </si>
  <si>
    <t>Boletos aéreos para la 78th Reunión Standing Committee de la Cites (SC78), con destino a Ginebra, Suiza.</t>
  </si>
  <si>
    <t>E450000008831</t>
  </si>
  <si>
    <t>E450000012563</t>
  </si>
  <si>
    <t>Servicio telefonico, cuenta nro. 4490626, febrero 2025</t>
  </si>
  <si>
    <t>E450000012573</t>
  </si>
  <si>
    <t>Servicio telefonico, cuenta nro. 8150119, febrero 2025</t>
  </si>
  <si>
    <t>E450000069109</t>
  </si>
  <si>
    <t>Compañía Dominicana de Teléfonos, S.A.</t>
  </si>
  <si>
    <t>Servicio telefonico, cuenta nro. 763947317, febrero 2025</t>
  </si>
  <si>
    <t>E450000069295</t>
  </si>
  <si>
    <t>Servicio telefonico, cuenta nro. 761912972, febrero 2025</t>
  </si>
  <si>
    <t>E450000069585</t>
  </si>
  <si>
    <t>Servicio telefonico, cuenta nro. 801342987, febrero 2025</t>
  </si>
  <si>
    <t>E450000016260</t>
  </si>
  <si>
    <t>Energía eléctrica estación San Pedro de Macorís, febrero 2025</t>
  </si>
  <si>
    <t>B1500000011</t>
  </si>
  <si>
    <t>Xplorapp Media, S.R.L.</t>
  </si>
  <si>
    <t>Adquisición de materiales para carnet.</t>
  </si>
  <si>
    <t>B1500000016</t>
  </si>
  <si>
    <t>Wome Soluciones, S.R.L.</t>
  </si>
  <si>
    <t>Adquisición de insumos</t>
  </si>
  <si>
    <t>E45000015289</t>
  </si>
  <si>
    <t>Edesur Dominicana, S.A.</t>
  </si>
  <si>
    <t>Energía eléctrica local Codopesca, febrero 2025</t>
  </si>
  <si>
    <t>E45000015290</t>
  </si>
  <si>
    <t>Energía eléctrica local Subdirección, febrero 2025</t>
  </si>
  <si>
    <t>E45000015291</t>
  </si>
  <si>
    <t>Energía eléctrica Almacén Codopesca, febrero 2025</t>
  </si>
  <si>
    <t>E45000015292</t>
  </si>
  <si>
    <t>Energía eléctrica local PDMB, febrero 2025</t>
  </si>
  <si>
    <t>E45000015293</t>
  </si>
  <si>
    <t>Energía eléctrica estación Barahona, febrero 2025</t>
  </si>
  <si>
    <t>E45000015294</t>
  </si>
  <si>
    <t>Energía eléctrica estación Pedernales, febrero 2025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</si>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</sst>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i/>
      <sz val="11"/>
      <color rgb="FF000000"/>
      <name val="Arial Nova Cond Light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2" fillId="0" borderId="0" xfId="0" applyNumberFormat="1" applyFont="1"/>
    <xf numFmtId="0" fontId="8" fillId="0" borderId="1" xfId="0" applyFont="1" applyBorder="1" applyAlignment="1">
      <alignment horizontal="left" vertical="center" inden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8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5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78CC8FF8-FFC3-422B-99FE-81B6B9C1EDE0}"/>
    <cellStyle name="Normal" xfId="0" builtinId="0"/>
    <cellStyle name="Normal 2" xfId="2" xr:uid="{013CF995-8334-4AD6-8CCA-B08C085F06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611911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5F83E-D027-4938-82F5-14274E3F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945535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63</xdr:row>
      <xdr:rowOff>13855</xdr:rowOff>
    </xdr:from>
    <xdr:to>
      <xdr:col>6</xdr:col>
      <xdr:colOff>257348</xdr:colOff>
      <xdr:row>69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47466E5-6F8F-4CCD-8A6A-2FCE9D10E941}"/>
            </a:ext>
          </a:extLst>
        </xdr:cNvPr>
        <xdr:cNvGrpSpPr/>
      </xdr:nvGrpSpPr>
      <xdr:grpSpPr>
        <a:xfrm>
          <a:off x="371956" y="13126605"/>
          <a:ext cx="11019059" cy="1210934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60F3D22-AA94-214B-9431-5F64AC074F0D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193F8E-D35F-6747-54CD-4E47D385C410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BBC73B1C-D325-88D5-835F-C48DB421AD5A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F56F8C1-833F-C6AC-9ADB-D7FC7755AD79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877A11C5-81E4-9356-8BBD-55530D161AE4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14-mar.-2025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17059C0D-AB6D-08C0-301A-E8ECBDE07C88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14-mar.-2025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7231F5D-3585-EA56-ED22-341C5A91CC08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874131A4-4F31-A74D-CFED-9DEED7D28922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EDF4A46-663D-9716-205B-28E964F23955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1596848</xdr:colOff>
      <xdr:row>64</xdr:row>
      <xdr:rowOff>48489</xdr:rowOff>
    </xdr:from>
    <xdr:to>
      <xdr:col>4</xdr:col>
      <xdr:colOff>476070</xdr:colOff>
      <xdr:row>64</xdr:row>
      <xdr:rowOff>48489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34E4FA3A-3ACD-43C2-B0B6-F49D4A53AC7F}"/>
            </a:ext>
          </a:extLst>
        </xdr:cNvPr>
        <xdr:cNvCxnSpPr/>
      </xdr:nvCxnSpPr>
      <xdr:spPr>
        <a:xfrm>
          <a:off x="4292423" y="1336443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1605395</xdr:colOff>
      <xdr:row>66</xdr:row>
      <xdr:rowOff>25690</xdr:rowOff>
    </xdr:from>
    <xdr:to>
      <xdr:col>4</xdr:col>
      <xdr:colOff>484617</xdr:colOff>
      <xdr:row>66</xdr:row>
      <xdr:rowOff>25690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B7D5BE11-0698-45CE-9F13-F427450CF891}"/>
            </a:ext>
          </a:extLst>
        </xdr:cNvPr>
        <xdr:cNvCxnSpPr/>
      </xdr:nvCxnSpPr>
      <xdr:spPr>
        <a:xfrm>
          <a:off x="4300970" y="13703590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1591315</xdr:colOff>
      <xdr:row>67</xdr:row>
      <xdr:rowOff>155999</xdr:rowOff>
    </xdr:from>
    <xdr:to>
      <xdr:col>4</xdr:col>
      <xdr:colOff>470537</xdr:colOff>
      <xdr:row>67</xdr:row>
      <xdr:rowOff>155999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2C71A3A-25CA-4CF3-B58E-8CF6CE55DB58}"/>
            </a:ext>
          </a:extLst>
        </xdr:cNvPr>
        <xdr:cNvCxnSpPr/>
      </xdr:nvCxnSpPr>
      <xdr:spPr>
        <a:xfrm>
          <a:off x="4286890" y="1401487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6BFAE-562A-4142-869C-447DC9E61D47}">
  <sheetPr>
    <pageSetUpPr fitToPage="1"/>
  </sheetPr>
  <dimension ref="B1:L71"/>
  <sheetViews>
    <sheetView showGridLines="0" tabSelected="1" topLeftCell="A36" zoomScale="90" zoomScaleNormal="90" workbookViewId="0">
      <selection activeCell="C41" sqref="C41"/>
    </sheetView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" style="1" customWidth="1"/>
    <col min="4" max="4" width="56.140625" style="2" customWidth="1"/>
    <col min="5" max="5" width="52.7109375" style="1" customWidth="1"/>
    <col min="6" max="6" width="17.7109375" style="3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>
      <c r="F1" s="3">
        <v>0</v>
      </c>
    </row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45716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47" t="s">
        <v>7</v>
      </c>
      <c r="C9" s="47"/>
      <c r="D9" s="47"/>
      <c r="E9" s="47"/>
      <c r="F9" s="47"/>
      <c r="G9" s="4"/>
      <c r="H9" s="1"/>
      <c r="I9" s="5"/>
    </row>
    <row r="10" spans="2:12" s="20" customFormat="1" ht="15.6" customHeight="1" x14ac:dyDescent="0.2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20" customFormat="1" ht="15.6" customHeight="1" x14ac:dyDescent="0.2">
      <c r="B11" s="21">
        <v>45404</v>
      </c>
      <c r="C11" s="22" t="s">
        <v>13</v>
      </c>
      <c r="D11" s="23" t="s">
        <v>14</v>
      </c>
      <c r="E11" s="24" t="s">
        <v>15</v>
      </c>
      <c r="F11" s="25">
        <v>5048</v>
      </c>
      <c r="G11" s="4"/>
      <c r="H11" s="4"/>
      <c r="I11" s="4"/>
      <c r="J11" s="4"/>
      <c r="K11" s="4"/>
      <c r="L11" s="4"/>
    </row>
    <row r="12" spans="2:12" s="20" customFormat="1" ht="15.6" customHeight="1" x14ac:dyDescent="0.2">
      <c r="B12" s="21">
        <v>45645</v>
      </c>
      <c r="C12" s="22" t="s">
        <v>16</v>
      </c>
      <c r="D12" s="26" t="s">
        <v>17</v>
      </c>
      <c r="E12" s="27" t="s">
        <v>18</v>
      </c>
      <c r="F12" s="25">
        <v>405183.68</v>
      </c>
      <c r="G12" s="4"/>
      <c r="H12" s="4"/>
      <c r="I12" s="4"/>
      <c r="J12" s="4"/>
      <c r="K12" s="4"/>
      <c r="L12" s="4"/>
    </row>
    <row r="13" spans="2:12" s="20" customFormat="1" ht="15.6" customHeight="1" x14ac:dyDescent="0.2">
      <c r="B13" s="21">
        <v>45656</v>
      </c>
      <c r="C13" s="22" t="s">
        <v>19</v>
      </c>
      <c r="D13" s="22" t="s">
        <v>20</v>
      </c>
      <c r="E13" s="27" t="s">
        <v>21</v>
      </c>
      <c r="F13" s="25">
        <v>840</v>
      </c>
      <c r="G13" s="4"/>
      <c r="H13" s="4"/>
      <c r="I13" s="4"/>
      <c r="J13" s="4"/>
      <c r="K13" s="4"/>
      <c r="L13" s="4"/>
    </row>
    <row r="14" spans="2:12" s="20" customFormat="1" ht="15.6" customHeight="1" x14ac:dyDescent="0.2">
      <c r="B14" s="21">
        <v>45657</v>
      </c>
      <c r="C14" s="22" t="s">
        <v>22</v>
      </c>
      <c r="D14" s="23" t="s">
        <v>23</v>
      </c>
      <c r="E14" s="27" t="s">
        <v>24</v>
      </c>
      <c r="F14" s="25">
        <f>477900-F40</f>
        <v>464269.5</v>
      </c>
      <c r="G14" s="4"/>
      <c r="H14" s="4"/>
      <c r="I14" s="4"/>
      <c r="J14" s="4"/>
      <c r="K14" s="4"/>
      <c r="L14" s="4"/>
    </row>
    <row r="15" spans="2:12" s="20" customFormat="1" ht="15.6" customHeight="1" x14ac:dyDescent="0.2">
      <c r="B15" s="21">
        <v>45657</v>
      </c>
      <c r="C15" s="22" t="s">
        <v>25</v>
      </c>
      <c r="D15" s="23" t="s">
        <v>26</v>
      </c>
      <c r="E15" s="27" t="s">
        <v>27</v>
      </c>
      <c r="F15" s="25">
        <f>2561251.36-F25</f>
        <v>1722830.6799999997</v>
      </c>
      <c r="G15" s="4"/>
      <c r="H15" s="28"/>
      <c r="I15" s="4"/>
      <c r="J15" s="4"/>
      <c r="K15" s="4"/>
      <c r="L15" s="4"/>
    </row>
    <row r="16" spans="2:12" s="20" customFormat="1" ht="15.6" customHeight="1" x14ac:dyDescent="0.2">
      <c r="B16" s="21">
        <v>45657</v>
      </c>
      <c r="C16" s="22" t="s">
        <v>28</v>
      </c>
      <c r="D16" s="23" t="s">
        <v>20</v>
      </c>
      <c r="E16" s="27" t="s">
        <v>29</v>
      </c>
      <c r="F16" s="25">
        <f>40350-(F18+F20+F22+F23+F24+F26+F36)</f>
        <v>20850</v>
      </c>
      <c r="G16" s="4"/>
      <c r="H16" s="28"/>
      <c r="I16" s="4"/>
      <c r="J16" s="4"/>
      <c r="K16" s="4"/>
      <c r="L16" s="4"/>
    </row>
    <row r="17" spans="2:12" s="20" customFormat="1" ht="15.6" customHeight="1" x14ac:dyDescent="0.2">
      <c r="B17" s="21">
        <v>45657</v>
      </c>
      <c r="C17" s="22" t="s">
        <v>30</v>
      </c>
      <c r="D17" s="26" t="s">
        <v>14</v>
      </c>
      <c r="E17" s="24" t="s">
        <v>31</v>
      </c>
      <c r="F17" s="25">
        <f>26670-F19-F30</f>
        <v>2580</v>
      </c>
      <c r="G17" s="4"/>
      <c r="H17" s="28"/>
      <c r="I17" s="4"/>
      <c r="J17" s="4"/>
      <c r="K17" s="4"/>
      <c r="L17" s="4"/>
    </row>
    <row r="18" spans="2:12" s="20" customFormat="1" ht="15.6" customHeight="1" x14ac:dyDescent="0.2">
      <c r="B18" s="21">
        <v>45667</v>
      </c>
      <c r="C18" s="22" t="s">
        <v>32</v>
      </c>
      <c r="D18" s="26" t="s">
        <v>20</v>
      </c>
      <c r="E18" s="24" t="s">
        <v>21</v>
      </c>
      <c r="F18" s="25">
        <v>960</v>
      </c>
      <c r="G18" s="4"/>
      <c r="H18" s="4"/>
      <c r="I18" s="4"/>
      <c r="J18" s="4"/>
      <c r="K18" s="4"/>
      <c r="L18" s="4"/>
    </row>
    <row r="19" spans="2:12" s="20" customFormat="1" ht="15.6" customHeight="1" x14ac:dyDescent="0.2">
      <c r="B19" s="21">
        <v>45677</v>
      </c>
      <c r="C19" s="22" t="s">
        <v>33</v>
      </c>
      <c r="D19" s="22" t="s">
        <v>14</v>
      </c>
      <c r="E19" s="24" t="s">
        <v>15</v>
      </c>
      <c r="F19" s="25">
        <v>7785</v>
      </c>
      <c r="G19" s="4"/>
      <c r="H19" s="4"/>
      <c r="I19" s="4"/>
      <c r="J19" s="4"/>
      <c r="K19" s="4"/>
      <c r="L19" s="4"/>
    </row>
    <row r="20" spans="2:12" s="20" customFormat="1" ht="15.6" customHeight="1" x14ac:dyDescent="0.2">
      <c r="B20" s="21">
        <v>45677</v>
      </c>
      <c r="C20" s="22" t="s">
        <v>34</v>
      </c>
      <c r="D20" s="22" t="s">
        <v>20</v>
      </c>
      <c r="E20" s="27" t="s">
        <v>21</v>
      </c>
      <c r="F20" s="25">
        <v>1020</v>
      </c>
      <c r="G20" s="4"/>
      <c r="H20" s="4"/>
      <c r="I20" s="4"/>
      <c r="J20" s="4"/>
      <c r="K20" s="4"/>
      <c r="L20" s="4"/>
    </row>
    <row r="21" spans="2:12" s="20" customFormat="1" ht="15.6" customHeight="1" x14ac:dyDescent="0.2">
      <c r="B21" s="21">
        <v>45684</v>
      </c>
      <c r="C21" s="22" t="s">
        <v>35</v>
      </c>
      <c r="D21" s="29" t="s">
        <v>36</v>
      </c>
      <c r="E21" s="24" t="s">
        <v>37</v>
      </c>
      <c r="F21" s="25">
        <v>269295.59999999998</v>
      </c>
      <c r="G21" s="4"/>
      <c r="H21" s="4"/>
      <c r="I21" s="4"/>
      <c r="J21" s="4"/>
      <c r="K21" s="4"/>
      <c r="L21" s="4"/>
    </row>
    <row r="22" spans="2:12" s="20" customFormat="1" ht="15.6" customHeight="1" x14ac:dyDescent="0.2">
      <c r="B22" s="21">
        <v>45687</v>
      </c>
      <c r="C22" s="22" t="s">
        <v>38</v>
      </c>
      <c r="D22" s="22" t="s">
        <v>20</v>
      </c>
      <c r="E22" s="27" t="s">
        <v>21</v>
      </c>
      <c r="F22" s="25">
        <v>1260</v>
      </c>
      <c r="G22" s="4"/>
      <c r="H22" s="4"/>
      <c r="I22" s="4"/>
      <c r="J22" s="4"/>
      <c r="K22" s="4"/>
      <c r="L22" s="4"/>
    </row>
    <row r="23" spans="2:12" s="20" customFormat="1" ht="15.6" customHeight="1" x14ac:dyDescent="0.2">
      <c r="B23" s="21">
        <v>45691</v>
      </c>
      <c r="C23" s="22" t="s">
        <v>39</v>
      </c>
      <c r="D23" s="22" t="s">
        <v>20</v>
      </c>
      <c r="E23" s="24" t="s">
        <v>40</v>
      </c>
      <c r="F23" s="25">
        <v>13500</v>
      </c>
      <c r="G23" s="4"/>
      <c r="H23" s="4"/>
      <c r="I23" s="4"/>
      <c r="J23" s="4"/>
      <c r="K23" s="4"/>
      <c r="L23" s="4"/>
    </row>
    <row r="24" spans="2:12" s="20" customFormat="1" ht="15.6" customHeight="1" x14ac:dyDescent="0.2">
      <c r="B24" s="21">
        <v>45695</v>
      </c>
      <c r="C24" s="22" t="s">
        <v>41</v>
      </c>
      <c r="D24" s="22" t="s">
        <v>20</v>
      </c>
      <c r="E24" s="27" t="s">
        <v>21</v>
      </c>
      <c r="F24" s="25">
        <v>1140</v>
      </c>
      <c r="G24" s="4"/>
      <c r="H24" s="4"/>
      <c r="I24" s="4"/>
      <c r="J24" s="4"/>
      <c r="K24" s="4"/>
      <c r="L24" s="4"/>
    </row>
    <row r="25" spans="2:12" s="20" customFormat="1" ht="15.6" customHeight="1" x14ac:dyDescent="0.2">
      <c r="B25" s="21">
        <v>45695</v>
      </c>
      <c r="C25" s="22" t="s">
        <v>42</v>
      </c>
      <c r="D25" s="22" t="s">
        <v>26</v>
      </c>
      <c r="E25" s="27" t="s">
        <v>43</v>
      </c>
      <c r="F25" s="25">
        <v>838420.68</v>
      </c>
      <c r="G25" s="4"/>
      <c r="H25" s="4"/>
      <c r="I25" s="4"/>
      <c r="J25" s="4"/>
      <c r="K25" s="4"/>
      <c r="L25" s="4"/>
    </row>
    <row r="26" spans="2:12" s="20" customFormat="1" ht="15.6" customHeight="1" x14ac:dyDescent="0.2">
      <c r="B26" s="21">
        <v>45702</v>
      </c>
      <c r="C26" s="22" t="s">
        <v>44</v>
      </c>
      <c r="D26" s="22" t="s">
        <v>20</v>
      </c>
      <c r="E26" s="27" t="s">
        <v>21</v>
      </c>
      <c r="F26" s="25">
        <v>660</v>
      </c>
      <c r="G26" s="4"/>
      <c r="H26" s="4"/>
      <c r="I26" s="4"/>
      <c r="J26" s="4"/>
      <c r="K26" s="4"/>
      <c r="L26" s="4"/>
    </row>
    <row r="27" spans="2:12" s="20" customFormat="1" ht="15.6" customHeight="1" x14ac:dyDescent="0.2">
      <c r="B27" s="21">
        <v>45703</v>
      </c>
      <c r="C27" s="22" t="s">
        <v>45</v>
      </c>
      <c r="D27" s="22" t="s">
        <v>23</v>
      </c>
      <c r="E27" s="22" t="s">
        <v>46</v>
      </c>
      <c r="F27" s="25">
        <v>79650</v>
      </c>
      <c r="G27" s="4"/>
      <c r="H27" s="4"/>
      <c r="I27" s="4"/>
      <c r="J27" s="4"/>
      <c r="K27" s="4"/>
      <c r="L27" s="4"/>
    </row>
    <row r="28" spans="2:12" s="20" customFormat="1" ht="15.6" customHeight="1" x14ac:dyDescent="0.2">
      <c r="B28" s="21">
        <v>45703</v>
      </c>
      <c r="C28" s="22" t="s">
        <v>47</v>
      </c>
      <c r="D28" s="22" t="s">
        <v>48</v>
      </c>
      <c r="E28" s="24" t="s">
        <v>49</v>
      </c>
      <c r="F28" s="25">
        <v>198.52</v>
      </c>
      <c r="G28" s="4"/>
      <c r="H28" s="4"/>
      <c r="I28" s="4"/>
      <c r="J28" s="4"/>
      <c r="K28" s="4"/>
      <c r="L28" s="4"/>
    </row>
    <row r="29" spans="2:12" s="20" customFormat="1" ht="15.6" customHeight="1" x14ac:dyDescent="0.2">
      <c r="B29" s="21">
        <v>45708</v>
      </c>
      <c r="C29" s="22" t="s">
        <v>50</v>
      </c>
      <c r="D29" s="22" t="s">
        <v>51</v>
      </c>
      <c r="E29" s="24" t="s">
        <v>52</v>
      </c>
      <c r="F29" s="25">
        <v>4038.24</v>
      </c>
      <c r="G29" s="4"/>
      <c r="H29" s="4"/>
      <c r="I29" s="4"/>
      <c r="J29" s="4"/>
      <c r="K29" s="4"/>
      <c r="L29" s="4"/>
    </row>
    <row r="30" spans="2:12" s="20" customFormat="1" ht="15.6" customHeight="1" x14ac:dyDescent="0.2">
      <c r="B30" s="21">
        <v>45708</v>
      </c>
      <c r="C30" s="22" t="s">
        <v>53</v>
      </c>
      <c r="D30" s="22" t="s">
        <v>14</v>
      </c>
      <c r="E30" s="24" t="s">
        <v>15</v>
      </c>
      <c r="F30" s="25">
        <v>16305</v>
      </c>
      <c r="G30" s="4"/>
      <c r="H30" s="4"/>
      <c r="I30" s="4"/>
      <c r="J30" s="4"/>
      <c r="K30" s="4"/>
      <c r="L30" s="4"/>
    </row>
    <row r="31" spans="2:12" s="20" customFormat="1" ht="15.6" customHeight="1" x14ac:dyDescent="0.2">
      <c r="B31" s="21">
        <v>45709</v>
      </c>
      <c r="C31" s="22" t="s">
        <v>54</v>
      </c>
      <c r="D31" s="22" t="s">
        <v>55</v>
      </c>
      <c r="E31" s="24" t="s">
        <v>56</v>
      </c>
      <c r="F31" s="25">
        <v>3000</v>
      </c>
      <c r="G31" s="4"/>
      <c r="H31" s="4"/>
      <c r="I31" s="4"/>
      <c r="J31" s="4"/>
      <c r="K31" s="4"/>
      <c r="L31" s="4"/>
    </row>
    <row r="32" spans="2:12" s="20" customFormat="1" ht="15.6" customHeight="1" x14ac:dyDescent="0.2">
      <c r="B32" s="21">
        <v>45709</v>
      </c>
      <c r="C32" s="22" t="s">
        <v>57</v>
      </c>
      <c r="D32" s="22" t="s">
        <v>58</v>
      </c>
      <c r="E32" s="27" t="s">
        <v>59</v>
      </c>
      <c r="F32" s="25">
        <v>70800</v>
      </c>
      <c r="G32" s="4"/>
      <c r="H32" s="4"/>
      <c r="I32" s="4"/>
      <c r="J32" s="4"/>
      <c r="K32" s="4"/>
      <c r="L32" s="4"/>
    </row>
    <row r="33" spans="2:12" s="20" customFormat="1" ht="15.6" customHeight="1" x14ac:dyDescent="0.2">
      <c r="B33" s="21">
        <v>45712</v>
      </c>
      <c r="C33" s="22" t="s">
        <v>60</v>
      </c>
      <c r="D33" s="22" t="s">
        <v>51</v>
      </c>
      <c r="E33" s="24" t="s">
        <v>61</v>
      </c>
      <c r="F33" s="25">
        <v>143886</v>
      </c>
      <c r="G33" s="4"/>
      <c r="H33" s="4"/>
      <c r="I33" s="4"/>
      <c r="J33" s="4"/>
      <c r="K33" s="4"/>
      <c r="L33" s="4"/>
    </row>
    <row r="34" spans="2:12" s="20" customFormat="1" ht="15.6" customHeight="1" x14ac:dyDescent="0.2">
      <c r="B34" s="21">
        <v>45712</v>
      </c>
      <c r="C34" s="22" t="s">
        <v>62</v>
      </c>
      <c r="D34" s="22" t="s">
        <v>51</v>
      </c>
      <c r="E34" s="24" t="s">
        <v>63</v>
      </c>
      <c r="F34" s="25">
        <v>10337.17</v>
      </c>
      <c r="G34" s="4"/>
      <c r="H34" s="4"/>
      <c r="I34" s="4"/>
      <c r="J34" s="4"/>
      <c r="K34" s="4"/>
      <c r="L34" s="4"/>
    </row>
    <row r="35" spans="2:12" s="20" customFormat="1" ht="15.6" customHeight="1" x14ac:dyDescent="0.2">
      <c r="B35" s="21">
        <v>45712</v>
      </c>
      <c r="C35" s="22" t="s">
        <v>64</v>
      </c>
      <c r="D35" s="22" t="s">
        <v>36</v>
      </c>
      <c r="E35" s="24" t="s">
        <v>65</v>
      </c>
      <c r="F35" s="25">
        <v>30614.48</v>
      </c>
      <c r="G35" s="4"/>
      <c r="H35" s="4"/>
      <c r="I35" s="4"/>
      <c r="J35" s="4"/>
      <c r="K35" s="4"/>
      <c r="L35" s="4"/>
    </row>
    <row r="36" spans="2:12" s="20" customFormat="1" ht="15.6" customHeight="1" x14ac:dyDescent="0.2">
      <c r="B36" s="21">
        <v>45712</v>
      </c>
      <c r="C36" s="22" t="s">
        <v>66</v>
      </c>
      <c r="D36" s="22" t="s">
        <v>20</v>
      </c>
      <c r="E36" s="27" t="s">
        <v>21</v>
      </c>
      <c r="F36" s="25">
        <v>960</v>
      </c>
      <c r="G36" s="4"/>
      <c r="H36" s="4"/>
      <c r="I36" s="4"/>
      <c r="J36" s="4"/>
      <c r="K36" s="4"/>
      <c r="L36" s="4"/>
    </row>
    <row r="37" spans="2:12" s="20" customFormat="1" ht="15.6" customHeight="1" x14ac:dyDescent="0.2">
      <c r="B37" s="21">
        <v>45713</v>
      </c>
      <c r="C37" s="22" t="s">
        <v>67</v>
      </c>
      <c r="D37" s="22" t="s">
        <v>51</v>
      </c>
      <c r="E37" s="24" t="s">
        <v>68</v>
      </c>
      <c r="F37" s="25">
        <v>265742.71000000002</v>
      </c>
      <c r="G37" s="4"/>
      <c r="H37" s="4"/>
      <c r="I37" s="4"/>
      <c r="J37" s="4"/>
      <c r="K37" s="4"/>
      <c r="L37" s="4"/>
    </row>
    <row r="38" spans="2:12" s="20" customFormat="1" ht="15.6" customHeight="1" x14ac:dyDescent="0.2">
      <c r="B38" s="21">
        <v>45713</v>
      </c>
      <c r="C38" s="22" t="s">
        <v>69</v>
      </c>
      <c r="D38" s="22" t="s">
        <v>51</v>
      </c>
      <c r="E38" s="24" t="s">
        <v>70</v>
      </c>
      <c r="F38" s="25">
        <v>7559.08</v>
      </c>
      <c r="G38" s="4"/>
      <c r="H38" s="4"/>
      <c r="I38" s="4"/>
      <c r="J38" s="4"/>
      <c r="K38" s="4"/>
      <c r="L38" s="4"/>
    </row>
    <row r="39" spans="2:12" s="20" customFormat="1" ht="15.6" customHeight="1" x14ac:dyDescent="0.2">
      <c r="B39" s="21">
        <v>45715</v>
      </c>
      <c r="C39" s="22" t="s">
        <v>71</v>
      </c>
      <c r="D39" s="22" t="s">
        <v>72</v>
      </c>
      <c r="E39" s="24" t="s">
        <v>73</v>
      </c>
      <c r="F39" s="25">
        <v>116409.55</v>
      </c>
      <c r="G39" s="4"/>
      <c r="H39" s="4"/>
      <c r="I39" s="4"/>
      <c r="J39" s="4"/>
      <c r="K39" s="4"/>
      <c r="L39" s="4"/>
    </row>
    <row r="40" spans="2:12" s="20" customFormat="1" ht="15.6" customHeight="1" x14ac:dyDescent="0.2">
      <c r="B40" s="21">
        <v>45715</v>
      </c>
      <c r="C40" s="22" t="s">
        <v>74</v>
      </c>
      <c r="D40" s="22" t="s">
        <v>72</v>
      </c>
      <c r="E40" s="24" t="s">
        <v>75</v>
      </c>
      <c r="F40" s="25">
        <v>13630.5</v>
      </c>
      <c r="G40" s="4"/>
      <c r="H40" s="4"/>
      <c r="I40" s="4"/>
      <c r="J40" s="4"/>
      <c r="K40" s="4"/>
      <c r="L40" s="4"/>
    </row>
    <row r="41" spans="2:12" s="20" customFormat="1" ht="15.6" customHeight="1" x14ac:dyDescent="0.2">
      <c r="B41" s="21">
        <v>45715</v>
      </c>
      <c r="C41" s="22" t="s">
        <v>76</v>
      </c>
      <c r="D41" s="22" t="s">
        <v>72</v>
      </c>
      <c r="E41" s="24" t="s">
        <v>77</v>
      </c>
      <c r="F41" s="25">
        <v>15593.5</v>
      </c>
      <c r="G41" s="4"/>
      <c r="H41" s="4"/>
      <c r="I41" s="4"/>
      <c r="J41" s="4"/>
      <c r="K41" s="4"/>
      <c r="L41" s="4"/>
    </row>
    <row r="42" spans="2:12" s="20" customFormat="1" ht="15.6" customHeight="1" x14ac:dyDescent="0.2">
      <c r="B42" s="21">
        <v>45715</v>
      </c>
      <c r="C42" s="22" t="s">
        <v>78</v>
      </c>
      <c r="D42" s="22" t="s">
        <v>48</v>
      </c>
      <c r="E42" s="26" t="s">
        <v>79</v>
      </c>
      <c r="F42" s="25">
        <v>128.19999999999999</v>
      </c>
      <c r="G42" s="4"/>
      <c r="H42" s="4"/>
      <c r="I42" s="4"/>
      <c r="J42" s="4"/>
      <c r="K42" s="4"/>
      <c r="L42" s="4"/>
    </row>
    <row r="43" spans="2:12" s="20" customFormat="1" ht="15.6" customHeight="1" x14ac:dyDescent="0.2">
      <c r="B43" s="21">
        <v>45716</v>
      </c>
      <c r="C43" s="22" t="s">
        <v>80</v>
      </c>
      <c r="D43" s="22" t="s">
        <v>81</v>
      </c>
      <c r="E43" s="27" t="s">
        <v>82</v>
      </c>
      <c r="F43" s="25">
        <v>167695.70000000001</v>
      </c>
      <c r="G43" s="4"/>
      <c r="H43" s="4"/>
      <c r="I43" s="4"/>
      <c r="J43" s="4"/>
      <c r="K43" s="4"/>
      <c r="L43" s="4"/>
    </row>
    <row r="44" spans="2:12" s="20" customFormat="1" ht="15.6" customHeight="1" x14ac:dyDescent="0.2">
      <c r="B44" s="21">
        <v>45716</v>
      </c>
      <c r="C44" s="22" t="s">
        <v>83</v>
      </c>
      <c r="D44" s="22" t="s">
        <v>84</v>
      </c>
      <c r="E44" s="27" t="s">
        <v>85</v>
      </c>
      <c r="F44" s="25">
        <v>197529.05</v>
      </c>
      <c r="G44" s="4"/>
      <c r="H44" s="4"/>
      <c r="I44" s="4"/>
      <c r="J44" s="4"/>
      <c r="K44" s="4"/>
      <c r="L44" s="4"/>
    </row>
    <row r="45" spans="2:12" s="20" customFormat="1" ht="15.6" customHeight="1" x14ac:dyDescent="0.2">
      <c r="B45" s="21">
        <v>45716</v>
      </c>
      <c r="C45" s="22" t="s">
        <v>86</v>
      </c>
      <c r="D45" s="22" t="s">
        <v>87</v>
      </c>
      <c r="E45" s="27" t="s">
        <v>88</v>
      </c>
      <c r="F45" s="25">
        <v>23520.63</v>
      </c>
      <c r="G45" s="4"/>
      <c r="H45" s="4"/>
      <c r="I45" s="4"/>
      <c r="J45" s="4"/>
      <c r="K45" s="4"/>
      <c r="L45" s="4"/>
    </row>
    <row r="46" spans="2:12" s="20" customFormat="1" ht="15.6" customHeight="1" x14ac:dyDescent="0.2">
      <c r="B46" s="21">
        <v>45716</v>
      </c>
      <c r="C46" s="22" t="s">
        <v>89</v>
      </c>
      <c r="D46" s="22" t="s">
        <v>87</v>
      </c>
      <c r="E46" s="27" t="s">
        <v>90</v>
      </c>
      <c r="F46" s="25">
        <v>17346.22</v>
      </c>
      <c r="G46" s="4"/>
      <c r="H46" s="4"/>
      <c r="I46" s="4"/>
      <c r="J46" s="4"/>
      <c r="K46" s="4"/>
      <c r="L46" s="4"/>
    </row>
    <row r="47" spans="2:12" s="20" customFormat="1" ht="15.6" customHeight="1" x14ac:dyDescent="0.2">
      <c r="B47" s="21">
        <v>45716</v>
      </c>
      <c r="C47" s="22" t="s">
        <v>91</v>
      </c>
      <c r="D47" s="22" t="s">
        <v>87</v>
      </c>
      <c r="E47" s="27" t="s">
        <v>92</v>
      </c>
      <c r="F47" s="25">
        <v>1732.28</v>
      </c>
      <c r="G47" s="4"/>
      <c r="H47" s="4"/>
      <c r="I47" s="4"/>
      <c r="J47" s="4"/>
      <c r="K47" s="4"/>
      <c r="L47" s="4"/>
    </row>
    <row r="48" spans="2:12" s="20" customFormat="1" ht="15.6" customHeight="1" x14ac:dyDescent="0.2">
      <c r="B48" s="21">
        <v>45716</v>
      </c>
      <c r="C48" s="22" t="s">
        <v>93</v>
      </c>
      <c r="D48" s="22" t="s">
        <v>87</v>
      </c>
      <c r="E48" s="24" t="s">
        <v>94</v>
      </c>
      <c r="F48" s="25">
        <v>128.96</v>
      </c>
      <c r="G48" s="4"/>
      <c r="H48" s="4"/>
      <c r="I48" s="4"/>
      <c r="J48" s="4"/>
      <c r="K48" s="4"/>
      <c r="L48" s="4"/>
    </row>
    <row r="49" spans="2:12" s="20" customFormat="1" ht="15.6" customHeight="1" x14ac:dyDescent="0.2">
      <c r="B49" s="21">
        <v>45716</v>
      </c>
      <c r="C49" s="22" t="s">
        <v>95</v>
      </c>
      <c r="D49" s="22" t="s">
        <v>87</v>
      </c>
      <c r="E49" s="24" t="s">
        <v>96</v>
      </c>
      <c r="F49" s="25">
        <v>189.3</v>
      </c>
      <c r="G49" s="4"/>
      <c r="H49" s="4"/>
      <c r="I49" s="4"/>
      <c r="J49" s="4"/>
      <c r="K49" s="4"/>
      <c r="L49" s="4"/>
    </row>
    <row r="50" spans="2:12" s="20" customFormat="1" ht="15.6" customHeight="1" x14ac:dyDescent="0.2">
      <c r="B50" s="21">
        <v>45716</v>
      </c>
      <c r="C50" s="22" t="s">
        <v>97</v>
      </c>
      <c r="D50" s="22" t="s">
        <v>87</v>
      </c>
      <c r="E50" s="24" t="s">
        <v>98</v>
      </c>
      <c r="F50" s="25">
        <v>1785.31</v>
      </c>
      <c r="G50" s="4"/>
      <c r="H50" s="4"/>
      <c r="I50" s="4"/>
      <c r="J50" s="4"/>
      <c r="K50" s="4"/>
      <c r="L50" s="4"/>
    </row>
    <row r="51" spans="2:12" s="5" customFormat="1" x14ac:dyDescent="0.2">
      <c r="B51" s="30"/>
      <c r="C51" s="31"/>
      <c r="D51" s="31"/>
      <c r="E51" s="32" t="s">
        <v>12</v>
      </c>
      <c r="F51" s="33">
        <f>SUM(F11:F50)</f>
        <v>4944423.5399999991</v>
      </c>
      <c r="G51" s="4"/>
      <c r="H51" s="4"/>
      <c r="J51" s="1"/>
      <c r="K51" s="1"/>
      <c r="L51" s="1"/>
    </row>
    <row r="52" spans="2:12" s="5" customFormat="1" x14ac:dyDescent="0.2">
      <c r="B52" s="4"/>
      <c r="C52" s="4"/>
      <c r="D52" s="4"/>
      <c r="E52" s="34"/>
      <c r="F52" s="35"/>
      <c r="G52" s="4"/>
      <c r="H52" s="4"/>
      <c r="J52" s="1"/>
      <c r="K52" s="1"/>
      <c r="L52" s="1"/>
    </row>
    <row r="53" spans="2:12" s="5" customFormat="1" ht="15" customHeight="1" x14ac:dyDescent="0.2">
      <c r="B53" s="48" t="s">
        <v>99</v>
      </c>
      <c r="C53" s="48"/>
      <c r="D53" s="48"/>
      <c r="E53" s="48"/>
      <c r="F53" s="48"/>
      <c r="G53" s="4"/>
      <c r="H53" s="4"/>
      <c r="J53" s="1"/>
      <c r="K53" s="1"/>
      <c r="L53" s="1"/>
    </row>
    <row r="54" spans="2:12" s="5" customFormat="1" x14ac:dyDescent="0.2">
      <c r="B54" s="19" t="s">
        <v>8</v>
      </c>
      <c r="C54" s="19" t="s">
        <v>9</v>
      </c>
      <c r="D54" s="19" t="s">
        <v>10</v>
      </c>
      <c r="E54" s="19" t="s">
        <v>11</v>
      </c>
      <c r="F54" s="19" t="s">
        <v>12</v>
      </c>
      <c r="G54" s="4"/>
      <c r="H54" s="4"/>
      <c r="J54" s="1"/>
      <c r="K54" s="1"/>
      <c r="L54" s="1"/>
    </row>
    <row r="55" spans="2:12" s="5" customFormat="1" ht="42.75" x14ac:dyDescent="0.25">
      <c r="B55" s="36">
        <v>45138</v>
      </c>
      <c r="C55" s="37" t="s">
        <v>100</v>
      </c>
      <c r="D55" s="38" t="s">
        <v>101</v>
      </c>
      <c r="E55" s="38" t="s">
        <v>102</v>
      </c>
      <c r="F55" s="39">
        <f>101812.42+25000+25000</f>
        <v>151812.41999999998</v>
      </c>
      <c r="G55" s="4"/>
      <c r="H55" s="40"/>
      <c r="J55" s="1"/>
      <c r="K55" s="1"/>
      <c r="L55" s="1"/>
    </row>
    <row r="56" spans="2:12" s="5" customFormat="1" ht="42.75" x14ac:dyDescent="0.25">
      <c r="B56" s="36">
        <v>44834</v>
      </c>
      <c r="C56" s="37" t="s">
        <v>103</v>
      </c>
      <c r="D56" s="38" t="s">
        <v>104</v>
      </c>
      <c r="E56" s="38" t="s">
        <v>105</v>
      </c>
      <c r="F56" s="39">
        <v>155000</v>
      </c>
      <c r="G56" s="4"/>
      <c r="H56" s="40"/>
      <c r="J56" s="1"/>
      <c r="K56" s="1"/>
      <c r="L56" s="1"/>
    </row>
    <row r="57" spans="2:12" s="5" customFormat="1" x14ac:dyDescent="0.2">
      <c r="B57" s="49" t="s">
        <v>106</v>
      </c>
      <c r="C57" s="50"/>
      <c r="D57" s="50"/>
      <c r="E57" s="51"/>
      <c r="F57" s="41">
        <f>SUM(F55:F56)</f>
        <v>306812.42</v>
      </c>
      <c r="G57" s="4"/>
      <c r="H57" s="1"/>
      <c r="J57" s="1"/>
      <c r="K57" s="1"/>
      <c r="L57" s="1"/>
    </row>
    <row r="58" spans="2:12" s="5" customFormat="1" x14ac:dyDescent="0.2">
      <c r="B58" s="49" t="s">
        <v>107</v>
      </c>
      <c r="C58" s="50"/>
      <c r="D58" s="50"/>
      <c r="E58" s="51"/>
      <c r="F58" s="42">
        <v>62.514200000000002</v>
      </c>
      <c r="G58" s="4"/>
      <c r="H58" s="1"/>
      <c r="J58" s="1"/>
      <c r="K58" s="1"/>
      <c r="L58" s="1"/>
    </row>
    <row r="59" spans="2:12" s="5" customFormat="1" x14ac:dyDescent="0.2">
      <c r="B59" s="49" t="s">
        <v>12</v>
      </c>
      <c r="C59" s="50"/>
      <c r="D59" s="50"/>
      <c r="E59" s="51"/>
      <c r="F59" s="41">
        <f>+F57*F58</f>
        <v>19180132.986364</v>
      </c>
      <c r="G59" s="4"/>
      <c r="H59" s="1"/>
      <c r="J59" s="1"/>
      <c r="K59" s="1"/>
      <c r="L59" s="1"/>
    </row>
    <row r="60" spans="2:12" s="5" customFormat="1" ht="15" thickBot="1" x14ac:dyDescent="0.25">
      <c r="B60" s="1"/>
      <c r="C60" s="1"/>
      <c r="D60" s="2"/>
      <c r="E60" s="1"/>
      <c r="F60" s="4"/>
      <c r="G60" s="4"/>
      <c r="H60" s="1"/>
      <c r="J60" s="1"/>
      <c r="K60" s="1"/>
      <c r="L60" s="1"/>
    </row>
    <row r="61" spans="2:12" s="5" customFormat="1" ht="15" thickBot="1" x14ac:dyDescent="0.25">
      <c r="B61" s="52" t="s">
        <v>108</v>
      </c>
      <c r="C61" s="53"/>
      <c r="D61" s="53"/>
      <c r="E61" s="53"/>
      <c r="F61" s="43">
        <f>+F51+F59</f>
        <v>24124556.526363999</v>
      </c>
      <c r="G61" s="4"/>
      <c r="H61" s="1"/>
      <c r="J61" s="1"/>
      <c r="K61" s="1"/>
      <c r="L61" s="1"/>
    </row>
    <row r="62" spans="2:12" s="5" customFormat="1" x14ac:dyDescent="0.2">
      <c r="B62" s="44"/>
      <c r="C62" s="44"/>
      <c r="D62" s="44"/>
      <c r="E62" s="44"/>
      <c r="F62" s="45"/>
      <c r="G62" s="4"/>
      <c r="H62" s="1"/>
      <c r="J62" s="1"/>
      <c r="K62" s="1"/>
      <c r="L62" s="1"/>
    </row>
    <row r="63" spans="2:12" s="5" customFormat="1" x14ac:dyDescent="0.2">
      <c r="B63" s="44"/>
      <c r="C63" s="44"/>
      <c r="D63" s="44"/>
      <c r="E63" s="44"/>
      <c r="F63" s="45"/>
      <c r="G63" s="4"/>
      <c r="H63" s="1"/>
      <c r="J63" s="1"/>
      <c r="K63" s="1"/>
      <c r="L63" s="1"/>
    </row>
    <row r="64" spans="2:12" s="4" customFormat="1" x14ac:dyDescent="0.2">
      <c r="B64" s="44"/>
      <c r="C64" s="44"/>
      <c r="D64" s="44"/>
      <c r="E64" s="44"/>
      <c r="F64" s="45"/>
      <c r="H64" s="1"/>
      <c r="I64" s="5"/>
      <c r="J64" s="1"/>
      <c r="K64" s="1"/>
      <c r="L64" s="1"/>
    </row>
    <row r="65" spans="2:12" s="4" customFormat="1" x14ac:dyDescent="0.2">
      <c r="B65" s="44"/>
      <c r="C65" s="44"/>
      <c r="D65" s="44"/>
      <c r="E65" s="44"/>
      <c r="F65" s="45"/>
      <c r="H65" s="1"/>
      <c r="I65" s="5"/>
      <c r="J65" s="1"/>
      <c r="K65" s="1"/>
      <c r="L65" s="1"/>
    </row>
    <row r="66" spans="2:12" s="4" customFormat="1" x14ac:dyDescent="0.2">
      <c r="B66" s="44"/>
      <c r="C66" s="44"/>
      <c r="D66" s="44"/>
      <c r="E66" s="44"/>
      <c r="F66" s="45"/>
      <c r="H66" s="1"/>
      <c r="I66" s="5"/>
      <c r="J66" s="1"/>
      <c r="K66" s="1"/>
      <c r="L66" s="1"/>
    </row>
    <row r="67" spans="2:12" s="4" customFormat="1" x14ac:dyDescent="0.2">
      <c r="B67" s="44"/>
      <c r="C67" s="44"/>
      <c r="D67" s="44"/>
      <c r="E67" s="44"/>
      <c r="F67" s="45"/>
      <c r="H67" s="1"/>
      <c r="I67" s="5"/>
      <c r="J67" s="1"/>
      <c r="K67" s="1"/>
      <c r="L67" s="1"/>
    </row>
    <row r="68" spans="2:12" s="4" customFormat="1" x14ac:dyDescent="0.2">
      <c r="B68" s="44"/>
      <c r="C68" s="44"/>
      <c r="D68" s="44"/>
      <c r="E68" s="44"/>
      <c r="F68" s="45"/>
      <c r="H68" s="1"/>
      <c r="I68" s="5"/>
      <c r="J68" s="1"/>
      <c r="K68" s="1"/>
      <c r="L68" s="1"/>
    </row>
    <row r="69" spans="2:12" s="4" customFormat="1" x14ac:dyDescent="0.2">
      <c r="D69" s="2"/>
      <c r="E69" s="1"/>
      <c r="F69" s="3"/>
      <c r="H69" s="1"/>
      <c r="I69" s="5"/>
      <c r="J69" s="1"/>
      <c r="K69" s="1"/>
      <c r="L69" s="1"/>
    </row>
    <row r="70" spans="2:12" s="4" customFormat="1" x14ac:dyDescent="0.2">
      <c r="B70" s="46"/>
      <c r="C70" s="2"/>
      <c r="D70" s="1"/>
      <c r="E70" s="1"/>
      <c r="F70" s="1"/>
      <c r="H70" s="1"/>
      <c r="I70" s="5"/>
      <c r="J70" s="1"/>
      <c r="K70" s="1"/>
      <c r="L70" s="1"/>
    </row>
    <row r="71" spans="2:12" s="4" customFormat="1" x14ac:dyDescent="0.2">
      <c r="B71" s="46"/>
      <c r="C71" s="2"/>
      <c r="D71" s="1"/>
      <c r="E71" s="1"/>
      <c r="F71" s="1"/>
      <c r="H71" s="1"/>
      <c r="I71" s="5"/>
      <c r="J71" s="1"/>
      <c r="K71" s="1"/>
      <c r="L71" s="1"/>
    </row>
  </sheetData>
  <autoFilter ref="B10:F51" xr:uid="{2434FDEE-DA9A-4140-8DC3-F2A431A381B8}">
    <sortState xmlns:xlrd2="http://schemas.microsoft.com/office/spreadsheetml/2017/richdata2" ref="B11:F51">
      <sortCondition ref="B10:B51"/>
    </sortState>
  </autoFilter>
  <mergeCells count="6">
    <mergeCell ref="B61:E61"/>
    <mergeCell ref="B9:F9"/>
    <mergeCell ref="B53:F53"/>
    <mergeCell ref="B57:E57"/>
    <mergeCell ref="B58:E58"/>
    <mergeCell ref="B59:E59"/>
  </mergeCells>
  <printOptions horizontalCentered="1"/>
  <pageMargins left="0.86614173228346458" right="0.86614173228346458" top="0.23622047244094491" bottom="0.39370078740157483" header="0.23622047244094491" footer="0.43307086614173229"/>
  <pageSetup scale="73" fitToHeight="0" orientation="landscape" r:id="rId1"/>
  <headerFooter>
    <oddFooter>&amp;R&amp;"Arial Nova Cond Light,Normal"&amp;10&amp;P  de &amp;N</oddFooter>
  </headerFooter>
  <rowBreaks count="1" manualBreakCount="1">
    <brk id="44" min="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feb. 2025</vt:lpstr>
      <vt:lpstr>'CXP, feb. 2025'!Área_de_impresión</vt:lpstr>
      <vt:lpstr>'CXP, feb. 2025'!Cuentas_por_pagar022025</vt:lpstr>
      <vt:lpstr>'CXP, feb. 2025'!CuentasporPagar</vt:lpstr>
      <vt:lpstr>'CXP, feb.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2025-03-17T15:31:00Z</dcterms:created>
  <dcterms:modified xsi:type="dcterms:W3CDTF">2025-10-15T13:26:14Z</dcterms:modified>
</cp:coreProperties>
</file>