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julio\"/>
    </mc:Choice>
  </mc:AlternateContent>
  <xr:revisionPtr revIDLastSave="0" documentId="8_{902BEFE9-E320-41AF-84C9-2B1508516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Fijo!$A$4:$O$4</definedName>
    <definedName name="_xlnm._FilterDatabase" localSheetId="1" hidden="1">'Fijo 2'!$A$4:$O$103</definedName>
    <definedName name="_xlnm._FilterDatabase" localSheetId="2" hidden="1">Temporal!$A$4:$O$52</definedName>
    <definedName name="_xlnm.Extract" localSheetId="0">Fijo!$D$179</definedName>
    <definedName name="_xlnm.Extract" localSheetId="1">'Fijo 2'!$D$114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8" l="1"/>
  <c r="K11" i="8"/>
  <c r="J11" i="8"/>
  <c r="I11" i="8"/>
  <c r="G11" i="8"/>
  <c r="N9" i="8"/>
  <c r="O9" i="8" s="1"/>
  <c r="O11" i="8" s="1"/>
  <c r="O20" i="6"/>
  <c r="O21" i="6"/>
  <c r="M21" i="6"/>
  <c r="L21" i="6"/>
  <c r="K21" i="6"/>
  <c r="J21" i="6"/>
  <c r="G21" i="6"/>
  <c r="N103" i="1"/>
  <c r="J103" i="1"/>
  <c r="L103" i="1"/>
  <c r="O103" i="1"/>
  <c r="M103" i="1"/>
  <c r="I103" i="1"/>
  <c r="G103" i="1"/>
  <c r="N167" i="2"/>
  <c r="M167" i="2"/>
  <c r="N11" i="8" l="1"/>
  <c r="M52" i="4"/>
  <c r="J52" i="4"/>
  <c r="L17" i="8"/>
  <c r="K17" i="8"/>
  <c r="J17" i="8"/>
  <c r="G17" i="8"/>
  <c r="N16" i="8"/>
  <c r="N17" i="8" s="1"/>
  <c r="I16" i="8"/>
  <c r="I17" i="8" s="1"/>
  <c r="N115" i="2"/>
  <c r="O115" i="2" s="1"/>
  <c r="N166" i="2"/>
  <c r="L167" i="2"/>
  <c r="K167" i="2"/>
  <c r="J167" i="2"/>
  <c r="I167" i="2"/>
  <c r="H167" i="2"/>
  <c r="G167" i="2"/>
  <c r="N52" i="4"/>
  <c r="O69" i="2"/>
  <c r="G52" i="4"/>
  <c r="O19" i="6" l="1"/>
  <c r="O16" i="8"/>
  <c r="O17" i="8" s="1"/>
  <c r="O166" i="2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103" i="1"/>
  <c r="I50" i="4" l="1"/>
  <c r="I49" i="4"/>
  <c r="O92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6" i="3"/>
  <c r="O6" i="3" s="1"/>
  <c r="I7" i="3"/>
  <c r="O7" i="3" s="1"/>
  <c r="I8" i="3"/>
  <c r="O8" i="3" s="1"/>
  <c r="I4" i="3"/>
  <c r="O4" i="3" s="1"/>
  <c r="B10" i="3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51" i="4"/>
  <c r="I5" i="4"/>
  <c r="N20" i="1"/>
  <c r="O20" i="1" s="1"/>
  <c r="N34" i="1"/>
  <c r="O34" i="1" s="1"/>
  <c r="N48" i="1"/>
  <c r="O48" i="1" s="1"/>
  <c r="N64" i="1"/>
  <c r="O64" i="1" s="1"/>
  <c r="N79" i="1"/>
  <c r="O79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80" i="1"/>
  <c r="O80" i="1" s="1"/>
  <c r="N81" i="1"/>
  <c r="O81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5" i="1"/>
  <c r="N21" i="6" l="1"/>
  <c r="O5" i="1"/>
  <c r="O4" i="6"/>
  <c r="O52" i="4"/>
  <c r="K52" i="4" l="1"/>
  <c r="N7" i="2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O25" i="2"/>
  <c r="N26" i="2"/>
  <c r="O26" i="2" s="1"/>
  <c r="N27" i="2"/>
  <c r="O27" i="2" s="1"/>
  <c r="N28" i="2"/>
  <c r="O28" i="2" s="1"/>
  <c r="N32" i="2"/>
  <c r="O32" i="2" s="1"/>
  <c r="N33" i="2"/>
  <c r="O33" i="2" s="1"/>
  <c r="N34" i="2"/>
  <c r="O34" i="2" s="1"/>
  <c r="N36" i="2"/>
  <c r="O36" i="2" s="1"/>
  <c r="N41" i="2"/>
  <c r="O41" i="2" s="1"/>
  <c r="N42" i="2"/>
  <c r="O42" i="2" s="1"/>
  <c r="N43" i="2"/>
  <c r="O43" i="2" s="1"/>
  <c r="N45" i="2"/>
  <c r="O45" i="2" s="1"/>
  <c r="N46" i="2"/>
  <c r="O46" i="2" s="1"/>
  <c r="N49" i="2"/>
  <c r="O49" i="2" s="1"/>
  <c r="N50" i="2"/>
  <c r="O50" i="2" s="1"/>
  <c r="N52" i="2"/>
  <c r="O52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8" i="2"/>
  <c r="O68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8" i="2"/>
  <c r="O88" i="2" s="1"/>
  <c r="N90" i="2"/>
  <c r="O90" i="2" s="1"/>
  <c r="N91" i="2"/>
  <c r="O91" i="2" s="1"/>
  <c r="N92" i="2"/>
  <c r="O92" i="2" s="1"/>
  <c r="N94" i="2"/>
  <c r="O94" i="2" s="1"/>
  <c r="N96" i="2"/>
  <c r="O96" i="2" s="1"/>
  <c r="N98" i="2"/>
  <c r="O98" i="2" s="1"/>
  <c r="N99" i="2"/>
  <c r="O99" i="2" s="1"/>
  <c r="N100" i="2"/>
  <c r="O100" i="2" s="1"/>
  <c r="N101" i="2"/>
  <c r="O101" i="2" s="1"/>
  <c r="N103" i="2"/>
  <c r="O103" i="2" s="1"/>
  <c r="N104" i="2"/>
  <c r="O104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6" i="2"/>
  <c r="O116" i="2" s="1"/>
  <c r="N117" i="2"/>
  <c r="O117" i="2" s="1"/>
  <c r="N118" i="2"/>
  <c r="O118" i="2" s="1"/>
  <c r="N119" i="2"/>
  <c r="O119" i="2" s="1"/>
  <c r="N120" i="2"/>
  <c r="O120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O152" i="2"/>
  <c r="N153" i="2"/>
  <c r="O153" i="2" s="1"/>
  <c r="N154" i="2"/>
  <c r="O154" i="2" s="1"/>
  <c r="N155" i="2"/>
  <c r="O155" i="2" s="1"/>
  <c r="N156" i="2"/>
  <c r="O156" i="2" s="1"/>
  <c r="N157" i="2"/>
  <c r="O157" i="2" s="1"/>
  <c r="N159" i="2"/>
  <c r="O159" i="2" s="1"/>
  <c r="N160" i="2"/>
  <c r="O160" i="2" s="1"/>
  <c r="N162" i="2"/>
  <c r="O162" i="2" s="1"/>
  <c r="N163" i="2"/>
  <c r="O163" i="2" s="1"/>
  <c r="N164" i="2"/>
  <c r="O164" i="2" s="1"/>
  <c r="N165" i="2"/>
  <c r="O165" i="2" s="1"/>
  <c r="N105" i="2"/>
  <c r="O105" i="2" s="1"/>
  <c r="O7" i="2" l="1"/>
  <c r="O167" i="2" s="1"/>
  <c r="O10" i="3" l="1"/>
  <c r="N10" i="3"/>
  <c r="M10" i="3"/>
  <c r="L10" i="3"/>
  <c r="K10" i="3"/>
  <c r="J10" i="3"/>
  <c r="I10" i="3"/>
  <c r="H10" i="3"/>
  <c r="G10" i="3"/>
  <c r="H52" i="4" l="1"/>
  <c r="I52" i="4"/>
  <c r="L52" i="4"/>
  <c r="K103" i="1" l="1"/>
</calcChain>
</file>

<file path=xl/sharedStrings.xml><?xml version="1.0" encoding="utf-8"?>
<sst xmlns="http://schemas.openxmlformats.org/spreadsheetml/2006/main" count="1817" uniqueCount="502">
  <si>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</si>
  <si>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</si>
  <si>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</si>
  <si>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</si>
  <si>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</si>
  <si>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</si>
  <si>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</si>
  <si>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</si>
  <si>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</si>
  <si>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</si>
  <si>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</si>
  <si>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</si>
  <si>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</si>
  <si>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</si>
  <si>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</si>
  <si>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</si>
  <si>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</si>
  <si>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</si>
  <si>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</si>
  <si>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</si>
  <si>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</si>
  <si>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</si>
  <si>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</si>
  <si>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</si>
  <si>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</si>
  <si>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</si>
  <si>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</si>
  <si>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</si>
  <si>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</si>
  <si>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</si>
  <si>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</si>
  <si>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</si>
  <si>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</si>
  <si>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</si>
  <si>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</si>
  <si>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</si>
  <si>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</si>
  <si>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</si>
  <si>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</si>
  <si>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</si>
  <si>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</si>
  <si>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</si>
  <si>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</si>
  <si>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</si>
  <si>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</si>
  <si>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</si>
  <si>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</si>
  <si>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</si>
  <si>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</si>
  <si>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</si>
  <si>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</si>
  <si>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</si>
  <si>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</si>
  <si>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</si>
  <si>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</si>
  <si>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</si>
  <si>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</si>
  <si>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</si>
  <si>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</si>
  <si>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</si>
  <si>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</si>
  <si>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</si>
  <si>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</si>
  <si>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</si>
  <si>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</si>
  <si>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</si>
  <si>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</si>
  <si>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</si>
  <si>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</si>
  <si>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</si>
  <si>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</si>
  <si>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</si>
  <si>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</si>
  <si>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</si>
  <si>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</si>
  <si>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</si>
  <si>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</si>
  <si>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</si>
  <si>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</si>
  <si>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</si>
  <si>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</si>
  <si>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</si>
  <si>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</si>
  <si>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</si>
  <si>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</si>
  <si>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</si>
  <si>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</si>
  <si>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</si>
  <si>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</si>
  <si>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</si>
  <si>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</si>
  <si>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</si>
  <si>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</si>
  <si>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</si>
  <si>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</si>
  <si>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</si>
  <si>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</si>
  <si>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</si>
  <si>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</si>
  <si>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</si>
  <si>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</si>
  <si>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</si>
  <si>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</si>
  <si>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</si>
  <si>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</si>
  <si>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</si>
  <si>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</si>
  <si>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</si>
  <si>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</si>
  <si>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</si>
  <si>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</si>
  <si>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</si>
  <si>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</si>
  <si>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</si>
  <si>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</si>
  <si>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</si>
  <si>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</si>
  <si>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</si>
  <si>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</si>
  <si>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</si>
  <si>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</si>
  <si>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</si>
  <si>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</si>
  <si>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</si>
  <si>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</si>
  <si>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</si>
  <si>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</si>
  <si>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</si>
  <si>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</si>
  <si>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</si>
  <si>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</si>
  <si>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</si>
  <si>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</si>
  <si>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</si>
  <si>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</si>
  <si>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</si>
  <si>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</si>
  <si>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</si>
  <si>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</si>
  <si>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</si>
  <si>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</si>
  <si>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</si>
  <si>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</si>
  <si>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</si>
  <si>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</si>
  <si>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</si>
  <si>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</si>
  <si>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</si>
  <si>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</si>
  <si>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</si>
  <si>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</si>
  <si>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</si>
  <si>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</si>
  <si>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</si>
  <si>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</si>
  <si>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</si>
  <si>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</si>
  <si>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</si>
  <si>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</si>
  <si>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</si>
  <si>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</si>
  <si>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</si>
  <si>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</si>
  <si>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</si>
  <si>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</si>
  <si>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</si>
  <si>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</si>
  <si>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</si>
  <si>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</si>
  <si>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</si>
  <si>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</si>
  <si>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</si>
  <si>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</si>
  <si>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</si>
  <si>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</si>
  <si>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</si>
  <si>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</si>
  <si>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</si>
  <si>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</si>
  <si>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</si>
  <si>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</si>
  <si>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</si>
  <si>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</si>
  <si>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</si>
  <si>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</si>
  <si>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</si>
  <si>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</si>
  <si>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</si>
  <si>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</si>
  <si>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</si>
  <si>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</si>
  <si>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</si>
  <si>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</si>
  <si>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</si>
  <si>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</si>
  <si>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</si>
  <si>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</si>
  <si>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</si>
  <si>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</si>
  <si>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</si>
  <si>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</si>
  <si>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</si>
  <si>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</si>
  <si>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</si>
  <si>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</si>
  <si>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</si>
  <si>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</si>
  <si>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</si>
  <si>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</si>
  <si>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</si>
  <si>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</si>
  <si>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</si>
  <si>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</si>
  <si>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</si>
  <si>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</si>
  <si>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</si>
  <si>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</si>
  <si>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</si>
  <si>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</si>
  <si>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</si>
  <si>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</si>
  <si>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</si>
  <si>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</si>
  <si>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</si>
  <si>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</si>
  <si>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</si>
  <si>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</si>
  <si>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</si>
  <si>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</si>
  <si>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</si>
  <si>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</si>
  <si>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</si>
  <si>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</si>
  <si>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</si>
  <si>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</si>
  <si>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</si>
  <si>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</si>
  <si>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</si>
  <si>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</si>
  <si>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</si>
  <si>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</si>
  <si>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</si>
  <si>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</si>
  <si>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</si>
  <si>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</si>
  <si>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</si>
  <si>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</si>
  <si>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</si>
  <si>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</si>
  <si>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</si>
  <si>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</si>
  <si>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</si>
  <si>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</si>
  <si>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</si>
  <si>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</si>
  <si>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</si>
  <si>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</si>
  <si>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</si>
  <si>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</si>
  <si>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</si>
  <si>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</si>
  <si>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</si>
  <si>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</si>
  <si>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</si>
  <si>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</si>
  <si>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</si>
  <si>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</si>
  <si>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</si>
  <si>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</si>
  <si>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</si>
  <si>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</si>
  <si>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</si>
  <si>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</si>
  <si>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</si>
  <si>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</si>
  <si>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</si>
  <si>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</si>
  <si>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</si>
  <si>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</si>
  <si>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</si>
  <si>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</si>
  <si>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</si>
  <si>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</si>
  <si>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</si>
  <si>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</si>
  <si>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</si>
  <si>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</si>
  <si>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</si>
  <si>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</si>
  <si>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</si>
  <si>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</si>
  <si>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</si>
  <si>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</si>
  <si>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</si>
  <si>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</si>
  <si>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</si>
  <si>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</si>
  <si>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</si>
  <si>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</si>
  <si>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</si>
  <si>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</si>
  <si>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</si>
  <si>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</si>
  <si>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</si>
  <si>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</si>
  <si>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</si>
  <si>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</si>
  <si>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</si>
  <si>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</si>
  <si>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</si>
  <si>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</si>
  <si>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</si>
  <si>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</si>
  <si>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</si>
  <si>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</si>
  <si>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</si>
  <si>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</si>
  <si>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</si>
  <si>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</si>
  <si>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</si>
  <si>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</si>
  <si>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</si>
  <si>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</si>
  <si>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</si>
  <si>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</si>
  <si>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</si>
  <si>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</si>
  <si>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</si>
  <si>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</si>
  <si>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</si>
  <si>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</si>
  <si>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</si>
  <si>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</si>
  <si>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</si>
  <si>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</si>
  <si>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</si>
  <si>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</si>
  <si>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</si>
  <si>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</si>
  <si>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</si>
  <si>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</si>
  <si>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</si>
  <si>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</si>
  <si>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</si>
  <si>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</si>
  <si>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</si>
  <si>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</si>
  <si>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</si>
  <si>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</si>
  <si>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</si>
  <si>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</si>
  <si>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</si>
  <si>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</si>
  <si>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</si>
  <si>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</si>
  <si>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</si>
  <si>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</si>
  <si>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</si>
  <si>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</si>
  <si>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</si>
  <si>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</si>
  <si>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</si>
  <si>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</si>
  <si>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</si>
  <si>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</si>
  <si>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</si>
  <si>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</si>
  <si>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</si>
  <si>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</si>
  <si>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</si>
  <si>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</si>
  <si>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</si>
  <si>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</si>
  <si>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</si>
  <si>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</si>
  <si>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</si>
  <si>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</si>
  <si>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</si>
  <si>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</si>
  <si>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</si>
  <si>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</si>
  <si>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</si>
  <si>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</si>
  <si>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</si>
  <si>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</si>
  <si>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</si>
  <si>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</si>
  <si>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</si>
  <si>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</si>
  <si>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</si>
  <si>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</si>
  <si>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</si>
  <si>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</si>
  <si>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</si>
  <si>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</si>
  <si>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</si>
  <si>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</si>
  <si>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</si>
  <si>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</si>
  <si>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</si>
  <si>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</si>
  <si>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</si>
  <si>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</si>
  <si>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</si>
  <si>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</si>
  <si>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</si>
  <si>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</si>
  <si>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</si>
  <si>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</si>
  <si>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</si>
  <si>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</si>
  <si>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</si>
  <si>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</si>
  <si>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</si>
  <si>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</si>
  <si>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</si>
  <si>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</si>
  <si>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</si>
  <si>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</si>
  <si>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</si>
  <si>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</si>
  <si>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</si>
  <si>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</si>
  <si>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</si>
  <si>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</si>
  <si>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</si>
  <si>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</si>
  <si>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</si>
  <si>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</si>
  <si>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</si>
  <si>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</si>
  <si>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</si>
  <si>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</si>
  <si>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</si>
  <si>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</si>
  <si>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</si>
  <si>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</si>
  <si>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</si>
  <si>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</si>
  <si>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</si>
  <si>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</si>
  <si>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</si>
  <si>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</si>
  <si>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</si>
  <si>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</si>
  <si>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</si>
  <si>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</si>
  <si>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</si>
  <si>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</si>
  <si>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</si>
  <si>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</si>
  <si>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</si>
  <si>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</si>
  <si>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</si>
  <si>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</si>
  <si>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</si>
  <si>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</si>
  <si>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</si>
  <si>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</si>
  <si>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</si>
  <si>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</si>
  <si>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</si>
  <si>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</si>
  <si>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</si>
  <si>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</si>
  <si>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</si>
  <si>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</si>
  <si>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</si>
  <si>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</si>
  <si>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</si>
  <si>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</si>
  <si>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>LYDEN JHOEL GONZALEZ JIMENEZ</t>
  </si>
  <si>
    <t>ARMANDO DE LA ROSA</t>
  </si>
  <si>
    <t>NÓMINA PERSONAL TRÁMITE DE PENSIÓN CORRESPONDIENTE AL MES DE MARZO 2023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</si>
  <si>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</si>
  <si>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</si>
  <si>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</si>
  <si>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</si>
  <si>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</si>
  <si>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</si>
  <si>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 xml:space="preserve">FANY VICTORIA MARTINEZ CAMPUSANO 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</si>
  <si>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</si>
  <si>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</si>
  <si>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</si>
  <si>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</si>
  <si>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</si>
  <si>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</si>
  <si>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>NÓMINA PERSONAL DE INTERINATO FONDO 9998  CORRESPONDIENTE AL MES DE MAYO 2023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</si>
  <si>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</si>
  <si>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</si>
  <si>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</si>
  <si>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</si>
  <si>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NÓMINA PERSONAL FIJO CORRESPONDIENTE AL MES DE JULIO 2023</t>
  </si>
  <si>
    <t>YINELBI JIMENEZ PICHARDO</t>
  </si>
  <si>
    <t>LUIS MANUEL LÓPEZ CASTILLO</t>
  </si>
  <si>
    <t>NÓMINA PERSONAL FIJO 2 CORRESPONDIENTE AL MES DE JULIO  2023</t>
  </si>
  <si>
    <t>ENCARGADA DE DIVISIÓN ADMINISTRATIVO</t>
  </si>
  <si>
    <t>NÓMINA PERSONAL TEMPORALES CORRESPONDIENTE AL MES DE JULIO  2023</t>
  </si>
  <si>
    <t>NÓMINA PERSONAL TRAMITE EN PENSIÓN CORRESPONDIENTE AL MES DE JULIO 2023</t>
  </si>
  <si>
    <t>RAFAEL ARIAS GARCIA</t>
  </si>
  <si>
    <t>NÓMINA PERSONAL DE VIGILANCIA CORRESPONDIENTE AL MES DE JULIO  2023</t>
  </si>
  <si>
    <t>NÓMINA PERSONAL DE INTERINATO  CORRESPONDIENTE AL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</si>
</sst>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$_-;\-* #,##0.00\ _$_-;_-* &quot;-&quot;??\ _$_-;_-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3" fillId="0" borderId="13" xfId="0" applyFont="1" applyBorder="1"/>
    <xf numFmtId="0" fontId="23" fillId="0" borderId="0" xfId="0" applyFont="1" applyAlignment="1">
      <alignment horizontal="left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0" fontId="23" fillId="0" borderId="13" xfId="0" applyFont="1" applyBorder="1" applyAlignment="1">
      <alignment horizontal="center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78"/>
  <sheetViews>
    <sheetView tabSelected="1" topLeftCell="A139" zoomScale="160" zoomScaleNormal="160" workbookViewId="0">
      <selection activeCell="C165" sqref="C165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4.14062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492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467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5" si="0">SUM(J7:M7)</f>
        <v>23926.87</v>
      </c>
      <c r="O7" s="21">
        <f t="shared" ref="O7:O65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  <c r="Q10" s="27"/>
    </row>
    <row r="11" spans="1:17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  <c r="Q11" s="27"/>
    </row>
    <row r="12" spans="1:17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  <c r="Q12" s="27"/>
    </row>
    <row r="13" spans="1:17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3279.9</v>
      </c>
      <c r="N13" s="21">
        <f t="shared" si="0"/>
        <v>5643.9</v>
      </c>
      <c r="O13" s="21">
        <f t="shared" si="1"/>
        <v>34356.1</v>
      </c>
      <c r="Q13" s="27"/>
    </row>
    <row r="14" spans="1:17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42</v>
      </c>
      <c r="B17" s="18" t="s">
        <v>16</v>
      </c>
      <c r="C17" s="17" t="s">
        <v>94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43</v>
      </c>
      <c r="B18" s="18" t="s">
        <v>28</v>
      </c>
      <c r="C18" s="17" t="s">
        <v>44</v>
      </c>
      <c r="D18" s="17" t="s">
        <v>45</v>
      </c>
      <c r="E18" s="19" t="s">
        <v>46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47</v>
      </c>
      <c r="B19" s="18" t="s">
        <v>16</v>
      </c>
      <c r="C19" s="17" t="s">
        <v>48</v>
      </c>
      <c r="D19" s="17" t="s">
        <v>49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50</v>
      </c>
      <c r="B20" s="18" t="s">
        <v>16</v>
      </c>
      <c r="C20" s="17" t="s">
        <v>51</v>
      </c>
      <c r="D20" s="17" t="s">
        <v>52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53</v>
      </c>
      <c r="B21" s="18" t="s">
        <v>28</v>
      </c>
      <c r="C21" s="17" t="s">
        <v>54</v>
      </c>
      <c r="D21" s="17" t="s">
        <v>52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55</v>
      </c>
      <c r="B22" s="18" t="s">
        <v>28</v>
      </c>
      <c r="C22" s="17" t="s">
        <v>490</v>
      </c>
      <c r="D22" s="17" t="s">
        <v>52</v>
      </c>
      <c r="E22" s="19" t="s">
        <v>31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56</v>
      </c>
      <c r="B23" s="18" t="s">
        <v>28</v>
      </c>
      <c r="C23" s="17" t="s">
        <v>57</v>
      </c>
      <c r="D23" s="17" t="s">
        <v>58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59</v>
      </c>
      <c r="B24" s="18" t="s">
        <v>28</v>
      </c>
      <c r="C24" s="17" t="s">
        <v>60</v>
      </c>
      <c r="D24" s="17" t="s">
        <v>58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61</v>
      </c>
      <c r="B25" s="18" t="s">
        <v>28</v>
      </c>
      <c r="C25" s="17" t="s">
        <v>30</v>
      </c>
      <c r="D25" s="17" t="s">
        <v>58</v>
      </c>
      <c r="E25" s="19" t="s">
        <v>31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670</v>
      </c>
      <c r="N25" s="21">
        <v>2443</v>
      </c>
      <c r="O25" s="21">
        <f t="shared" si="1"/>
        <v>27557</v>
      </c>
      <c r="Q25" s="27"/>
    </row>
    <row r="26" spans="1:17" ht="11.25" customHeight="1" x14ac:dyDescent="0.25">
      <c r="A26" s="17" t="s">
        <v>62</v>
      </c>
      <c r="B26" s="18" t="s">
        <v>16</v>
      </c>
      <c r="C26" s="17" t="s">
        <v>30</v>
      </c>
      <c r="D26" s="17" t="s">
        <v>58</v>
      </c>
      <c r="E26" s="19" t="s">
        <v>31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63</v>
      </c>
      <c r="B27" s="18" t="s">
        <v>28</v>
      </c>
      <c r="C27" s="17" t="s">
        <v>64</v>
      </c>
      <c r="D27" s="17" t="s">
        <v>65</v>
      </c>
      <c r="E27" s="19" t="s">
        <v>46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66</v>
      </c>
      <c r="B28" s="18" t="s">
        <v>28</v>
      </c>
      <c r="C28" s="17" t="s">
        <v>34</v>
      </c>
      <c r="D28" s="17" t="s">
        <v>65</v>
      </c>
      <c r="E28" s="19" t="s">
        <v>46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1702.45</v>
      </c>
      <c r="N28" s="21">
        <f t="shared" si="0"/>
        <v>3253.83</v>
      </c>
      <c r="O28" s="21">
        <f t="shared" si="1"/>
        <v>22996.17</v>
      </c>
      <c r="Q28" s="27"/>
    </row>
    <row r="29" spans="1:17" ht="11.25" customHeight="1" x14ac:dyDescent="0.25">
      <c r="A29" s="17" t="s">
        <v>67</v>
      </c>
      <c r="B29" s="18" t="s">
        <v>16</v>
      </c>
      <c r="C29" s="17" t="s">
        <v>68</v>
      </c>
      <c r="D29" s="17" t="s">
        <v>65</v>
      </c>
      <c r="E29" s="19" t="s">
        <v>46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3725</v>
      </c>
      <c r="N29" s="21">
        <v>7332.59</v>
      </c>
      <c r="O29" s="21">
        <v>36667.410000000003</v>
      </c>
      <c r="Q29" s="27"/>
    </row>
    <row r="30" spans="1:17" ht="11.25" customHeight="1" x14ac:dyDescent="0.25">
      <c r="A30" s="17" t="s">
        <v>69</v>
      </c>
      <c r="B30" s="18" t="s">
        <v>16</v>
      </c>
      <c r="C30" s="17" t="s">
        <v>68</v>
      </c>
      <c r="D30" s="17" t="s">
        <v>65</v>
      </c>
      <c r="E30" s="19" t="s">
        <v>31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v>8619.24</v>
      </c>
      <c r="O30" s="21">
        <v>35380.76</v>
      </c>
      <c r="Q30" s="27"/>
    </row>
    <row r="31" spans="1:17" ht="11.25" customHeight="1" x14ac:dyDescent="0.25">
      <c r="A31" s="17" t="s">
        <v>70</v>
      </c>
      <c r="B31" s="18" t="s">
        <v>16</v>
      </c>
      <c r="C31" s="17" t="s">
        <v>68</v>
      </c>
      <c r="D31" s="17" t="s">
        <v>65</v>
      </c>
      <c r="E31" s="19" t="s">
        <v>46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v>5732.59</v>
      </c>
      <c r="O31" s="21">
        <v>38267.410000000003</v>
      </c>
      <c r="Q31" s="27"/>
    </row>
    <row r="32" spans="1:17" ht="11.25" customHeight="1" x14ac:dyDescent="0.25">
      <c r="A32" s="17" t="s">
        <v>71</v>
      </c>
      <c r="B32" s="18" t="s">
        <v>16</v>
      </c>
      <c r="C32" s="17" t="s">
        <v>72</v>
      </c>
      <c r="D32" s="17" t="s">
        <v>73</v>
      </c>
      <c r="E32" s="19" t="s">
        <v>46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74</v>
      </c>
      <c r="B33" s="18" t="s">
        <v>28</v>
      </c>
      <c r="C33" s="17" t="s">
        <v>34</v>
      </c>
      <c r="D33" s="17" t="s">
        <v>73</v>
      </c>
      <c r="E33" s="19" t="s">
        <v>46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1842.45</v>
      </c>
      <c r="N33" s="21">
        <f t="shared" si="0"/>
        <v>3393.83</v>
      </c>
      <c r="O33" s="21">
        <f t="shared" si="1"/>
        <v>22856.17</v>
      </c>
      <c r="Q33" s="27"/>
    </row>
    <row r="34" spans="1:17" ht="11.25" customHeight="1" x14ac:dyDescent="0.25">
      <c r="A34" s="17" t="s">
        <v>75</v>
      </c>
      <c r="B34" s="18" t="s">
        <v>28</v>
      </c>
      <c r="C34" s="17" t="s">
        <v>34</v>
      </c>
      <c r="D34" s="17" t="s">
        <v>73</v>
      </c>
      <c r="E34" s="19" t="s">
        <v>46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1702.45</v>
      </c>
      <c r="N34" s="21">
        <f t="shared" si="0"/>
        <v>3179.95</v>
      </c>
      <c r="O34" s="21">
        <f t="shared" si="1"/>
        <v>21820.05</v>
      </c>
      <c r="Q34" s="27"/>
    </row>
    <row r="35" spans="1:17" ht="11.25" customHeight="1" x14ac:dyDescent="0.25">
      <c r="A35" s="17" t="s">
        <v>76</v>
      </c>
      <c r="B35" s="18" t="s">
        <v>28</v>
      </c>
      <c r="C35" s="17" t="s">
        <v>77</v>
      </c>
      <c r="D35" s="17" t="s">
        <v>73</v>
      </c>
      <c r="E35" s="19" t="s">
        <v>31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v>3732.59</v>
      </c>
      <c r="O35" s="21">
        <v>40267.410000000003</v>
      </c>
      <c r="Q35" s="27"/>
    </row>
    <row r="36" spans="1:17" ht="11.25" customHeight="1" x14ac:dyDescent="0.25">
      <c r="A36" s="17" t="s">
        <v>78</v>
      </c>
      <c r="B36" s="18" t="s">
        <v>28</v>
      </c>
      <c r="C36" s="17" t="s">
        <v>68</v>
      </c>
      <c r="D36" s="17" t="s">
        <v>73</v>
      </c>
      <c r="E36" s="19" t="s">
        <v>46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4649.8999999999996</v>
      </c>
      <c r="N36" s="21">
        <f t="shared" si="0"/>
        <v>7013.9</v>
      </c>
      <c r="O36" s="21">
        <f t="shared" si="1"/>
        <v>32986.1</v>
      </c>
      <c r="Q36" s="27"/>
    </row>
    <row r="37" spans="1:17" ht="11.25" customHeight="1" x14ac:dyDescent="0.25">
      <c r="A37" s="17" t="s">
        <v>79</v>
      </c>
      <c r="B37" s="18" t="s">
        <v>28</v>
      </c>
      <c r="C37" s="17" t="s">
        <v>68</v>
      </c>
      <c r="D37" s="17" t="s">
        <v>73</v>
      </c>
      <c r="E37" s="19" t="s">
        <v>31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v>13510.03</v>
      </c>
      <c r="O37" s="21">
        <v>30489.97</v>
      </c>
      <c r="Q37" s="27"/>
    </row>
    <row r="38" spans="1:17" ht="11.25" customHeight="1" x14ac:dyDescent="0.25">
      <c r="A38" s="17" t="s">
        <v>80</v>
      </c>
      <c r="B38" s="18" t="s">
        <v>16</v>
      </c>
      <c r="C38" s="17" t="s">
        <v>68</v>
      </c>
      <c r="D38" s="17" t="s">
        <v>81</v>
      </c>
      <c r="E38" s="19" t="s">
        <v>46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770.57</v>
      </c>
      <c r="L38" s="21">
        <v>1337.6</v>
      </c>
      <c r="M38" s="21">
        <v>2102.4499999999998</v>
      </c>
      <c r="N38" s="21">
        <v>5473.42</v>
      </c>
      <c r="O38" s="21">
        <v>38526.58</v>
      </c>
      <c r="Q38" s="27"/>
    </row>
    <row r="39" spans="1:17" ht="11.25" customHeight="1" x14ac:dyDescent="0.25">
      <c r="A39" s="17" t="s">
        <v>82</v>
      </c>
      <c r="B39" s="18" t="s">
        <v>16</v>
      </c>
      <c r="C39" s="17" t="s">
        <v>68</v>
      </c>
      <c r="D39" s="17" t="s">
        <v>81</v>
      </c>
      <c r="E39" s="19" t="s">
        <v>46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17">
        <v>625</v>
      </c>
      <c r="N39" s="21">
        <v>4232.59</v>
      </c>
      <c r="O39" s="21">
        <v>39767.410000000003</v>
      </c>
      <c r="Q39" s="27"/>
    </row>
    <row r="40" spans="1:17" ht="11.25" customHeight="1" x14ac:dyDescent="0.25">
      <c r="A40" s="17" t="s">
        <v>83</v>
      </c>
      <c r="B40" s="18" t="s">
        <v>16</v>
      </c>
      <c r="C40" s="17" t="s">
        <v>68</v>
      </c>
      <c r="D40" s="17" t="s">
        <v>81</v>
      </c>
      <c r="E40" s="19" t="s">
        <v>46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84</v>
      </c>
      <c r="B41" s="18" t="s">
        <v>28</v>
      </c>
      <c r="C41" s="17" t="s">
        <v>85</v>
      </c>
      <c r="D41" s="17" t="s">
        <v>81</v>
      </c>
      <c r="E41" s="19" t="s">
        <v>31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86</v>
      </c>
      <c r="B42" s="18" t="s">
        <v>28</v>
      </c>
      <c r="C42" s="17" t="s">
        <v>30</v>
      </c>
      <c r="D42" s="17" t="s">
        <v>81</v>
      </c>
      <c r="E42" s="19" t="s">
        <v>31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87</v>
      </c>
      <c r="B43" s="18" t="s">
        <v>28</v>
      </c>
      <c r="C43" s="17" t="s">
        <v>88</v>
      </c>
      <c r="D43" s="17" t="s">
        <v>89</v>
      </c>
      <c r="E43" s="19" t="s">
        <v>46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1802.45</v>
      </c>
      <c r="N43" s="21">
        <f t="shared" si="0"/>
        <v>3870.95</v>
      </c>
      <c r="O43" s="21">
        <f t="shared" si="1"/>
        <v>31129.05</v>
      </c>
      <c r="Q43" s="27"/>
    </row>
    <row r="44" spans="1:17" ht="11.25" customHeight="1" x14ac:dyDescent="0.25">
      <c r="A44" s="17" t="s">
        <v>90</v>
      </c>
      <c r="B44" s="18" t="s">
        <v>28</v>
      </c>
      <c r="C44" s="17" t="s">
        <v>91</v>
      </c>
      <c r="D44" s="17" t="s">
        <v>89</v>
      </c>
      <c r="E44" s="19" t="s">
        <v>31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206.03</v>
      </c>
      <c r="L44" s="21">
        <v>1216</v>
      </c>
      <c r="M44" s="21">
        <v>1602.45</v>
      </c>
      <c r="N44" s="21">
        <v>4172.4799999999996</v>
      </c>
      <c r="O44" s="21">
        <v>35827.519999999997</v>
      </c>
      <c r="Q44" s="27"/>
    </row>
    <row r="45" spans="1:17" ht="11.25" customHeight="1" x14ac:dyDescent="0.25">
      <c r="A45" s="17" t="s">
        <v>92</v>
      </c>
      <c r="B45" s="18" t="s">
        <v>16</v>
      </c>
      <c r="C45" s="17" t="s">
        <v>64</v>
      </c>
      <c r="D45" s="17" t="s">
        <v>89</v>
      </c>
      <c r="E45" s="19" t="s">
        <v>46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93</v>
      </c>
      <c r="B46" s="18" t="s">
        <v>16</v>
      </c>
      <c r="C46" s="17" t="s">
        <v>94</v>
      </c>
      <c r="D46" s="17" t="s">
        <v>89</v>
      </c>
      <c r="E46" s="19" t="s">
        <v>46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95</v>
      </c>
      <c r="B47" s="18" t="s">
        <v>16</v>
      </c>
      <c r="C47" s="17" t="s">
        <v>96</v>
      </c>
      <c r="D47" s="17" t="s">
        <v>97</v>
      </c>
      <c r="E47" s="19" t="s">
        <v>46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8182.63</v>
      </c>
      <c r="L47" s="21">
        <v>2584</v>
      </c>
      <c r="M47" s="21">
        <v>1602.45</v>
      </c>
      <c r="N47" s="21">
        <v>14808.58</v>
      </c>
      <c r="O47" s="21">
        <v>70191.42</v>
      </c>
      <c r="Q47" s="27"/>
    </row>
    <row r="48" spans="1:17" ht="11.25" customHeight="1" x14ac:dyDescent="0.25">
      <c r="A48" s="17" t="s">
        <v>100</v>
      </c>
      <c r="B48" s="18" t="s">
        <v>16</v>
      </c>
      <c r="C48" s="17" t="s">
        <v>101</v>
      </c>
      <c r="D48" s="17" t="s">
        <v>102</v>
      </c>
      <c r="E48" s="19" t="s">
        <v>46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4112.09</v>
      </c>
      <c r="L48" s="21">
        <v>1976</v>
      </c>
      <c r="M48" s="21">
        <v>1602.45</v>
      </c>
      <c r="N48" s="21">
        <v>9556.0400000000009</v>
      </c>
      <c r="O48" s="21">
        <v>55443.96</v>
      </c>
      <c r="P48" s="39"/>
      <c r="Q48" s="27"/>
    </row>
    <row r="49" spans="1:17" ht="11.25" customHeight="1" x14ac:dyDescent="0.25">
      <c r="A49" s="17" t="s">
        <v>103</v>
      </c>
      <c r="B49" s="18" t="s">
        <v>16</v>
      </c>
      <c r="C49" s="17" t="s">
        <v>104</v>
      </c>
      <c r="D49" s="17" t="s">
        <v>105</v>
      </c>
      <c r="E49" s="19" t="s">
        <v>31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106</v>
      </c>
      <c r="B50" s="18" t="s">
        <v>16</v>
      </c>
      <c r="C50" s="17" t="s">
        <v>30</v>
      </c>
      <c r="D50" s="17" t="s">
        <v>107</v>
      </c>
      <c r="E50" s="19" t="s">
        <v>46</v>
      </c>
      <c r="F50" s="20">
        <v>39479</v>
      </c>
      <c r="G50" s="21">
        <v>30000</v>
      </c>
      <c r="H50" s="22">
        <v>0</v>
      </c>
      <c r="I50" s="21">
        <v>30000</v>
      </c>
      <c r="J50" s="21">
        <v>861</v>
      </c>
      <c r="K50" s="21">
        <v>0</v>
      </c>
      <c r="L50" s="21">
        <v>912</v>
      </c>
      <c r="M50" s="23">
        <v>225</v>
      </c>
      <c r="N50" s="21">
        <f t="shared" si="0"/>
        <v>1998</v>
      </c>
      <c r="O50" s="21">
        <f t="shared" si="1"/>
        <v>28002</v>
      </c>
      <c r="Q50" s="27"/>
    </row>
    <row r="51" spans="1:17" ht="11.25" customHeight="1" x14ac:dyDescent="0.25">
      <c r="A51" s="17" t="s">
        <v>108</v>
      </c>
      <c r="B51" s="18" t="s">
        <v>16</v>
      </c>
      <c r="C51" s="17" t="s">
        <v>109</v>
      </c>
      <c r="D51" s="17" t="s">
        <v>110</v>
      </c>
      <c r="E51" s="19" t="s">
        <v>31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5052.99</v>
      </c>
      <c r="L51" s="21">
        <v>2128</v>
      </c>
      <c r="M51" s="21">
        <v>1702.45</v>
      </c>
      <c r="N51" s="21">
        <v>10892.44</v>
      </c>
      <c r="O51" s="21">
        <v>59107.56</v>
      </c>
      <c r="Q51" s="27"/>
    </row>
    <row r="52" spans="1:17" ht="11.25" customHeight="1" x14ac:dyDescent="0.25">
      <c r="A52" s="17" t="s">
        <v>111</v>
      </c>
      <c r="B52" s="18" t="s">
        <v>16</v>
      </c>
      <c r="C52" s="17" t="s">
        <v>112</v>
      </c>
      <c r="D52" s="17" t="s">
        <v>110</v>
      </c>
      <c r="E52" s="19" t="s">
        <v>31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113</v>
      </c>
      <c r="B53" s="18" t="s">
        <v>16</v>
      </c>
      <c r="C53" s="17" t="s">
        <v>114</v>
      </c>
      <c r="D53" s="17" t="s">
        <v>110</v>
      </c>
      <c r="E53" s="19" t="s">
        <v>31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17">
        <v>0</v>
      </c>
      <c r="L53" s="17">
        <v>608</v>
      </c>
      <c r="M53" s="21">
        <v>995</v>
      </c>
      <c r="N53" s="21">
        <v>2177</v>
      </c>
      <c r="O53" s="21">
        <v>17823</v>
      </c>
      <c r="Q53" s="27"/>
    </row>
    <row r="54" spans="1:17" ht="11.25" customHeight="1" x14ac:dyDescent="0.25">
      <c r="A54" s="17" t="s">
        <v>115</v>
      </c>
      <c r="B54" s="18" t="s">
        <v>16</v>
      </c>
      <c r="C54" s="17" t="s">
        <v>116</v>
      </c>
      <c r="D54" s="17" t="s">
        <v>110</v>
      </c>
      <c r="E54" s="19" t="s">
        <v>31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117</v>
      </c>
      <c r="B55" s="18" t="s">
        <v>16</v>
      </c>
      <c r="C55" s="17" t="s">
        <v>118</v>
      </c>
      <c r="D55" s="17" t="s">
        <v>110</v>
      </c>
      <c r="E55" s="19" t="s">
        <v>31</v>
      </c>
      <c r="F55" s="20">
        <v>44075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119</v>
      </c>
      <c r="B56" s="18" t="s">
        <v>16</v>
      </c>
      <c r="C56" s="17" t="s">
        <v>118</v>
      </c>
      <c r="D56" s="17" t="s">
        <v>110</v>
      </c>
      <c r="E56" s="19" t="s">
        <v>31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120</v>
      </c>
      <c r="B57" s="18" t="s">
        <v>16</v>
      </c>
      <c r="C57" s="17" t="s">
        <v>491</v>
      </c>
      <c r="D57" s="17" t="s">
        <v>110</v>
      </c>
      <c r="E57" s="19" t="s">
        <v>31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121</v>
      </c>
      <c r="B58" s="18" t="s">
        <v>28</v>
      </c>
      <c r="C58" s="17" t="s">
        <v>122</v>
      </c>
      <c r="D58" s="17" t="s">
        <v>110</v>
      </c>
      <c r="E58" s="19" t="s">
        <v>31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123</v>
      </c>
      <c r="B59" s="18" t="s">
        <v>28</v>
      </c>
      <c r="C59" s="17" t="s">
        <v>122</v>
      </c>
      <c r="D59" s="17" t="s">
        <v>110</v>
      </c>
      <c r="E59" s="19" t="s">
        <v>31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124</v>
      </c>
      <c r="B60" s="18" t="s">
        <v>28</v>
      </c>
      <c r="C60" s="17" t="s">
        <v>122</v>
      </c>
      <c r="D60" s="17" t="s">
        <v>110</v>
      </c>
      <c r="E60" s="19" t="s">
        <v>31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f t="shared" si="0"/>
        <v>616</v>
      </c>
      <c r="O60" s="21">
        <f t="shared" si="1"/>
        <v>9384</v>
      </c>
      <c r="Q60" s="27"/>
    </row>
    <row r="61" spans="1:17" ht="11.25" customHeight="1" x14ac:dyDescent="0.25">
      <c r="A61" s="17" t="s">
        <v>125</v>
      </c>
      <c r="B61" s="18" t="s">
        <v>28</v>
      </c>
      <c r="C61" s="17" t="s">
        <v>122</v>
      </c>
      <c r="D61" s="17" t="s">
        <v>110</v>
      </c>
      <c r="E61" s="19" t="s">
        <v>31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126</v>
      </c>
      <c r="B62" s="18" t="s">
        <v>28</v>
      </c>
      <c r="C62" s="17" t="s">
        <v>122</v>
      </c>
      <c r="D62" s="17" t="s">
        <v>110</v>
      </c>
      <c r="E62" s="19" t="s">
        <v>31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127</v>
      </c>
      <c r="B63" s="18" t="s">
        <v>16</v>
      </c>
      <c r="C63" s="17" t="s">
        <v>128</v>
      </c>
      <c r="D63" s="17" t="s">
        <v>110</v>
      </c>
      <c r="E63" s="19" t="s">
        <v>31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129</v>
      </c>
      <c r="B64" s="18" t="s">
        <v>28</v>
      </c>
      <c r="C64" s="17" t="s">
        <v>130</v>
      </c>
      <c r="D64" s="17" t="s">
        <v>110</v>
      </c>
      <c r="E64" s="19" t="s">
        <v>31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132</v>
      </c>
      <c r="B65" s="18" t="s">
        <v>16</v>
      </c>
      <c r="C65" s="17" t="s">
        <v>131</v>
      </c>
      <c r="D65" s="17" t="s">
        <v>110</v>
      </c>
      <c r="E65" s="19" t="s">
        <v>31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134</v>
      </c>
      <c r="B66" s="18" t="s">
        <v>28</v>
      </c>
      <c r="C66" s="17" t="s">
        <v>122</v>
      </c>
      <c r="D66" s="17" t="s">
        <v>135</v>
      </c>
      <c r="E66" s="19" t="s">
        <v>31</v>
      </c>
      <c r="F66" s="20">
        <v>44652</v>
      </c>
      <c r="G66" s="21">
        <v>13500</v>
      </c>
      <c r="H66" s="22">
        <v>0</v>
      </c>
      <c r="I66" s="21">
        <v>13500</v>
      </c>
      <c r="J66" s="21">
        <v>387.45</v>
      </c>
      <c r="K66" s="21">
        <v>0</v>
      </c>
      <c r="L66" s="21">
        <v>410.4</v>
      </c>
      <c r="M66" s="23">
        <v>4197.84</v>
      </c>
      <c r="N66" s="21">
        <f t="shared" ref="N66:N130" si="2">SUM(J66:M66)</f>
        <v>4995.6900000000005</v>
      </c>
      <c r="O66" s="21">
        <f t="shared" ref="O66:O130" si="3">G66-N66</f>
        <v>8504.31</v>
      </c>
      <c r="Q66" s="27"/>
    </row>
    <row r="67" spans="1:17" ht="11.25" customHeight="1" x14ac:dyDescent="0.25">
      <c r="A67" s="17" t="s">
        <v>136</v>
      </c>
      <c r="B67" s="18" t="s">
        <v>16</v>
      </c>
      <c r="C67" s="17" t="s">
        <v>137</v>
      </c>
      <c r="D67" s="17" t="s">
        <v>135</v>
      </c>
      <c r="E67" s="19" t="s">
        <v>46</v>
      </c>
      <c r="F67" s="20">
        <v>39448</v>
      </c>
      <c r="G67" s="21">
        <v>44000</v>
      </c>
      <c r="H67" s="22">
        <v>0</v>
      </c>
      <c r="I67" s="21">
        <v>44000</v>
      </c>
      <c r="J67" s="21">
        <v>1262.8</v>
      </c>
      <c r="K67" s="17">
        <v>533.96</v>
      </c>
      <c r="L67" s="21">
        <v>1337.6</v>
      </c>
      <c r="M67" s="21">
        <v>30572.59</v>
      </c>
      <c r="N67" s="21">
        <v>33706.949999999997</v>
      </c>
      <c r="O67" s="21">
        <v>10293.049999999999</v>
      </c>
      <c r="Q67" s="27"/>
    </row>
    <row r="68" spans="1:17" ht="11.25" customHeight="1" x14ac:dyDescent="0.25">
      <c r="A68" s="17" t="s">
        <v>138</v>
      </c>
      <c r="B68" s="18" t="s">
        <v>16</v>
      </c>
      <c r="C68" s="17" t="s">
        <v>139</v>
      </c>
      <c r="D68" s="17" t="s">
        <v>135</v>
      </c>
      <c r="E68" s="19" t="s">
        <v>46</v>
      </c>
      <c r="F68" s="20">
        <v>39448</v>
      </c>
      <c r="G68" s="21">
        <v>15000</v>
      </c>
      <c r="H68" s="22">
        <v>0</v>
      </c>
      <c r="I68" s="21">
        <v>15000</v>
      </c>
      <c r="J68" s="21">
        <v>430.5</v>
      </c>
      <c r="K68" s="21">
        <v>0</v>
      </c>
      <c r="L68" s="21">
        <v>456</v>
      </c>
      <c r="M68" s="23">
        <v>125</v>
      </c>
      <c r="N68" s="21">
        <f t="shared" si="2"/>
        <v>1011.5</v>
      </c>
      <c r="O68" s="21">
        <f t="shared" si="3"/>
        <v>13988.5</v>
      </c>
      <c r="Q68" s="27"/>
    </row>
    <row r="69" spans="1:17" ht="11.25" customHeight="1" x14ac:dyDescent="0.25">
      <c r="A69" s="17" t="s">
        <v>140</v>
      </c>
      <c r="B69" s="18" t="s">
        <v>16</v>
      </c>
      <c r="C69" s="17" t="s">
        <v>139</v>
      </c>
      <c r="D69" s="17" t="s">
        <v>135</v>
      </c>
      <c r="E69" s="19" t="s">
        <v>46</v>
      </c>
      <c r="F69" s="20">
        <v>39569</v>
      </c>
      <c r="G69" s="21">
        <v>15000</v>
      </c>
      <c r="H69" s="22">
        <v>0</v>
      </c>
      <c r="I69" s="21">
        <v>15000</v>
      </c>
      <c r="J69" s="17">
        <v>430.5</v>
      </c>
      <c r="K69" s="17">
        <v>0</v>
      </c>
      <c r="L69" s="17">
        <v>456</v>
      </c>
      <c r="M69" s="21">
        <v>10064.19</v>
      </c>
      <c r="N69" s="21">
        <v>10950.69</v>
      </c>
      <c r="O69" s="21">
        <f t="shared" si="3"/>
        <v>4049.3099999999995</v>
      </c>
      <c r="Q69" s="27"/>
    </row>
    <row r="70" spans="1:17" ht="11.25" customHeight="1" x14ac:dyDescent="0.25">
      <c r="A70" s="17" t="s">
        <v>141</v>
      </c>
      <c r="B70" s="18" t="s">
        <v>16</v>
      </c>
      <c r="C70" s="17" t="s">
        <v>139</v>
      </c>
      <c r="D70" s="17" t="s">
        <v>135</v>
      </c>
      <c r="E70" s="19" t="s">
        <v>46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si="2"/>
        <v>1011.5</v>
      </c>
      <c r="O70" s="21">
        <f t="shared" si="3"/>
        <v>13988.5</v>
      </c>
      <c r="Q70" s="27"/>
    </row>
    <row r="71" spans="1:17" ht="11.25" customHeight="1" x14ac:dyDescent="0.25">
      <c r="A71" s="17" t="s">
        <v>142</v>
      </c>
      <c r="B71" s="18" t="s">
        <v>16</v>
      </c>
      <c r="C71" s="17" t="s">
        <v>139</v>
      </c>
      <c r="D71" s="17" t="s">
        <v>135</v>
      </c>
      <c r="E71" s="19" t="s">
        <v>46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125</v>
      </c>
      <c r="N71" s="21">
        <f t="shared" si="2"/>
        <v>1011.5</v>
      </c>
      <c r="O71" s="21">
        <f t="shared" si="3"/>
        <v>13988.5</v>
      </c>
      <c r="Q71" s="27"/>
    </row>
    <row r="72" spans="1:17" ht="11.25" customHeight="1" x14ac:dyDescent="0.25">
      <c r="A72" s="17" t="s">
        <v>143</v>
      </c>
      <c r="B72" s="18" t="s">
        <v>16</v>
      </c>
      <c r="C72" s="17" t="s">
        <v>139</v>
      </c>
      <c r="D72" s="17" t="s">
        <v>135</v>
      </c>
      <c r="E72" s="19" t="s">
        <v>46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1702.45</v>
      </c>
      <c r="N72" s="21">
        <f t="shared" si="2"/>
        <v>2588.9499999999998</v>
      </c>
      <c r="O72" s="21">
        <f t="shared" si="3"/>
        <v>12411.05</v>
      </c>
      <c r="Q72" s="27"/>
    </row>
    <row r="73" spans="1:17" ht="11.25" customHeight="1" x14ac:dyDescent="0.25">
      <c r="A73" s="17" t="s">
        <v>144</v>
      </c>
      <c r="B73" s="18" t="s">
        <v>16</v>
      </c>
      <c r="C73" s="17" t="s">
        <v>139</v>
      </c>
      <c r="D73" s="17" t="s">
        <v>135</v>
      </c>
      <c r="E73" s="19" t="s">
        <v>46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145</v>
      </c>
      <c r="B74" s="18" t="s">
        <v>16</v>
      </c>
      <c r="C74" s="17" t="s">
        <v>139</v>
      </c>
      <c r="D74" s="17" t="s">
        <v>135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  <c r="Q74" s="27"/>
    </row>
    <row r="75" spans="1:17" ht="11.25" customHeight="1" x14ac:dyDescent="0.25">
      <c r="A75" s="17" t="s">
        <v>146</v>
      </c>
      <c r="B75" s="18" t="s">
        <v>16</v>
      </c>
      <c r="C75" s="17" t="s">
        <v>139</v>
      </c>
      <c r="D75" s="17" t="s">
        <v>135</v>
      </c>
      <c r="E75" s="19" t="s">
        <v>46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1702.45</v>
      </c>
      <c r="N75" s="21">
        <f t="shared" si="2"/>
        <v>2588.9499999999998</v>
      </c>
      <c r="O75" s="21">
        <f t="shared" si="3"/>
        <v>12411.05</v>
      </c>
      <c r="Q75" s="27"/>
    </row>
    <row r="76" spans="1:17" ht="11.25" customHeight="1" x14ac:dyDescent="0.25">
      <c r="A76" s="17" t="s">
        <v>147</v>
      </c>
      <c r="B76" s="18" t="s">
        <v>28</v>
      </c>
      <c r="C76" s="17" t="s">
        <v>139</v>
      </c>
      <c r="D76" s="17" t="s">
        <v>135</v>
      </c>
      <c r="E76" s="19" t="s">
        <v>46</v>
      </c>
      <c r="F76" s="20">
        <v>40360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148</v>
      </c>
      <c r="B77" s="18" t="s">
        <v>16</v>
      </c>
      <c r="C77" s="17" t="s">
        <v>139</v>
      </c>
      <c r="D77" s="17" t="s">
        <v>135</v>
      </c>
      <c r="E77" s="19" t="s">
        <v>46</v>
      </c>
      <c r="F77" s="20">
        <v>40878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149</v>
      </c>
      <c r="B78" s="18" t="s">
        <v>16</v>
      </c>
      <c r="C78" s="17" t="s">
        <v>139</v>
      </c>
      <c r="D78" s="17" t="s">
        <v>135</v>
      </c>
      <c r="E78" s="19" t="s">
        <v>31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25</v>
      </c>
      <c r="N78" s="21">
        <f t="shared" si="2"/>
        <v>911.5</v>
      </c>
      <c r="O78" s="21">
        <f t="shared" si="3"/>
        <v>14088.5</v>
      </c>
      <c r="Q78" s="27"/>
    </row>
    <row r="79" spans="1:17" ht="11.25" customHeight="1" x14ac:dyDescent="0.25">
      <c r="A79" s="17" t="s">
        <v>150</v>
      </c>
      <c r="B79" s="18" t="s">
        <v>16</v>
      </c>
      <c r="C79" s="17" t="s">
        <v>139</v>
      </c>
      <c r="D79" s="17" t="s">
        <v>135</v>
      </c>
      <c r="E79" s="19" t="s">
        <v>31</v>
      </c>
      <c r="F79" s="20">
        <v>39448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  <c r="Q79" s="27"/>
    </row>
    <row r="80" spans="1:17" ht="11.25" customHeight="1" x14ac:dyDescent="0.25">
      <c r="A80" s="17" t="s">
        <v>151</v>
      </c>
      <c r="B80" s="18" t="s">
        <v>16</v>
      </c>
      <c r="C80" s="17" t="s">
        <v>139</v>
      </c>
      <c r="D80" s="17" t="s">
        <v>135</v>
      </c>
      <c r="E80" s="19" t="s">
        <v>46</v>
      </c>
      <c r="F80" s="20">
        <v>39448</v>
      </c>
      <c r="G80" s="21">
        <v>35000</v>
      </c>
      <c r="H80" s="22">
        <v>0</v>
      </c>
      <c r="I80" s="21">
        <v>35000</v>
      </c>
      <c r="J80" s="21">
        <v>1004.5</v>
      </c>
      <c r="K80" s="21">
        <v>0</v>
      </c>
      <c r="L80" s="21">
        <v>1064</v>
      </c>
      <c r="M80" s="23">
        <v>11557.16</v>
      </c>
      <c r="N80" s="21">
        <f t="shared" si="2"/>
        <v>13625.66</v>
      </c>
      <c r="O80" s="21">
        <f t="shared" si="3"/>
        <v>21374.34</v>
      </c>
      <c r="Q80" s="27"/>
    </row>
    <row r="81" spans="1:17" ht="11.25" customHeight="1" x14ac:dyDescent="0.25">
      <c r="A81" s="17" t="s">
        <v>152</v>
      </c>
      <c r="B81" s="18" t="s">
        <v>16</v>
      </c>
      <c r="C81" s="17" t="s">
        <v>139</v>
      </c>
      <c r="D81" s="17" t="s">
        <v>135</v>
      </c>
      <c r="E81" s="19" t="s">
        <v>31</v>
      </c>
      <c r="F81" s="20">
        <v>44105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  <c r="Q81" s="27"/>
    </row>
    <row r="82" spans="1:17" ht="11.25" customHeight="1" x14ac:dyDescent="0.25">
      <c r="A82" s="17" t="s">
        <v>153</v>
      </c>
      <c r="B82" s="18" t="s">
        <v>16</v>
      </c>
      <c r="C82" s="17" t="s">
        <v>139</v>
      </c>
      <c r="D82" s="17" t="s">
        <v>135</v>
      </c>
      <c r="E82" s="19" t="s">
        <v>31</v>
      </c>
      <c r="F82" s="20">
        <v>44105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25</v>
      </c>
      <c r="N82" s="21">
        <f t="shared" si="2"/>
        <v>911.5</v>
      </c>
      <c r="O82" s="21">
        <f t="shared" si="3"/>
        <v>14088.5</v>
      </c>
      <c r="Q82" s="27"/>
    </row>
    <row r="83" spans="1:17" ht="11.25" customHeight="1" x14ac:dyDescent="0.25">
      <c r="A83" s="17" t="s">
        <v>154</v>
      </c>
      <c r="B83" s="18" t="s">
        <v>16</v>
      </c>
      <c r="C83" s="17" t="s">
        <v>139</v>
      </c>
      <c r="D83" s="17" t="s">
        <v>135</v>
      </c>
      <c r="E83" s="19" t="s">
        <v>31</v>
      </c>
      <c r="F83" s="20">
        <v>44409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155</v>
      </c>
      <c r="B84" s="18" t="s">
        <v>16</v>
      </c>
      <c r="C84" s="17" t="s">
        <v>94</v>
      </c>
      <c r="D84" s="17" t="s">
        <v>135</v>
      </c>
      <c r="E84" s="19" t="s">
        <v>46</v>
      </c>
      <c r="F84" s="20">
        <v>39448</v>
      </c>
      <c r="G84" s="21">
        <v>25000</v>
      </c>
      <c r="H84" s="22">
        <v>0</v>
      </c>
      <c r="I84" s="21">
        <v>25000</v>
      </c>
      <c r="J84" s="21">
        <v>717.5</v>
      </c>
      <c r="K84" s="21">
        <v>0</v>
      </c>
      <c r="L84" s="21">
        <v>760</v>
      </c>
      <c r="M84" s="23">
        <v>4518.95</v>
      </c>
      <c r="N84" s="21">
        <f t="shared" si="2"/>
        <v>5996.45</v>
      </c>
      <c r="O84" s="21">
        <f t="shared" si="3"/>
        <v>19003.55</v>
      </c>
      <c r="Q84" s="27"/>
    </row>
    <row r="85" spans="1:17" ht="11.25" customHeight="1" x14ac:dyDescent="0.25">
      <c r="A85" s="17" t="s">
        <v>156</v>
      </c>
      <c r="B85" s="18" t="s">
        <v>28</v>
      </c>
      <c r="C85" s="17" t="s">
        <v>94</v>
      </c>
      <c r="D85" s="17" t="s">
        <v>135</v>
      </c>
      <c r="E85" s="19" t="s">
        <v>46</v>
      </c>
      <c r="F85" s="20">
        <v>39448</v>
      </c>
      <c r="G85" s="21">
        <v>35000</v>
      </c>
      <c r="H85" s="22">
        <v>0</v>
      </c>
      <c r="I85" s="21">
        <v>35000</v>
      </c>
      <c r="J85" s="21">
        <v>1004.5</v>
      </c>
      <c r="K85" s="21">
        <v>0</v>
      </c>
      <c r="L85" s="21">
        <v>1064</v>
      </c>
      <c r="M85" s="23">
        <v>475</v>
      </c>
      <c r="N85" s="21">
        <f t="shared" si="2"/>
        <v>2543.5</v>
      </c>
      <c r="O85" s="21">
        <f t="shared" si="3"/>
        <v>32456.5</v>
      </c>
      <c r="Q85" s="27"/>
    </row>
    <row r="86" spans="1:17" ht="11.25" customHeight="1" x14ac:dyDescent="0.25">
      <c r="A86" s="17" t="s">
        <v>157</v>
      </c>
      <c r="B86" s="18" t="s">
        <v>16</v>
      </c>
      <c r="C86" s="17" t="s">
        <v>94</v>
      </c>
      <c r="D86" s="17" t="s">
        <v>135</v>
      </c>
      <c r="E86" s="19" t="s">
        <v>46</v>
      </c>
      <c r="F86" s="20">
        <v>39448</v>
      </c>
      <c r="G86" s="21">
        <v>35000</v>
      </c>
      <c r="H86" s="22">
        <v>0</v>
      </c>
      <c r="I86" s="21">
        <v>35000</v>
      </c>
      <c r="J86" s="21">
        <v>1004.5</v>
      </c>
      <c r="K86" s="21">
        <v>0</v>
      </c>
      <c r="L86" s="21">
        <v>1064</v>
      </c>
      <c r="M86" s="23">
        <v>9301.44</v>
      </c>
      <c r="N86" s="21">
        <f t="shared" si="2"/>
        <v>11369.94</v>
      </c>
      <c r="O86" s="21">
        <f t="shared" si="3"/>
        <v>23630.059999999998</v>
      </c>
      <c r="Q86" s="27"/>
    </row>
    <row r="87" spans="1:17" ht="11.25" customHeight="1" x14ac:dyDescent="0.25">
      <c r="A87" s="17" t="s">
        <v>158</v>
      </c>
      <c r="B87" s="18" t="s">
        <v>16</v>
      </c>
      <c r="C87" s="17" t="s">
        <v>94</v>
      </c>
      <c r="D87" s="17" t="s">
        <v>135</v>
      </c>
      <c r="E87" s="19" t="s">
        <v>46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17">
        <v>0</v>
      </c>
      <c r="L87" s="21">
        <v>1064</v>
      </c>
      <c r="M87" s="21">
        <v>14195.58</v>
      </c>
      <c r="N87" s="21">
        <v>16264.08</v>
      </c>
      <c r="O87" s="21">
        <v>18735.919999999998</v>
      </c>
      <c r="Q87" s="27"/>
    </row>
    <row r="88" spans="1:17" ht="11.25" customHeight="1" x14ac:dyDescent="0.25">
      <c r="A88" s="17" t="s">
        <v>159</v>
      </c>
      <c r="B88" s="18" t="s">
        <v>16</v>
      </c>
      <c r="C88" s="17" t="s">
        <v>68</v>
      </c>
      <c r="D88" s="17" t="s">
        <v>135</v>
      </c>
      <c r="E88" s="19" t="s">
        <v>46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2175</v>
      </c>
      <c r="N88" s="21">
        <f t="shared" si="2"/>
        <v>4243.5</v>
      </c>
      <c r="O88" s="21">
        <f t="shared" si="3"/>
        <v>30756.5</v>
      </c>
      <c r="Q88" s="27"/>
    </row>
    <row r="89" spans="1:17" ht="11.25" customHeight="1" x14ac:dyDescent="0.25">
      <c r="A89" s="17" t="s">
        <v>160</v>
      </c>
      <c r="B89" s="18" t="s">
        <v>28</v>
      </c>
      <c r="C89" s="17" t="s">
        <v>64</v>
      </c>
      <c r="D89" s="17" t="s">
        <v>161</v>
      </c>
      <c r="E89" s="19" t="s">
        <v>46</v>
      </c>
      <c r="F89" s="20">
        <v>40087</v>
      </c>
      <c r="G89" s="21">
        <v>44000</v>
      </c>
      <c r="H89" s="22">
        <v>0</v>
      </c>
      <c r="I89" s="21">
        <v>44000</v>
      </c>
      <c r="J89" s="21">
        <v>1262.8</v>
      </c>
      <c r="K89" s="17">
        <v>770.57</v>
      </c>
      <c r="L89" s="21">
        <v>1337.6</v>
      </c>
      <c r="M89" s="21">
        <v>6545.62</v>
      </c>
      <c r="N89" s="21">
        <v>9916.59</v>
      </c>
      <c r="O89" s="21">
        <v>34083.410000000003</v>
      </c>
      <c r="Q89" s="27"/>
    </row>
    <row r="90" spans="1:17" ht="11.25" customHeight="1" x14ac:dyDescent="0.25">
      <c r="A90" s="17" t="s">
        <v>162</v>
      </c>
      <c r="B90" s="18" t="s">
        <v>16</v>
      </c>
      <c r="C90" s="17" t="s">
        <v>94</v>
      </c>
      <c r="D90" s="17" t="s">
        <v>161</v>
      </c>
      <c r="E90" s="19" t="s">
        <v>46</v>
      </c>
      <c r="F90" s="20">
        <v>39448</v>
      </c>
      <c r="G90" s="21">
        <v>25000</v>
      </c>
      <c r="H90" s="22">
        <v>0</v>
      </c>
      <c r="I90" s="21">
        <v>25000</v>
      </c>
      <c r="J90" s="21">
        <v>717.5</v>
      </c>
      <c r="K90" s="21">
        <v>0</v>
      </c>
      <c r="L90" s="21">
        <v>760</v>
      </c>
      <c r="M90" s="23">
        <v>6888.17</v>
      </c>
      <c r="N90" s="21">
        <f t="shared" si="2"/>
        <v>8365.67</v>
      </c>
      <c r="O90" s="21">
        <f t="shared" si="3"/>
        <v>16634.330000000002</v>
      </c>
      <c r="Q90" s="27"/>
    </row>
    <row r="91" spans="1:17" ht="11.25" customHeight="1" x14ac:dyDescent="0.25">
      <c r="A91" s="17" t="s">
        <v>163</v>
      </c>
      <c r="B91" s="18" t="s">
        <v>16</v>
      </c>
      <c r="C91" s="17" t="s">
        <v>94</v>
      </c>
      <c r="D91" s="17" t="s">
        <v>161</v>
      </c>
      <c r="E91" s="19" t="s">
        <v>31</v>
      </c>
      <c r="F91" s="20">
        <v>44409</v>
      </c>
      <c r="G91" s="21">
        <v>25000</v>
      </c>
      <c r="H91" s="22">
        <v>0</v>
      </c>
      <c r="I91" s="21">
        <v>25000</v>
      </c>
      <c r="J91" s="21">
        <v>717.5</v>
      </c>
      <c r="K91" s="21">
        <v>0</v>
      </c>
      <c r="L91" s="21">
        <v>760</v>
      </c>
      <c r="M91" s="23">
        <v>25</v>
      </c>
      <c r="N91" s="21">
        <f t="shared" si="2"/>
        <v>1502.5</v>
      </c>
      <c r="O91" s="21">
        <f t="shared" si="3"/>
        <v>23497.5</v>
      </c>
      <c r="Q91" s="27"/>
    </row>
    <row r="92" spans="1:17" ht="11.25" customHeight="1" x14ac:dyDescent="0.25">
      <c r="A92" s="17" t="s">
        <v>164</v>
      </c>
      <c r="B92" s="18" t="s">
        <v>16</v>
      </c>
      <c r="C92" s="17" t="s">
        <v>94</v>
      </c>
      <c r="D92" s="17" t="s">
        <v>161</v>
      </c>
      <c r="E92" s="19" t="s">
        <v>31</v>
      </c>
      <c r="F92" s="20">
        <v>39448</v>
      </c>
      <c r="G92" s="21">
        <v>25000</v>
      </c>
      <c r="H92" s="22">
        <v>0</v>
      </c>
      <c r="I92" s="21">
        <v>25000</v>
      </c>
      <c r="J92" s="21">
        <v>717.5</v>
      </c>
      <c r="K92" s="21">
        <v>0</v>
      </c>
      <c r="L92" s="21">
        <v>760</v>
      </c>
      <c r="M92" s="23">
        <v>225</v>
      </c>
      <c r="N92" s="21">
        <f t="shared" si="2"/>
        <v>1702.5</v>
      </c>
      <c r="O92" s="21">
        <f t="shared" si="3"/>
        <v>23297.5</v>
      </c>
      <c r="Q92" s="27"/>
    </row>
    <row r="93" spans="1:17" ht="11.25" customHeight="1" x14ac:dyDescent="0.25">
      <c r="A93" s="17" t="s">
        <v>165</v>
      </c>
      <c r="B93" s="18" t="s">
        <v>28</v>
      </c>
      <c r="C93" s="17" t="s">
        <v>34</v>
      </c>
      <c r="D93" s="17" t="s">
        <v>161</v>
      </c>
      <c r="E93" s="19" t="s">
        <v>46</v>
      </c>
      <c r="F93" s="20">
        <v>39448</v>
      </c>
      <c r="G93" s="21">
        <v>21000</v>
      </c>
      <c r="H93" s="22">
        <v>0</v>
      </c>
      <c r="I93" s="21">
        <v>21000</v>
      </c>
      <c r="J93" s="17">
        <v>602.70000000000005</v>
      </c>
      <c r="K93" s="17">
        <v>0</v>
      </c>
      <c r="L93" s="17">
        <v>638.4</v>
      </c>
      <c r="M93" s="21">
        <v>1355</v>
      </c>
      <c r="N93" s="21">
        <v>2596.1</v>
      </c>
      <c r="O93" s="21">
        <v>18403.900000000001</v>
      </c>
      <c r="Q93" s="27"/>
    </row>
    <row r="94" spans="1:17" ht="11.25" customHeight="1" x14ac:dyDescent="0.25">
      <c r="A94" s="17" t="s">
        <v>166</v>
      </c>
      <c r="B94" s="18" t="s">
        <v>28</v>
      </c>
      <c r="C94" s="17" t="s">
        <v>34</v>
      </c>
      <c r="D94" s="17" t="s">
        <v>161</v>
      </c>
      <c r="E94" s="19" t="s">
        <v>46</v>
      </c>
      <c r="F94" s="20">
        <v>39448</v>
      </c>
      <c r="G94" s="21">
        <v>21000</v>
      </c>
      <c r="H94" s="22">
        <v>0</v>
      </c>
      <c r="I94" s="21">
        <v>21000</v>
      </c>
      <c r="J94" s="21">
        <v>602.70000000000005</v>
      </c>
      <c r="K94" s="21">
        <v>0</v>
      </c>
      <c r="L94" s="21">
        <v>638.4</v>
      </c>
      <c r="M94" s="23">
        <v>5315.1</v>
      </c>
      <c r="N94" s="21">
        <f t="shared" si="2"/>
        <v>6556.2000000000007</v>
      </c>
      <c r="O94" s="21">
        <f t="shared" si="3"/>
        <v>14443.8</v>
      </c>
      <c r="Q94" s="27"/>
    </row>
    <row r="95" spans="1:17" ht="11.25" customHeight="1" x14ac:dyDescent="0.25">
      <c r="A95" s="17" t="s">
        <v>167</v>
      </c>
      <c r="B95" s="18" t="s">
        <v>16</v>
      </c>
      <c r="C95" s="17" t="s">
        <v>139</v>
      </c>
      <c r="D95" s="17" t="s">
        <v>161</v>
      </c>
      <c r="E95" s="19" t="s">
        <v>31</v>
      </c>
      <c r="F95" s="20">
        <v>39569</v>
      </c>
      <c r="G95" s="21">
        <v>15000</v>
      </c>
      <c r="H95" s="22">
        <v>0</v>
      </c>
      <c r="I95" s="21">
        <v>15000</v>
      </c>
      <c r="J95" s="17">
        <v>430.5</v>
      </c>
      <c r="K95" s="17">
        <v>0</v>
      </c>
      <c r="L95" s="17">
        <v>456</v>
      </c>
      <c r="M95" s="17">
        <v>125</v>
      </c>
      <c r="N95" s="21">
        <v>1011.5</v>
      </c>
      <c r="O95" s="21">
        <v>13988.5</v>
      </c>
      <c r="Q95" s="27"/>
    </row>
    <row r="96" spans="1:17" ht="11.25" customHeight="1" x14ac:dyDescent="0.25">
      <c r="A96" s="17" t="s">
        <v>168</v>
      </c>
      <c r="B96" s="18" t="s">
        <v>16</v>
      </c>
      <c r="C96" s="17" t="s">
        <v>139</v>
      </c>
      <c r="D96" s="17" t="s">
        <v>161</v>
      </c>
      <c r="E96" s="19" t="s">
        <v>46</v>
      </c>
      <c r="F96" s="20">
        <v>39448</v>
      </c>
      <c r="G96" s="21">
        <v>15000</v>
      </c>
      <c r="H96" s="22">
        <v>0</v>
      </c>
      <c r="I96" s="21">
        <v>15000</v>
      </c>
      <c r="J96" s="21">
        <v>430.5</v>
      </c>
      <c r="K96" s="21">
        <v>0</v>
      </c>
      <c r="L96" s="21">
        <v>456</v>
      </c>
      <c r="M96" s="23">
        <v>125</v>
      </c>
      <c r="N96" s="21">
        <f t="shared" si="2"/>
        <v>1011.5</v>
      </c>
      <c r="O96" s="21">
        <f t="shared" si="3"/>
        <v>13988.5</v>
      </c>
      <c r="Q96" s="27"/>
    </row>
    <row r="97" spans="1:17" ht="11.25" customHeight="1" x14ac:dyDescent="0.25">
      <c r="A97" s="17" t="s">
        <v>169</v>
      </c>
      <c r="B97" s="18" t="s">
        <v>16</v>
      </c>
      <c r="C97" s="17" t="s">
        <v>139</v>
      </c>
      <c r="D97" s="17" t="s">
        <v>161</v>
      </c>
      <c r="E97" s="19" t="s">
        <v>46</v>
      </c>
      <c r="F97" s="20">
        <v>39448</v>
      </c>
      <c r="G97" s="21">
        <v>15000</v>
      </c>
      <c r="H97" s="22">
        <v>0</v>
      </c>
      <c r="I97" s="21">
        <v>15000</v>
      </c>
      <c r="J97" s="17">
        <v>430.5</v>
      </c>
      <c r="K97" s="17">
        <v>0</v>
      </c>
      <c r="L97" s="17">
        <v>456</v>
      </c>
      <c r="M97" s="21">
        <v>9359.6299999999992</v>
      </c>
      <c r="N97" s="21">
        <v>10246.129999999999</v>
      </c>
      <c r="O97" s="21">
        <v>4753.87</v>
      </c>
      <c r="Q97" s="27"/>
    </row>
    <row r="98" spans="1:17" ht="11.25" customHeight="1" x14ac:dyDescent="0.25">
      <c r="A98" s="17" t="s">
        <v>170</v>
      </c>
      <c r="B98" s="18" t="s">
        <v>16</v>
      </c>
      <c r="C98" s="17" t="s">
        <v>139</v>
      </c>
      <c r="D98" s="17" t="s">
        <v>161</v>
      </c>
      <c r="E98" s="19" t="s">
        <v>46</v>
      </c>
      <c r="F98" s="20">
        <v>39448</v>
      </c>
      <c r="G98" s="21">
        <v>15000</v>
      </c>
      <c r="H98" s="22">
        <v>0</v>
      </c>
      <c r="I98" s="21">
        <v>15000</v>
      </c>
      <c r="J98" s="21">
        <v>430.5</v>
      </c>
      <c r="K98" s="21">
        <v>0</v>
      </c>
      <c r="L98" s="21">
        <v>456</v>
      </c>
      <c r="M98" s="23">
        <v>225</v>
      </c>
      <c r="N98" s="21">
        <f t="shared" si="2"/>
        <v>1111.5</v>
      </c>
      <c r="O98" s="21">
        <f t="shared" si="3"/>
        <v>13888.5</v>
      </c>
      <c r="Q98" s="27"/>
    </row>
    <row r="99" spans="1:17" ht="11.25" customHeight="1" x14ac:dyDescent="0.25">
      <c r="A99" s="17" t="s">
        <v>171</v>
      </c>
      <c r="B99" s="18" t="s">
        <v>16</v>
      </c>
      <c r="C99" s="17" t="s">
        <v>139</v>
      </c>
      <c r="D99" s="17" t="s">
        <v>161</v>
      </c>
      <c r="E99" s="19" t="s">
        <v>46</v>
      </c>
      <c r="F99" s="20">
        <v>40087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345</v>
      </c>
      <c r="N99" s="21">
        <f t="shared" si="2"/>
        <v>1231.5</v>
      </c>
      <c r="O99" s="21">
        <f t="shared" si="3"/>
        <v>13768.5</v>
      </c>
      <c r="Q99" s="27"/>
    </row>
    <row r="100" spans="1:17" ht="11.25" customHeight="1" x14ac:dyDescent="0.25">
      <c r="A100" s="17" t="s">
        <v>172</v>
      </c>
      <c r="B100" s="18" t="s">
        <v>16</v>
      </c>
      <c r="C100" s="17" t="s">
        <v>139</v>
      </c>
      <c r="D100" s="17" t="s">
        <v>161</v>
      </c>
      <c r="E100" s="19" t="s">
        <v>46</v>
      </c>
      <c r="F100" s="20">
        <v>40087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1802.45</v>
      </c>
      <c r="N100" s="21">
        <f t="shared" si="2"/>
        <v>2688.95</v>
      </c>
      <c r="O100" s="21">
        <f t="shared" si="3"/>
        <v>12311.05</v>
      </c>
      <c r="Q100" s="27"/>
    </row>
    <row r="101" spans="1:17" ht="11.25" customHeight="1" x14ac:dyDescent="0.25">
      <c r="A101" s="17" t="s">
        <v>173</v>
      </c>
      <c r="B101" s="18" t="s">
        <v>16</v>
      </c>
      <c r="C101" s="17" t="s">
        <v>139</v>
      </c>
      <c r="D101" s="17" t="s">
        <v>161</v>
      </c>
      <c r="E101" s="19" t="s">
        <v>31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6024.2</v>
      </c>
      <c r="N101" s="21">
        <f t="shared" si="2"/>
        <v>6910.7</v>
      </c>
      <c r="O101" s="21">
        <f t="shared" si="3"/>
        <v>8089.3</v>
      </c>
      <c r="Q101" s="27"/>
    </row>
    <row r="102" spans="1:17" ht="11.25" customHeight="1" x14ac:dyDescent="0.25">
      <c r="A102" s="17" t="s">
        <v>174</v>
      </c>
      <c r="B102" s="18" t="s">
        <v>16</v>
      </c>
      <c r="C102" s="17" t="s">
        <v>139</v>
      </c>
      <c r="D102" s="17" t="s">
        <v>161</v>
      </c>
      <c r="E102" s="19" t="s">
        <v>31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3784.68</v>
      </c>
      <c r="N102" s="21">
        <v>4671.18</v>
      </c>
      <c r="O102" s="21">
        <v>10328.82</v>
      </c>
      <c r="Q102" s="27"/>
    </row>
    <row r="103" spans="1:17" ht="11.25" customHeight="1" x14ac:dyDescent="0.25">
      <c r="A103" s="17" t="s">
        <v>175</v>
      </c>
      <c r="B103" s="18" t="s">
        <v>16</v>
      </c>
      <c r="C103" s="17" t="s">
        <v>139</v>
      </c>
      <c r="D103" s="17" t="s">
        <v>161</v>
      </c>
      <c r="E103" s="19" t="s">
        <v>31</v>
      </c>
      <c r="F103" s="20">
        <v>44621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25</v>
      </c>
      <c r="N103" s="21">
        <f t="shared" si="2"/>
        <v>911.5</v>
      </c>
      <c r="O103" s="21">
        <f t="shared" si="3"/>
        <v>14088.5</v>
      </c>
      <c r="Q103" s="27"/>
    </row>
    <row r="104" spans="1:17" ht="11.25" customHeight="1" x14ac:dyDescent="0.25">
      <c r="A104" s="17" t="s">
        <v>176</v>
      </c>
      <c r="B104" s="18" t="s">
        <v>16</v>
      </c>
      <c r="C104" s="17" t="s">
        <v>139</v>
      </c>
      <c r="D104" s="17" t="s">
        <v>161</v>
      </c>
      <c r="E104" s="19" t="s">
        <v>46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125</v>
      </c>
      <c r="N104" s="21">
        <f t="shared" si="2"/>
        <v>1011.5</v>
      </c>
      <c r="O104" s="21">
        <f t="shared" si="3"/>
        <v>13988.5</v>
      </c>
      <c r="Q104" s="27"/>
    </row>
    <row r="105" spans="1:17" ht="11.25" customHeight="1" x14ac:dyDescent="0.25">
      <c r="A105" s="17" t="s">
        <v>244</v>
      </c>
      <c r="B105" s="18" t="s">
        <v>16</v>
      </c>
      <c r="C105" s="17" t="s">
        <v>133</v>
      </c>
      <c r="D105" s="17" t="s">
        <v>161</v>
      </c>
      <c r="E105" s="19" t="s">
        <v>31</v>
      </c>
      <c r="F105" s="20">
        <v>44866</v>
      </c>
      <c r="G105" s="21">
        <v>13500</v>
      </c>
      <c r="H105" s="22">
        <v>0</v>
      </c>
      <c r="I105" s="21">
        <v>13500</v>
      </c>
      <c r="J105" s="21">
        <v>387.45</v>
      </c>
      <c r="K105" s="21">
        <v>0</v>
      </c>
      <c r="L105" s="21">
        <v>410.4</v>
      </c>
      <c r="M105" s="23">
        <v>25</v>
      </c>
      <c r="N105" s="21">
        <f>SUM(J105:M105)</f>
        <v>822.84999999999991</v>
      </c>
      <c r="O105" s="21">
        <f>G105-N105</f>
        <v>12677.15</v>
      </c>
      <c r="Q105" s="27"/>
    </row>
    <row r="106" spans="1:17" ht="11.25" customHeight="1" x14ac:dyDescent="0.25">
      <c r="A106" s="17" t="s">
        <v>177</v>
      </c>
      <c r="B106" s="18" t="s">
        <v>16</v>
      </c>
      <c r="C106" s="17" t="s">
        <v>133</v>
      </c>
      <c r="D106" s="17" t="s">
        <v>161</v>
      </c>
      <c r="E106" s="19" t="s">
        <v>31</v>
      </c>
      <c r="F106" s="20">
        <v>39448</v>
      </c>
      <c r="G106" s="21">
        <v>13500</v>
      </c>
      <c r="H106" s="22">
        <v>0</v>
      </c>
      <c r="I106" s="21">
        <v>13500</v>
      </c>
      <c r="J106" s="21">
        <v>387.45</v>
      </c>
      <c r="K106" s="21">
        <v>0</v>
      </c>
      <c r="L106" s="21">
        <v>410.4</v>
      </c>
      <c r="M106" s="23">
        <v>9396.11</v>
      </c>
      <c r="N106" s="21">
        <v>10193.66</v>
      </c>
      <c r="O106" s="21">
        <v>3306.04</v>
      </c>
      <c r="Q106" s="27"/>
    </row>
    <row r="107" spans="1:17" ht="11.25" customHeight="1" x14ac:dyDescent="0.25">
      <c r="A107" s="17" t="s">
        <v>178</v>
      </c>
      <c r="B107" s="18" t="s">
        <v>16</v>
      </c>
      <c r="C107" s="17" t="s">
        <v>94</v>
      </c>
      <c r="D107" s="17" t="s">
        <v>179</v>
      </c>
      <c r="E107" s="19" t="s">
        <v>31</v>
      </c>
      <c r="F107" s="20">
        <v>44409</v>
      </c>
      <c r="G107" s="21">
        <v>25000</v>
      </c>
      <c r="H107" s="22">
        <v>0</v>
      </c>
      <c r="I107" s="21">
        <v>25000</v>
      </c>
      <c r="J107" s="21">
        <v>717.5</v>
      </c>
      <c r="K107" s="21">
        <v>0</v>
      </c>
      <c r="L107" s="21">
        <v>760</v>
      </c>
      <c r="M107" s="23">
        <v>25</v>
      </c>
      <c r="N107" s="21">
        <f t="shared" si="2"/>
        <v>1502.5</v>
      </c>
      <c r="O107" s="21">
        <f t="shared" si="3"/>
        <v>23497.5</v>
      </c>
      <c r="Q107" s="27"/>
    </row>
    <row r="108" spans="1:17" ht="11.25" customHeight="1" x14ac:dyDescent="0.25">
      <c r="A108" s="17" t="s">
        <v>180</v>
      </c>
      <c r="B108" s="18" t="s">
        <v>16</v>
      </c>
      <c r="C108" s="17" t="s">
        <v>94</v>
      </c>
      <c r="D108" s="17" t="s">
        <v>179</v>
      </c>
      <c r="E108" s="19" t="s">
        <v>31</v>
      </c>
      <c r="F108" s="20">
        <v>44409</v>
      </c>
      <c r="G108" s="21">
        <v>25000</v>
      </c>
      <c r="H108" s="22">
        <v>0</v>
      </c>
      <c r="I108" s="21">
        <v>25000</v>
      </c>
      <c r="J108" s="21">
        <v>717.5</v>
      </c>
      <c r="K108" s="21">
        <v>0</v>
      </c>
      <c r="L108" s="21">
        <v>760</v>
      </c>
      <c r="M108" s="23">
        <v>25</v>
      </c>
      <c r="N108" s="21">
        <f t="shared" si="2"/>
        <v>1502.5</v>
      </c>
      <c r="O108" s="21">
        <f t="shared" si="3"/>
        <v>23497.5</v>
      </c>
      <c r="Q108" s="27"/>
    </row>
    <row r="109" spans="1:17" ht="11.25" customHeight="1" x14ac:dyDescent="0.25">
      <c r="A109" s="17" t="s">
        <v>181</v>
      </c>
      <c r="B109" s="18" t="s">
        <v>16</v>
      </c>
      <c r="C109" s="17" t="s">
        <v>139</v>
      </c>
      <c r="D109" s="17" t="s">
        <v>179</v>
      </c>
      <c r="E109" s="19" t="s">
        <v>46</v>
      </c>
      <c r="F109" s="20">
        <v>44166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1702.45</v>
      </c>
      <c r="N109" s="21">
        <f t="shared" si="2"/>
        <v>2588.9499999999998</v>
      </c>
      <c r="O109" s="21">
        <f t="shared" si="3"/>
        <v>12411.05</v>
      </c>
      <c r="Q109" s="27"/>
    </row>
    <row r="110" spans="1:17" ht="11.25" customHeight="1" x14ac:dyDescent="0.25">
      <c r="A110" s="17" t="s">
        <v>182</v>
      </c>
      <c r="B110" s="18" t="s">
        <v>28</v>
      </c>
      <c r="C110" s="17" t="s">
        <v>139</v>
      </c>
      <c r="D110" s="17" t="s">
        <v>179</v>
      </c>
      <c r="E110" s="19" t="s">
        <v>31</v>
      </c>
      <c r="F110" s="20">
        <v>44501</v>
      </c>
      <c r="G110" s="21">
        <v>15000</v>
      </c>
      <c r="H110" s="22">
        <v>0</v>
      </c>
      <c r="I110" s="21">
        <v>15000</v>
      </c>
      <c r="J110" s="21">
        <v>430.5</v>
      </c>
      <c r="K110" s="21">
        <v>0</v>
      </c>
      <c r="L110" s="21">
        <v>456</v>
      </c>
      <c r="M110" s="23">
        <v>25</v>
      </c>
      <c r="N110" s="21">
        <f t="shared" si="2"/>
        <v>911.5</v>
      </c>
      <c r="O110" s="21">
        <f t="shared" si="3"/>
        <v>14088.5</v>
      </c>
      <c r="Q110" s="27"/>
    </row>
    <row r="111" spans="1:17" ht="11.25" customHeight="1" x14ac:dyDescent="0.25">
      <c r="A111" s="17" t="s">
        <v>183</v>
      </c>
      <c r="B111" s="18" t="s">
        <v>16</v>
      </c>
      <c r="C111" s="17" t="s">
        <v>139</v>
      </c>
      <c r="D111" s="17" t="s">
        <v>179</v>
      </c>
      <c r="E111" s="19" t="s">
        <v>31</v>
      </c>
      <c r="F111" s="20">
        <v>44501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25</v>
      </c>
      <c r="N111" s="21">
        <f t="shared" si="2"/>
        <v>911.5</v>
      </c>
      <c r="O111" s="21">
        <f t="shared" si="3"/>
        <v>14088.5</v>
      </c>
      <c r="Q111" s="27"/>
    </row>
    <row r="112" spans="1:17" ht="11.25" customHeight="1" x14ac:dyDescent="0.25">
      <c r="A112" s="17" t="s">
        <v>184</v>
      </c>
      <c r="B112" s="18" t="s">
        <v>16</v>
      </c>
      <c r="C112" s="17" t="s">
        <v>139</v>
      </c>
      <c r="D112" s="17" t="s">
        <v>179</v>
      </c>
      <c r="E112" s="19" t="s">
        <v>31</v>
      </c>
      <c r="F112" s="20">
        <v>44531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  <c r="Q112" s="27"/>
    </row>
    <row r="113" spans="1:17" ht="11.25" customHeight="1" x14ac:dyDescent="0.25">
      <c r="A113" s="17" t="s">
        <v>185</v>
      </c>
      <c r="B113" s="18" t="s">
        <v>16</v>
      </c>
      <c r="C113" s="17" t="s">
        <v>68</v>
      </c>
      <c r="D113" s="17" t="s">
        <v>186</v>
      </c>
      <c r="E113" s="19" t="s">
        <v>31</v>
      </c>
      <c r="F113" s="20">
        <v>39448</v>
      </c>
      <c r="G113" s="21">
        <v>35000</v>
      </c>
      <c r="H113" s="22">
        <v>0</v>
      </c>
      <c r="I113" s="21">
        <v>35000</v>
      </c>
      <c r="J113" s="21">
        <v>1004.5</v>
      </c>
      <c r="K113" s="21">
        <v>0</v>
      </c>
      <c r="L113" s="21">
        <v>1064</v>
      </c>
      <c r="M113" s="23">
        <v>15324.55</v>
      </c>
      <c r="N113" s="21">
        <f t="shared" si="2"/>
        <v>17393.05</v>
      </c>
      <c r="O113" s="21">
        <f t="shared" si="3"/>
        <v>17606.95</v>
      </c>
      <c r="Q113" s="27"/>
    </row>
    <row r="114" spans="1:17" ht="11.25" customHeight="1" x14ac:dyDescent="0.25">
      <c r="A114" s="17" t="s">
        <v>187</v>
      </c>
      <c r="B114" s="18" t="s">
        <v>16</v>
      </c>
      <c r="C114" s="17" t="s">
        <v>139</v>
      </c>
      <c r="D114" s="17" t="s">
        <v>186</v>
      </c>
      <c r="E114" s="19" t="s">
        <v>46</v>
      </c>
      <c r="F114" s="20">
        <v>39448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1602.45</v>
      </c>
      <c r="N114" s="21">
        <f t="shared" si="2"/>
        <v>2488.9499999999998</v>
      </c>
      <c r="O114" s="21">
        <f t="shared" si="3"/>
        <v>12511.05</v>
      </c>
      <c r="Q114" s="27"/>
    </row>
    <row r="115" spans="1:17" ht="11.25" customHeight="1" x14ac:dyDescent="0.25">
      <c r="A115" s="17" t="s">
        <v>484</v>
      </c>
      <c r="B115" s="18" t="s">
        <v>28</v>
      </c>
      <c r="C115" s="17" t="s">
        <v>34</v>
      </c>
      <c r="D115" s="17" t="s">
        <v>485</v>
      </c>
      <c r="E115" s="19" t="s">
        <v>31</v>
      </c>
      <c r="F115" s="20">
        <v>37043</v>
      </c>
      <c r="G115" s="21">
        <v>21000</v>
      </c>
      <c r="H115" s="22">
        <v>0</v>
      </c>
      <c r="I115" s="21">
        <v>21000</v>
      </c>
      <c r="J115" s="21">
        <v>602.70000000000005</v>
      </c>
      <c r="K115" s="21">
        <v>0</v>
      </c>
      <c r="L115" s="21">
        <v>638.4</v>
      </c>
      <c r="M115" s="23">
        <v>25</v>
      </c>
      <c r="N115" s="21">
        <f t="shared" si="2"/>
        <v>1266.0999999999999</v>
      </c>
      <c r="O115" s="21">
        <f t="shared" si="3"/>
        <v>19733.900000000001</v>
      </c>
      <c r="Q115" s="27"/>
    </row>
    <row r="116" spans="1:17" ht="11.25" customHeight="1" x14ac:dyDescent="0.25">
      <c r="A116" s="17" t="s">
        <v>188</v>
      </c>
      <c r="B116" s="18" t="s">
        <v>16</v>
      </c>
      <c r="C116" s="17" t="s">
        <v>94</v>
      </c>
      <c r="D116" s="17" t="s">
        <v>189</v>
      </c>
      <c r="E116" s="19" t="s">
        <v>31</v>
      </c>
      <c r="F116" s="20">
        <v>44531</v>
      </c>
      <c r="G116" s="21">
        <v>25000</v>
      </c>
      <c r="H116" s="22">
        <v>0</v>
      </c>
      <c r="I116" s="21">
        <v>25000</v>
      </c>
      <c r="J116" s="21">
        <v>717.5</v>
      </c>
      <c r="K116" s="21">
        <v>0</v>
      </c>
      <c r="L116" s="21">
        <v>760</v>
      </c>
      <c r="M116" s="23">
        <v>25</v>
      </c>
      <c r="N116" s="21">
        <f t="shared" si="2"/>
        <v>1502.5</v>
      </c>
      <c r="O116" s="21">
        <f t="shared" si="3"/>
        <v>23497.5</v>
      </c>
      <c r="Q116" s="27"/>
    </row>
    <row r="117" spans="1:17" ht="11.25" customHeight="1" x14ac:dyDescent="0.25">
      <c r="A117" s="17" t="s">
        <v>190</v>
      </c>
      <c r="B117" s="18" t="s">
        <v>16</v>
      </c>
      <c r="C117" s="17" t="s">
        <v>139</v>
      </c>
      <c r="D117" s="17" t="s">
        <v>189</v>
      </c>
      <c r="E117" s="19" t="s">
        <v>46</v>
      </c>
      <c r="F117" s="20">
        <v>39448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25</v>
      </c>
      <c r="N117" s="21">
        <f t="shared" si="2"/>
        <v>911.5</v>
      </c>
      <c r="O117" s="21">
        <f t="shared" si="3"/>
        <v>14088.5</v>
      </c>
      <c r="Q117" s="27"/>
    </row>
    <row r="118" spans="1:17" ht="11.25" customHeight="1" x14ac:dyDescent="0.25">
      <c r="A118" s="17" t="s">
        <v>191</v>
      </c>
      <c r="B118" s="18" t="s">
        <v>16</v>
      </c>
      <c r="C118" s="17" t="s">
        <v>139</v>
      </c>
      <c r="D118" s="17" t="s">
        <v>189</v>
      </c>
      <c r="E118" s="19" t="s">
        <v>31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  <c r="Q118" s="27"/>
    </row>
    <row r="119" spans="1:17" ht="11.25" customHeight="1" x14ac:dyDescent="0.25">
      <c r="A119" s="17" t="s">
        <v>192</v>
      </c>
      <c r="B119" s="18" t="s">
        <v>16</v>
      </c>
      <c r="C119" s="17" t="s">
        <v>139</v>
      </c>
      <c r="D119" s="17" t="s">
        <v>189</v>
      </c>
      <c r="E119" s="19" t="s">
        <v>31</v>
      </c>
      <c r="F119" s="20">
        <v>44682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  <c r="Q119" s="27"/>
    </row>
    <row r="120" spans="1:17" ht="11.25" customHeight="1" x14ac:dyDescent="0.25">
      <c r="A120" s="17" t="s">
        <v>193</v>
      </c>
      <c r="B120" s="18" t="s">
        <v>28</v>
      </c>
      <c r="C120" s="17" t="s">
        <v>94</v>
      </c>
      <c r="D120" s="17" t="s">
        <v>194</v>
      </c>
      <c r="E120" s="19" t="s">
        <v>46</v>
      </c>
      <c r="F120" s="20">
        <v>39448</v>
      </c>
      <c r="G120" s="21">
        <v>31106.25</v>
      </c>
      <c r="H120" s="22">
        <v>0</v>
      </c>
      <c r="I120" s="21">
        <v>31106.25</v>
      </c>
      <c r="J120" s="21">
        <v>892.75</v>
      </c>
      <c r="K120" s="21">
        <v>0</v>
      </c>
      <c r="L120" s="21">
        <v>945.63</v>
      </c>
      <c r="M120" s="23">
        <v>1602.45</v>
      </c>
      <c r="N120" s="21">
        <f t="shared" si="2"/>
        <v>3440.83</v>
      </c>
      <c r="O120" s="21">
        <f t="shared" si="3"/>
        <v>27665.42</v>
      </c>
      <c r="Q120" s="27"/>
    </row>
    <row r="121" spans="1:17" ht="11.25" customHeight="1" x14ac:dyDescent="0.25">
      <c r="A121" s="17" t="s">
        <v>195</v>
      </c>
      <c r="B121" s="18" t="s">
        <v>16</v>
      </c>
      <c r="C121" s="17" t="s">
        <v>94</v>
      </c>
      <c r="D121" s="17" t="s">
        <v>194</v>
      </c>
      <c r="E121" s="19" t="s">
        <v>46</v>
      </c>
      <c r="F121" s="20">
        <v>39448</v>
      </c>
      <c r="G121" s="21">
        <v>35000</v>
      </c>
      <c r="H121" s="22">
        <v>0</v>
      </c>
      <c r="I121" s="21">
        <v>35000</v>
      </c>
      <c r="J121" s="21">
        <v>1004.5</v>
      </c>
      <c r="K121" s="17">
        <v>0</v>
      </c>
      <c r="L121" s="21">
        <v>1064</v>
      </c>
      <c r="M121" s="21">
        <v>16009.72</v>
      </c>
      <c r="N121" s="21">
        <v>18078.22</v>
      </c>
      <c r="O121" s="21">
        <v>16921.78</v>
      </c>
    </row>
    <row r="122" spans="1:17" ht="11.25" customHeight="1" x14ac:dyDescent="0.25">
      <c r="A122" s="17" t="s">
        <v>196</v>
      </c>
      <c r="B122" s="18" t="s">
        <v>16</v>
      </c>
      <c r="C122" s="17" t="s">
        <v>94</v>
      </c>
      <c r="D122" s="17" t="s">
        <v>194</v>
      </c>
      <c r="E122" s="19" t="s">
        <v>31</v>
      </c>
      <c r="F122" s="20">
        <v>44105</v>
      </c>
      <c r="G122" s="21">
        <v>25000</v>
      </c>
      <c r="H122" s="22">
        <v>0</v>
      </c>
      <c r="I122" s="21">
        <v>25000</v>
      </c>
      <c r="J122" s="21">
        <v>717.5</v>
      </c>
      <c r="K122" s="21">
        <v>0</v>
      </c>
      <c r="L122" s="21">
        <v>760</v>
      </c>
      <c r="M122" s="23">
        <v>25</v>
      </c>
      <c r="N122" s="21">
        <f t="shared" si="2"/>
        <v>1502.5</v>
      </c>
      <c r="O122" s="21">
        <f t="shared" si="3"/>
        <v>23497.5</v>
      </c>
    </row>
    <row r="123" spans="1:17" ht="11.25" customHeight="1" x14ac:dyDescent="0.25">
      <c r="A123" s="17" t="s">
        <v>197</v>
      </c>
      <c r="B123" s="18" t="s">
        <v>16</v>
      </c>
      <c r="C123" s="17" t="s">
        <v>94</v>
      </c>
      <c r="D123" s="17" t="s">
        <v>194</v>
      </c>
      <c r="E123" s="19" t="s">
        <v>31</v>
      </c>
      <c r="F123" s="20">
        <v>44409</v>
      </c>
      <c r="G123" s="21">
        <v>25000</v>
      </c>
      <c r="H123" s="22">
        <v>0</v>
      </c>
      <c r="I123" s="21">
        <v>25000</v>
      </c>
      <c r="J123" s="21">
        <v>717.5</v>
      </c>
      <c r="K123" s="21">
        <v>0</v>
      </c>
      <c r="L123" s="21">
        <v>760</v>
      </c>
      <c r="M123" s="23">
        <v>25</v>
      </c>
      <c r="N123" s="21">
        <f t="shared" si="2"/>
        <v>1502.5</v>
      </c>
      <c r="O123" s="21">
        <f t="shared" si="3"/>
        <v>23497.5</v>
      </c>
    </row>
    <row r="124" spans="1:17" ht="11.25" customHeight="1" x14ac:dyDescent="0.25">
      <c r="A124" s="17" t="s">
        <v>198</v>
      </c>
      <c r="B124" s="18" t="s">
        <v>16</v>
      </c>
      <c r="C124" s="17" t="s">
        <v>139</v>
      </c>
      <c r="D124" s="17" t="s">
        <v>194</v>
      </c>
      <c r="E124" s="19" t="s">
        <v>46</v>
      </c>
      <c r="F124" s="20">
        <v>39448</v>
      </c>
      <c r="G124" s="21">
        <v>15000</v>
      </c>
      <c r="H124" s="22">
        <v>0</v>
      </c>
      <c r="I124" s="21">
        <v>15000</v>
      </c>
      <c r="J124" s="21">
        <v>430.5</v>
      </c>
      <c r="K124" s="21">
        <v>0</v>
      </c>
      <c r="L124" s="21">
        <v>456</v>
      </c>
      <c r="M124" s="23">
        <v>25</v>
      </c>
      <c r="N124" s="21">
        <f t="shared" si="2"/>
        <v>911.5</v>
      </c>
      <c r="O124" s="21">
        <f t="shared" si="3"/>
        <v>14088.5</v>
      </c>
    </row>
    <row r="125" spans="1:17" ht="11.25" customHeight="1" x14ac:dyDescent="0.25">
      <c r="A125" s="17" t="s">
        <v>199</v>
      </c>
      <c r="B125" s="18" t="s">
        <v>28</v>
      </c>
      <c r="C125" s="17" t="s">
        <v>139</v>
      </c>
      <c r="D125" s="17" t="s">
        <v>194</v>
      </c>
      <c r="E125" s="19" t="s">
        <v>46</v>
      </c>
      <c r="F125" s="20">
        <v>39448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1">
        <v>25</v>
      </c>
      <c r="N125" s="21">
        <f t="shared" si="2"/>
        <v>911.5</v>
      </c>
      <c r="O125" s="21">
        <f t="shared" si="3"/>
        <v>14088.5</v>
      </c>
    </row>
    <row r="126" spans="1:17" ht="11.25" customHeight="1" x14ac:dyDescent="0.25">
      <c r="A126" s="17" t="s">
        <v>200</v>
      </c>
      <c r="B126" s="18" t="s">
        <v>16</v>
      </c>
      <c r="C126" s="17" t="s">
        <v>139</v>
      </c>
      <c r="D126" s="17" t="s">
        <v>194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3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201</v>
      </c>
      <c r="B127" s="18" t="s">
        <v>16</v>
      </c>
      <c r="C127" s="17" t="s">
        <v>139</v>
      </c>
      <c r="D127" s="17" t="s">
        <v>194</v>
      </c>
      <c r="E127" s="19" t="s">
        <v>46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25</v>
      </c>
      <c r="N127" s="21">
        <f t="shared" si="2"/>
        <v>911.5</v>
      </c>
      <c r="O127" s="21">
        <f t="shared" si="3"/>
        <v>14088.5</v>
      </c>
    </row>
    <row r="128" spans="1:17" ht="11.25" customHeight="1" x14ac:dyDescent="0.25">
      <c r="A128" s="17" t="s">
        <v>202</v>
      </c>
      <c r="B128" s="18" t="s">
        <v>16</v>
      </c>
      <c r="C128" s="17" t="s">
        <v>139</v>
      </c>
      <c r="D128" s="17" t="s">
        <v>194</v>
      </c>
      <c r="E128" s="19" t="s">
        <v>46</v>
      </c>
      <c r="F128" s="20">
        <v>39448</v>
      </c>
      <c r="G128" s="21">
        <v>35000</v>
      </c>
      <c r="H128" s="22">
        <v>0</v>
      </c>
      <c r="I128" s="21">
        <v>35000</v>
      </c>
      <c r="J128" s="21">
        <v>1004.5</v>
      </c>
      <c r="K128" s="21">
        <v>0</v>
      </c>
      <c r="L128" s="21">
        <v>1064</v>
      </c>
      <c r="M128" s="23">
        <v>1602.45</v>
      </c>
      <c r="N128" s="21">
        <f t="shared" si="2"/>
        <v>3670.95</v>
      </c>
      <c r="O128" s="21">
        <f t="shared" si="3"/>
        <v>31329.05</v>
      </c>
    </row>
    <row r="129" spans="1:15" ht="11.25" customHeight="1" x14ac:dyDescent="0.25">
      <c r="A129" s="17" t="s">
        <v>203</v>
      </c>
      <c r="B129" s="18" t="s">
        <v>16</v>
      </c>
      <c r="C129" s="17" t="s">
        <v>139</v>
      </c>
      <c r="D129" s="17" t="s">
        <v>194</v>
      </c>
      <c r="E129" s="19" t="s">
        <v>46</v>
      </c>
      <c r="F129" s="20">
        <v>39600</v>
      </c>
      <c r="G129" s="21">
        <v>35000</v>
      </c>
      <c r="H129" s="22">
        <v>0</v>
      </c>
      <c r="I129" s="21">
        <v>35000</v>
      </c>
      <c r="J129" s="21">
        <v>1004.5</v>
      </c>
      <c r="K129" s="21">
        <v>0</v>
      </c>
      <c r="L129" s="21">
        <v>1064</v>
      </c>
      <c r="M129" s="23">
        <v>25</v>
      </c>
      <c r="N129" s="21">
        <f t="shared" si="2"/>
        <v>2093.5</v>
      </c>
      <c r="O129" s="21">
        <f t="shared" si="3"/>
        <v>32906.5</v>
      </c>
    </row>
    <row r="130" spans="1:15" ht="11.25" customHeight="1" x14ac:dyDescent="0.25">
      <c r="A130" s="17" t="s">
        <v>204</v>
      </c>
      <c r="B130" s="18" t="s">
        <v>16</v>
      </c>
      <c r="C130" s="17" t="s">
        <v>139</v>
      </c>
      <c r="D130" s="17" t="s">
        <v>194</v>
      </c>
      <c r="E130" s="19" t="s">
        <v>31</v>
      </c>
      <c r="F130" s="20">
        <v>44105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1602.45</v>
      </c>
      <c r="N130" s="21">
        <f t="shared" si="2"/>
        <v>2488.9499999999998</v>
      </c>
      <c r="O130" s="21">
        <f t="shared" si="3"/>
        <v>12511.05</v>
      </c>
    </row>
    <row r="131" spans="1:15" ht="11.25" customHeight="1" x14ac:dyDescent="0.25">
      <c r="A131" s="17" t="s">
        <v>205</v>
      </c>
      <c r="B131" s="18" t="s">
        <v>16</v>
      </c>
      <c r="C131" s="17" t="s">
        <v>139</v>
      </c>
      <c r="D131" s="17" t="s">
        <v>194</v>
      </c>
      <c r="E131" s="19" t="s">
        <v>31</v>
      </c>
      <c r="F131" s="20">
        <v>43497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ref="N131:N166" si="4">SUM(J131:M131)</f>
        <v>911.5</v>
      </c>
      <c r="O131" s="21">
        <f t="shared" ref="O131:O166" si="5">G131-N131</f>
        <v>14088.5</v>
      </c>
    </row>
    <row r="132" spans="1:15" ht="11.25" customHeight="1" x14ac:dyDescent="0.25">
      <c r="A132" s="17" t="s">
        <v>206</v>
      </c>
      <c r="B132" s="18" t="s">
        <v>16</v>
      </c>
      <c r="C132" s="17" t="s">
        <v>139</v>
      </c>
      <c r="D132" s="17" t="s">
        <v>194</v>
      </c>
      <c r="E132" s="19" t="s">
        <v>31</v>
      </c>
      <c r="F132" s="20">
        <v>44105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si="4"/>
        <v>911.5</v>
      </c>
      <c r="O132" s="21">
        <f t="shared" si="5"/>
        <v>14088.5</v>
      </c>
    </row>
    <row r="133" spans="1:15" ht="11.25" customHeight="1" x14ac:dyDescent="0.25">
      <c r="A133" s="17" t="s">
        <v>207</v>
      </c>
      <c r="B133" s="18" t="s">
        <v>16</v>
      </c>
      <c r="C133" s="17" t="s">
        <v>139</v>
      </c>
      <c r="D133" s="17" t="s">
        <v>194</v>
      </c>
      <c r="E133" s="19" t="s">
        <v>31</v>
      </c>
      <c r="F133" s="20">
        <v>44409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4"/>
        <v>911.5</v>
      </c>
      <c r="O133" s="21">
        <f t="shared" si="5"/>
        <v>14088.5</v>
      </c>
    </row>
    <row r="134" spans="1:15" ht="11.25" customHeight="1" x14ac:dyDescent="0.25">
      <c r="A134" s="17" t="s">
        <v>208</v>
      </c>
      <c r="B134" s="18" t="s">
        <v>16</v>
      </c>
      <c r="C134" s="17" t="s">
        <v>139</v>
      </c>
      <c r="D134" s="17" t="s">
        <v>194</v>
      </c>
      <c r="E134" s="19" t="s">
        <v>31</v>
      </c>
      <c r="F134" s="20">
        <v>44197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209</v>
      </c>
      <c r="B135" s="18" t="s">
        <v>28</v>
      </c>
      <c r="C135" s="17" t="s">
        <v>139</v>
      </c>
      <c r="D135" s="17" t="s">
        <v>194</v>
      </c>
      <c r="E135" s="19" t="s">
        <v>31</v>
      </c>
      <c r="F135" s="20">
        <v>44743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4"/>
        <v>911.5</v>
      </c>
      <c r="O135" s="21">
        <f t="shared" si="5"/>
        <v>14088.5</v>
      </c>
    </row>
    <row r="136" spans="1:15" ht="11.25" customHeight="1" x14ac:dyDescent="0.25">
      <c r="A136" s="17" t="s">
        <v>210</v>
      </c>
      <c r="B136" s="18" t="s">
        <v>16</v>
      </c>
      <c r="C136" s="17" t="s">
        <v>94</v>
      </c>
      <c r="D136" s="17" t="s">
        <v>211</v>
      </c>
      <c r="E136" s="19" t="s">
        <v>31</v>
      </c>
      <c r="F136" s="20">
        <v>44075</v>
      </c>
      <c r="G136" s="21">
        <v>25000</v>
      </c>
      <c r="H136" s="22">
        <v>0</v>
      </c>
      <c r="I136" s="21">
        <v>25000</v>
      </c>
      <c r="J136" s="21">
        <v>717.5</v>
      </c>
      <c r="K136" s="21">
        <v>0</v>
      </c>
      <c r="L136" s="21">
        <v>760</v>
      </c>
      <c r="M136" s="23">
        <v>25</v>
      </c>
      <c r="N136" s="21">
        <f t="shared" si="4"/>
        <v>1502.5</v>
      </c>
      <c r="O136" s="21">
        <f t="shared" si="5"/>
        <v>23497.5</v>
      </c>
    </row>
    <row r="137" spans="1:15" ht="11.25" customHeight="1" x14ac:dyDescent="0.25">
      <c r="A137" s="17" t="s">
        <v>212</v>
      </c>
      <c r="B137" s="18" t="s">
        <v>16</v>
      </c>
      <c r="C137" s="17" t="s">
        <v>94</v>
      </c>
      <c r="D137" s="17" t="s">
        <v>211</v>
      </c>
      <c r="E137" s="19" t="s">
        <v>31</v>
      </c>
      <c r="F137" s="20">
        <v>44105</v>
      </c>
      <c r="G137" s="21">
        <v>25000</v>
      </c>
      <c r="H137" s="22">
        <v>0</v>
      </c>
      <c r="I137" s="21">
        <v>25000</v>
      </c>
      <c r="J137" s="21">
        <v>717.5</v>
      </c>
      <c r="K137" s="21">
        <v>0</v>
      </c>
      <c r="L137" s="21">
        <v>760</v>
      </c>
      <c r="M137" s="23">
        <v>25</v>
      </c>
      <c r="N137" s="21">
        <f t="shared" si="4"/>
        <v>1502.5</v>
      </c>
      <c r="O137" s="21">
        <f t="shared" si="5"/>
        <v>23497.5</v>
      </c>
    </row>
    <row r="138" spans="1:15" ht="11.25" customHeight="1" x14ac:dyDescent="0.25">
      <c r="A138" s="17" t="s">
        <v>213</v>
      </c>
      <c r="B138" s="18" t="s">
        <v>28</v>
      </c>
      <c r="C138" s="17" t="s">
        <v>34</v>
      </c>
      <c r="D138" s="17" t="s">
        <v>211</v>
      </c>
      <c r="E138" s="19" t="s">
        <v>31</v>
      </c>
      <c r="F138" s="20">
        <v>44470</v>
      </c>
      <c r="G138" s="21">
        <v>21000</v>
      </c>
      <c r="H138" s="22">
        <v>0</v>
      </c>
      <c r="I138" s="21">
        <v>21000</v>
      </c>
      <c r="J138" s="21">
        <v>602.70000000000005</v>
      </c>
      <c r="K138" s="21">
        <v>0</v>
      </c>
      <c r="L138" s="21">
        <v>638.4</v>
      </c>
      <c r="M138" s="23">
        <v>25</v>
      </c>
      <c r="N138" s="21">
        <f t="shared" si="4"/>
        <v>1266.0999999999999</v>
      </c>
      <c r="O138" s="21">
        <f t="shared" si="5"/>
        <v>19733.900000000001</v>
      </c>
    </row>
    <row r="139" spans="1:15" ht="11.25" customHeight="1" x14ac:dyDescent="0.25">
      <c r="A139" s="17" t="s">
        <v>214</v>
      </c>
      <c r="B139" s="18" t="s">
        <v>16</v>
      </c>
      <c r="C139" s="17" t="s">
        <v>139</v>
      </c>
      <c r="D139" s="17" t="s">
        <v>211</v>
      </c>
      <c r="E139" s="19" t="s">
        <v>31</v>
      </c>
      <c r="F139" s="20">
        <v>39479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4"/>
        <v>911.5</v>
      </c>
      <c r="O139" s="21">
        <f t="shared" si="5"/>
        <v>14088.5</v>
      </c>
    </row>
    <row r="140" spans="1:15" ht="11.25" customHeight="1" x14ac:dyDescent="0.25">
      <c r="A140" s="17" t="s">
        <v>215</v>
      </c>
      <c r="B140" s="18" t="s">
        <v>16</v>
      </c>
      <c r="C140" s="17" t="s">
        <v>139</v>
      </c>
      <c r="D140" s="17" t="s">
        <v>211</v>
      </c>
      <c r="E140" s="19" t="s">
        <v>46</v>
      </c>
      <c r="F140" s="20">
        <v>44197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4"/>
        <v>911.5</v>
      </c>
      <c r="O140" s="21">
        <f t="shared" si="5"/>
        <v>14088.5</v>
      </c>
    </row>
    <row r="141" spans="1:15" ht="11.25" customHeight="1" x14ac:dyDescent="0.25">
      <c r="A141" s="17" t="s">
        <v>216</v>
      </c>
      <c r="B141" s="18" t="s">
        <v>16</v>
      </c>
      <c r="C141" s="17" t="s">
        <v>489</v>
      </c>
      <c r="D141" s="17" t="s">
        <v>211</v>
      </c>
      <c r="E141" s="19" t="s">
        <v>31</v>
      </c>
      <c r="F141" s="20">
        <v>44197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4"/>
        <v>1502.5</v>
      </c>
      <c r="O141" s="21">
        <f t="shared" si="5"/>
        <v>23497.5</v>
      </c>
    </row>
    <row r="142" spans="1:15" ht="11.25" customHeight="1" x14ac:dyDescent="0.25">
      <c r="A142" s="17" t="s">
        <v>217</v>
      </c>
      <c r="B142" s="18" t="s">
        <v>16</v>
      </c>
      <c r="C142" s="17" t="s">
        <v>94</v>
      </c>
      <c r="D142" s="17" t="s">
        <v>218</v>
      </c>
      <c r="E142" s="19" t="s">
        <v>31</v>
      </c>
      <c r="F142" s="20">
        <v>39448</v>
      </c>
      <c r="G142" s="21">
        <v>25000</v>
      </c>
      <c r="H142" s="22">
        <v>0</v>
      </c>
      <c r="I142" s="21">
        <v>25000</v>
      </c>
      <c r="J142" s="21">
        <v>717.5</v>
      </c>
      <c r="K142" s="21">
        <v>0</v>
      </c>
      <c r="L142" s="21">
        <v>760</v>
      </c>
      <c r="M142" s="23">
        <v>25</v>
      </c>
      <c r="N142" s="21">
        <f t="shared" si="4"/>
        <v>1502.5</v>
      </c>
      <c r="O142" s="21">
        <f t="shared" si="5"/>
        <v>23497.5</v>
      </c>
    </row>
    <row r="143" spans="1:15" ht="11.25" customHeight="1" x14ac:dyDescent="0.25">
      <c r="A143" s="17" t="s">
        <v>219</v>
      </c>
      <c r="B143" s="18" t="s">
        <v>16</v>
      </c>
      <c r="C143" s="17" t="s">
        <v>139</v>
      </c>
      <c r="D143" s="17" t="s">
        <v>218</v>
      </c>
      <c r="E143" s="19" t="s">
        <v>31</v>
      </c>
      <c r="F143" s="20">
        <v>41640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4"/>
        <v>911.5</v>
      </c>
      <c r="O143" s="21">
        <f t="shared" si="5"/>
        <v>14088.5</v>
      </c>
    </row>
    <row r="144" spans="1:15" ht="11.25" customHeight="1" x14ac:dyDescent="0.25">
      <c r="A144" s="17" t="s">
        <v>220</v>
      </c>
      <c r="B144" s="18" t="s">
        <v>16</v>
      </c>
      <c r="C144" s="17" t="s">
        <v>139</v>
      </c>
      <c r="D144" s="17" t="s">
        <v>218</v>
      </c>
      <c r="E144" s="19" t="s">
        <v>31</v>
      </c>
      <c r="F144" s="20">
        <v>44531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4"/>
        <v>911.5</v>
      </c>
      <c r="O144" s="21">
        <f t="shared" si="5"/>
        <v>14088.5</v>
      </c>
    </row>
    <row r="145" spans="1:15" ht="11.25" customHeight="1" x14ac:dyDescent="0.25">
      <c r="A145" s="17" t="s">
        <v>221</v>
      </c>
      <c r="B145" s="18" t="s">
        <v>16</v>
      </c>
      <c r="C145" s="17" t="s">
        <v>139</v>
      </c>
      <c r="D145" s="17" t="s">
        <v>218</v>
      </c>
      <c r="E145" s="19" t="s">
        <v>31</v>
      </c>
      <c r="F145" s="20">
        <v>44531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4"/>
        <v>911.5</v>
      </c>
      <c r="O145" s="21">
        <f t="shared" si="5"/>
        <v>14088.5</v>
      </c>
    </row>
    <row r="146" spans="1:15" ht="11.25" customHeight="1" x14ac:dyDescent="0.25">
      <c r="A146" s="17" t="s">
        <v>222</v>
      </c>
      <c r="B146" s="18" t="s">
        <v>28</v>
      </c>
      <c r="C146" s="17" t="s">
        <v>34</v>
      </c>
      <c r="D146" s="17" t="s">
        <v>223</v>
      </c>
      <c r="E146" s="19" t="s">
        <v>46</v>
      </c>
      <c r="F146" s="20">
        <v>39448</v>
      </c>
      <c r="G146" s="21">
        <v>21000</v>
      </c>
      <c r="H146" s="22">
        <v>0</v>
      </c>
      <c r="I146" s="21">
        <v>21000</v>
      </c>
      <c r="J146" s="21">
        <v>602.70000000000005</v>
      </c>
      <c r="K146" s="21">
        <v>0</v>
      </c>
      <c r="L146" s="21">
        <v>638.4</v>
      </c>
      <c r="M146" s="23">
        <v>125</v>
      </c>
      <c r="N146" s="21">
        <f t="shared" si="4"/>
        <v>1366.1</v>
      </c>
      <c r="O146" s="21">
        <f t="shared" si="5"/>
        <v>19633.900000000001</v>
      </c>
    </row>
    <row r="147" spans="1:15" ht="11.25" customHeight="1" x14ac:dyDescent="0.25">
      <c r="A147" s="17" t="s">
        <v>224</v>
      </c>
      <c r="B147" s="18" t="s">
        <v>16</v>
      </c>
      <c r="C147" s="17" t="s">
        <v>139</v>
      </c>
      <c r="D147" s="17" t="s">
        <v>223</v>
      </c>
      <c r="E147" s="19" t="s">
        <v>46</v>
      </c>
      <c r="F147" s="20">
        <v>39448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125</v>
      </c>
      <c r="N147" s="21">
        <f t="shared" si="4"/>
        <v>1011.5</v>
      </c>
      <c r="O147" s="21">
        <f t="shared" si="5"/>
        <v>13988.5</v>
      </c>
    </row>
    <row r="148" spans="1:15" ht="11.25" customHeight="1" x14ac:dyDescent="0.25">
      <c r="A148" s="17" t="s">
        <v>225</v>
      </c>
      <c r="B148" s="18" t="s">
        <v>28</v>
      </c>
      <c r="C148" s="17" t="s">
        <v>139</v>
      </c>
      <c r="D148" s="17" t="s">
        <v>223</v>
      </c>
      <c r="E148" s="19" t="s">
        <v>46</v>
      </c>
      <c r="F148" s="20">
        <v>39448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125</v>
      </c>
      <c r="N148" s="21">
        <f t="shared" si="4"/>
        <v>1011.5</v>
      </c>
      <c r="O148" s="21">
        <f t="shared" si="5"/>
        <v>13988.5</v>
      </c>
    </row>
    <row r="149" spans="1:15" ht="11.25" customHeight="1" x14ac:dyDescent="0.25">
      <c r="A149" s="17" t="s">
        <v>226</v>
      </c>
      <c r="B149" s="18" t="s">
        <v>16</v>
      </c>
      <c r="C149" s="17" t="s">
        <v>139</v>
      </c>
      <c r="D149" s="17" t="s">
        <v>223</v>
      </c>
      <c r="E149" s="19" t="s">
        <v>46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4"/>
        <v>1011.5</v>
      </c>
      <c r="O149" s="21">
        <f t="shared" si="5"/>
        <v>13988.5</v>
      </c>
    </row>
    <row r="150" spans="1:15" ht="11.25" customHeight="1" x14ac:dyDescent="0.25">
      <c r="A150" s="17" t="s">
        <v>227</v>
      </c>
      <c r="B150" s="18" t="s">
        <v>16</v>
      </c>
      <c r="C150" s="17" t="s">
        <v>139</v>
      </c>
      <c r="D150" s="17" t="s">
        <v>223</v>
      </c>
      <c r="E150" s="19" t="s">
        <v>31</v>
      </c>
      <c r="F150" s="20">
        <v>41640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1602.45</v>
      </c>
      <c r="N150" s="21">
        <f t="shared" si="4"/>
        <v>2488.9499999999998</v>
      </c>
      <c r="O150" s="21">
        <f t="shared" si="5"/>
        <v>12511.05</v>
      </c>
    </row>
    <row r="151" spans="1:15" ht="11.25" customHeight="1" x14ac:dyDescent="0.25">
      <c r="A151" s="17" t="s">
        <v>228</v>
      </c>
      <c r="B151" s="18" t="s">
        <v>16</v>
      </c>
      <c r="C151" s="17" t="s">
        <v>139</v>
      </c>
      <c r="D151" s="17" t="s">
        <v>223</v>
      </c>
      <c r="E151" s="19" t="s">
        <v>31</v>
      </c>
      <c r="F151" s="20">
        <v>44197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25</v>
      </c>
      <c r="N151" s="21">
        <f t="shared" si="4"/>
        <v>911.5</v>
      </c>
      <c r="O151" s="21">
        <f t="shared" si="5"/>
        <v>14088.5</v>
      </c>
    </row>
    <row r="152" spans="1:15" ht="11.25" customHeight="1" x14ac:dyDescent="0.25">
      <c r="A152" s="17" t="s">
        <v>229</v>
      </c>
      <c r="B152" s="18" t="s">
        <v>16</v>
      </c>
      <c r="C152" s="17" t="s">
        <v>68</v>
      </c>
      <c r="D152" s="17" t="s">
        <v>230</v>
      </c>
      <c r="E152" s="19" t="s">
        <v>46</v>
      </c>
      <c r="F152" s="20">
        <v>39448</v>
      </c>
      <c r="G152" s="21">
        <v>35000</v>
      </c>
      <c r="H152" s="22">
        <v>0</v>
      </c>
      <c r="I152" s="21">
        <v>35000</v>
      </c>
      <c r="J152" s="21">
        <v>1004.5</v>
      </c>
      <c r="K152" s="21">
        <v>0</v>
      </c>
      <c r="L152" s="21">
        <v>1064</v>
      </c>
      <c r="M152" s="23">
        <v>27053.05</v>
      </c>
      <c r="N152" s="21">
        <v>29121.55</v>
      </c>
      <c r="O152" s="21">
        <f t="shared" si="5"/>
        <v>5878.4500000000007</v>
      </c>
    </row>
    <row r="153" spans="1:15" ht="11.25" customHeight="1" x14ac:dyDescent="0.25">
      <c r="A153" s="17" t="s">
        <v>231</v>
      </c>
      <c r="B153" s="18" t="s">
        <v>16</v>
      </c>
      <c r="C153" s="17" t="s">
        <v>94</v>
      </c>
      <c r="D153" s="17" t="s">
        <v>230</v>
      </c>
      <c r="E153" s="19" t="s">
        <v>46</v>
      </c>
      <c r="F153" s="20">
        <v>42125</v>
      </c>
      <c r="G153" s="21">
        <v>25000</v>
      </c>
      <c r="H153" s="22">
        <v>0</v>
      </c>
      <c r="I153" s="21">
        <v>25000</v>
      </c>
      <c r="J153" s="21">
        <v>717.5</v>
      </c>
      <c r="K153" s="21">
        <v>0</v>
      </c>
      <c r="L153" s="21">
        <v>760</v>
      </c>
      <c r="M153" s="23">
        <v>25</v>
      </c>
      <c r="N153" s="21">
        <f t="shared" si="4"/>
        <v>1502.5</v>
      </c>
      <c r="O153" s="21">
        <f t="shared" si="5"/>
        <v>23497.5</v>
      </c>
    </row>
    <row r="154" spans="1:15" ht="11.25" customHeight="1" x14ac:dyDescent="0.25">
      <c r="A154" s="17" t="s">
        <v>232</v>
      </c>
      <c r="B154" s="18" t="s">
        <v>28</v>
      </c>
      <c r="C154" s="17" t="s">
        <v>479</v>
      </c>
      <c r="D154" s="17" t="s">
        <v>230</v>
      </c>
      <c r="E154" s="19" t="s">
        <v>46</v>
      </c>
      <c r="F154" s="20">
        <v>40940</v>
      </c>
      <c r="G154" s="21">
        <v>40000</v>
      </c>
      <c r="H154" s="22">
        <v>0</v>
      </c>
      <c r="I154" s="21">
        <v>40000</v>
      </c>
      <c r="J154" s="21">
        <v>1148</v>
      </c>
      <c r="K154" s="21">
        <v>206.03</v>
      </c>
      <c r="L154" s="21">
        <v>1216</v>
      </c>
      <c r="M154" s="23">
        <v>1602.45</v>
      </c>
      <c r="N154" s="21">
        <f t="shared" si="4"/>
        <v>4172.4799999999996</v>
      </c>
      <c r="O154" s="21">
        <f t="shared" si="5"/>
        <v>35827.520000000004</v>
      </c>
    </row>
    <row r="155" spans="1:15" ht="11.25" customHeight="1" x14ac:dyDescent="0.25">
      <c r="A155" s="17" t="s">
        <v>233</v>
      </c>
      <c r="B155" s="18" t="s">
        <v>16</v>
      </c>
      <c r="C155" s="17" t="s">
        <v>139</v>
      </c>
      <c r="D155" s="17" t="s">
        <v>230</v>
      </c>
      <c r="E155" s="19" t="s">
        <v>46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1602.45</v>
      </c>
      <c r="N155" s="21">
        <f t="shared" si="4"/>
        <v>2488.9499999999998</v>
      </c>
      <c r="O155" s="21">
        <f t="shared" si="5"/>
        <v>12511.05</v>
      </c>
    </row>
    <row r="156" spans="1:15" ht="11.25" customHeight="1" x14ac:dyDescent="0.25">
      <c r="A156" s="17" t="s">
        <v>234</v>
      </c>
      <c r="B156" s="18" t="s">
        <v>28</v>
      </c>
      <c r="C156" s="17" t="s">
        <v>139</v>
      </c>
      <c r="D156" s="17" t="s">
        <v>230</v>
      </c>
      <c r="E156" s="19" t="s">
        <v>31</v>
      </c>
      <c r="F156" s="20">
        <v>39448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25</v>
      </c>
      <c r="N156" s="21">
        <f t="shared" si="4"/>
        <v>911.5</v>
      </c>
      <c r="O156" s="21">
        <f t="shared" si="5"/>
        <v>14088.5</v>
      </c>
    </row>
    <row r="157" spans="1:15" ht="11.25" customHeight="1" x14ac:dyDescent="0.25">
      <c r="A157" s="17" t="s">
        <v>235</v>
      </c>
      <c r="B157" s="18" t="s">
        <v>16</v>
      </c>
      <c r="C157" s="17" t="s">
        <v>139</v>
      </c>
      <c r="D157" s="17" t="s">
        <v>230</v>
      </c>
      <c r="E157" s="19" t="s">
        <v>31</v>
      </c>
      <c r="F157" s="20">
        <v>44409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4"/>
        <v>911.5</v>
      </c>
      <c r="O157" s="21">
        <f t="shared" si="5"/>
        <v>14088.5</v>
      </c>
    </row>
    <row r="158" spans="1:15" ht="11.25" customHeight="1" x14ac:dyDescent="0.25">
      <c r="A158" s="54" t="s">
        <v>474</v>
      </c>
      <c r="B158" s="18" t="s">
        <v>16</v>
      </c>
      <c r="C158" s="17" t="s">
        <v>139</v>
      </c>
      <c r="D158" s="17" t="s">
        <v>230</v>
      </c>
      <c r="E158" s="19" t="s">
        <v>31</v>
      </c>
      <c r="F158" s="20">
        <v>39630</v>
      </c>
      <c r="G158" s="21">
        <v>15000</v>
      </c>
      <c r="H158" s="22">
        <v>0</v>
      </c>
      <c r="I158" s="21">
        <v>15000</v>
      </c>
      <c r="J158" s="17">
        <v>430.5</v>
      </c>
      <c r="K158" s="17">
        <v>0</v>
      </c>
      <c r="L158" s="17">
        <v>456</v>
      </c>
      <c r="M158" s="21">
        <v>4602.45</v>
      </c>
      <c r="N158" s="21">
        <v>5488.95</v>
      </c>
      <c r="O158" s="21">
        <v>9511.0499999999993</v>
      </c>
    </row>
    <row r="159" spans="1:15" ht="11.25" customHeight="1" x14ac:dyDescent="0.25">
      <c r="A159" s="17" t="s">
        <v>236</v>
      </c>
      <c r="B159" s="18" t="s">
        <v>28</v>
      </c>
      <c r="C159" s="17" t="s">
        <v>122</v>
      </c>
      <c r="D159" s="17" t="s">
        <v>230</v>
      </c>
      <c r="E159" s="19" t="s">
        <v>31</v>
      </c>
      <c r="F159" s="20">
        <v>44743</v>
      </c>
      <c r="G159" s="21">
        <v>13500</v>
      </c>
      <c r="H159" s="22">
        <v>0</v>
      </c>
      <c r="I159" s="21">
        <v>13500</v>
      </c>
      <c r="J159" s="21">
        <v>387.45</v>
      </c>
      <c r="K159" s="21">
        <v>0</v>
      </c>
      <c r="L159" s="21">
        <v>410.4</v>
      </c>
      <c r="M159" s="23">
        <v>25</v>
      </c>
      <c r="N159" s="21">
        <f t="shared" si="4"/>
        <v>822.84999999999991</v>
      </c>
      <c r="O159" s="21">
        <f t="shared" si="5"/>
        <v>12677.15</v>
      </c>
    </row>
    <row r="160" spans="1:15" ht="11.25" customHeight="1" x14ac:dyDescent="0.25">
      <c r="A160" s="17" t="s">
        <v>237</v>
      </c>
      <c r="B160" s="18" t="s">
        <v>16</v>
      </c>
      <c r="C160" s="17" t="s">
        <v>94</v>
      </c>
      <c r="D160" s="17" t="s">
        <v>238</v>
      </c>
      <c r="E160" s="19" t="s">
        <v>46</v>
      </c>
      <c r="F160" s="20">
        <v>39448</v>
      </c>
      <c r="G160" s="21">
        <v>25000</v>
      </c>
      <c r="H160" s="22">
        <v>0</v>
      </c>
      <c r="I160" s="21">
        <v>25000</v>
      </c>
      <c r="J160" s="21">
        <v>717.5</v>
      </c>
      <c r="K160" s="21">
        <v>0</v>
      </c>
      <c r="L160" s="21">
        <v>760</v>
      </c>
      <c r="M160" s="23">
        <v>125</v>
      </c>
      <c r="N160" s="21">
        <f t="shared" si="4"/>
        <v>1602.5</v>
      </c>
      <c r="O160" s="21">
        <f t="shared" si="5"/>
        <v>23397.5</v>
      </c>
    </row>
    <row r="161" spans="1:15" ht="11.25" customHeight="1" x14ac:dyDescent="0.25">
      <c r="A161" s="17" t="s">
        <v>239</v>
      </c>
      <c r="B161" s="18" t="s">
        <v>28</v>
      </c>
      <c r="C161" s="17" t="s">
        <v>139</v>
      </c>
      <c r="D161" s="17" t="s">
        <v>238</v>
      </c>
      <c r="E161" s="19" t="s">
        <v>46</v>
      </c>
      <c r="F161" s="20">
        <v>39448</v>
      </c>
      <c r="G161" s="21">
        <v>15000</v>
      </c>
      <c r="H161" s="22">
        <v>0</v>
      </c>
      <c r="I161" s="21">
        <v>15000</v>
      </c>
      <c r="J161" s="17">
        <v>430.5</v>
      </c>
      <c r="K161" s="17">
        <v>0</v>
      </c>
      <c r="L161" s="17">
        <v>456</v>
      </c>
      <c r="M161" s="21">
        <v>1525</v>
      </c>
      <c r="N161" s="21">
        <v>2411.5</v>
      </c>
      <c r="O161" s="21">
        <v>12588.5</v>
      </c>
    </row>
    <row r="162" spans="1:15" ht="11.25" customHeight="1" x14ac:dyDescent="0.25">
      <c r="A162" s="17" t="s">
        <v>240</v>
      </c>
      <c r="B162" s="18" t="s">
        <v>16</v>
      </c>
      <c r="C162" s="17" t="s">
        <v>139</v>
      </c>
      <c r="D162" s="17" t="s">
        <v>238</v>
      </c>
      <c r="E162" s="19" t="s">
        <v>31</v>
      </c>
      <c r="F162" s="20">
        <v>41944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4"/>
        <v>911.5</v>
      </c>
      <c r="O162" s="21">
        <f t="shared" si="5"/>
        <v>14088.5</v>
      </c>
    </row>
    <row r="163" spans="1:15" ht="11.25" customHeight="1" x14ac:dyDescent="0.25">
      <c r="A163" s="17" t="s">
        <v>241</v>
      </c>
      <c r="B163" s="18" t="s">
        <v>16</v>
      </c>
      <c r="C163" s="17" t="s">
        <v>139</v>
      </c>
      <c r="D163" s="17" t="s">
        <v>238</v>
      </c>
      <c r="E163" s="19" t="s">
        <v>31</v>
      </c>
      <c r="F163" s="20">
        <v>44470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4"/>
        <v>911.5</v>
      </c>
      <c r="O163" s="21">
        <f t="shared" si="5"/>
        <v>14088.5</v>
      </c>
    </row>
    <row r="164" spans="1:15" ht="11.25" customHeight="1" x14ac:dyDescent="0.25">
      <c r="A164" s="17" t="s">
        <v>242</v>
      </c>
      <c r="B164" s="18" t="s">
        <v>16</v>
      </c>
      <c r="C164" s="17" t="s">
        <v>139</v>
      </c>
      <c r="D164" s="17" t="s">
        <v>238</v>
      </c>
      <c r="E164" s="19" t="s">
        <v>31</v>
      </c>
      <c r="F164" s="20">
        <v>44774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4"/>
        <v>911.5</v>
      </c>
      <c r="O164" s="21">
        <f t="shared" si="5"/>
        <v>14088.5</v>
      </c>
    </row>
    <row r="165" spans="1:15" ht="11.25" customHeight="1" x14ac:dyDescent="0.25">
      <c r="A165" s="17" t="s">
        <v>243</v>
      </c>
      <c r="B165" s="18" t="s">
        <v>16</v>
      </c>
      <c r="C165" s="17" t="s">
        <v>139</v>
      </c>
      <c r="D165" s="17" t="s">
        <v>230</v>
      </c>
      <c r="E165" s="19" t="s">
        <v>31</v>
      </c>
      <c r="F165" s="20">
        <v>44805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4"/>
        <v>911.5</v>
      </c>
      <c r="O165" s="21">
        <f t="shared" si="5"/>
        <v>14088.5</v>
      </c>
    </row>
    <row r="166" spans="1:15" ht="11.25" customHeight="1" x14ac:dyDescent="0.25">
      <c r="A166" s="58" t="s">
        <v>482</v>
      </c>
      <c r="B166" s="63" t="s">
        <v>28</v>
      </c>
      <c r="C166" s="58" t="s">
        <v>483</v>
      </c>
      <c r="D166" s="17" t="s">
        <v>486</v>
      </c>
      <c r="E166" s="59" t="s">
        <v>31</v>
      </c>
      <c r="F166" s="60">
        <v>45078</v>
      </c>
      <c r="G166" s="61">
        <v>21000</v>
      </c>
      <c r="H166" s="31">
        <v>0</v>
      </c>
      <c r="I166" s="61">
        <v>21000</v>
      </c>
      <c r="J166" s="61">
        <v>602.70000000000005</v>
      </c>
      <c r="K166" s="61">
        <v>0</v>
      </c>
      <c r="L166" s="61">
        <v>638.4</v>
      </c>
      <c r="M166" s="62">
        <v>25</v>
      </c>
      <c r="N166" s="61">
        <f t="shared" si="4"/>
        <v>1266.0999999999999</v>
      </c>
      <c r="O166" s="61">
        <f t="shared" si="5"/>
        <v>19733.900000000001</v>
      </c>
    </row>
    <row r="167" spans="1:15" x14ac:dyDescent="0.25">
      <c r="A167" s="24" t="s">
        <v>245</v>
      </c>
      <c r="B167" s="25">
        <v>162</v>
      </c>
      <c r="C167" s="17"/>
      <c r="D167" s="17"/>
      <c r="E167" s="18"/>
      <c r="F167" s="17"/>
      <c r="G167" s="28">
        <f t="shared" ref="G167:O167" si="6">SUM(G5:G166)</f>
        <v>4977106.25</v>
      </c>
      <c r="H167" s="29">
        <f t="shared" si="6"/>
        <v>0</v>
      </c>
      <c r="I167" s="28">
        <f t="shared" si="6"/>
        <v>4977106.25</v>
      </c>
      <c r="J167" s="28">
        <f t="shared" si="6"/>
        <v>142842.96000000002</v>
      </c>
      <c r="K167" s="28">
        <f t="shared" si="6"/>
        <v>212969.62999999998</v>
      </c>
      <c r="L167" s="28">
        <f t="shared" si="6"/>
        <v>149693.43999999994</v>
      </c>
      <c r="M167" s="28">
        <f>SUM(M5:M166)</f>
        <v>273358.9200000001</v>
      </c>
      <c r="N167" s="28">
        <f>SUM(N5:N166)</f>
        <v>778864.64999999956</v>
      </c>
      <c r="O167" s="28">
        <f t="shared" si="6"/>
        <v>4198241.299999997</v>
      </c>
    </row>
    <row r="168" spans="1:15" x14ac:dyDescent="0.25">
      <c r="A168" s="12"/>
      <c r="B168" s="9"/>
      <c r="C168" s="4"/>
      <c r="D168" s="4"/>
      <c r="E168" s="5"/>
      <c r="F168" s="4"/>
      <c r="G168" s="13"/>
      <c r="H168" s="14"/>
      <c r="I168" s="13"/>
      <c r="J168" s="13"/>
      <c r="K168" s="13"/>
      <c r="L168" s="13"/>
      <c r="M168" s="13"/>
      <c r="N168" s="13"/>
      <c r="O168" s="13"/>
    </row>
    <row r="169" spans="1:15" x14ac:dyDescent="0.25">
      <c r="A169" s="12"/>
      <c r="B169" s="9"/>
      <c r="C169" s="4"/>
      <c r="D169" s="4"/>
      <c r="E169" s="5"/>
      <c r="F169" s="4"/>
      <c r="G169" s="13"/>
      <c r="H169" s="14"/>
      <c r="I169" s="13"/>
      <c r="J169" s="13"/>
      <c r="K169" s="13"/>
      <c r="L169" s="13"/>
      <c r="M169" s="13"/>
      <c r="N169" s="13"/>
      <c r="O169" s="13"/>
    </row>
    <row r="170" spans="1:15" x14ac:dyDescent="0.25">
      <c r="A170" s="3"/>
      <c r="B170" s="3"/>
      <c r="C170" s="3"/>
      <c r="D170" s="13"/>
      <c r="E170" s="6"/>
      <c r="F170" s="3"/>
      <c r="G170" s="3"/>
      <c r="H170" s="7"/>
      <c r="I170" s="3"/>
      <c r="J170" s="3"/>
      <c r="K170" s="3"/>
      <c r="L170" s="3"/>
      <c r="M170" s="3"/>
      <c r="N170" s="3"/>
      <c r="O170" s="3"/>
    </row>
    <row r="171" spans="1:15" x14ac:dyDescent="0.25">
      <c r="A171" s="7" t="s">
        <v>246</v>
      </c>
      <c r="B171" s="16"/>
      <c r="C171" s="16"/>
      <c r="D171" s="3"/>
      <c r="E171" s="6"/>
      <c r="F171" s="77" t="s">
        <v>247</v>
      </c>
      <c r="G171" s="77"/>
      <c r="H171" s="77"/>
      <c r="I171" s="16"/>
      <c r="J171" s="16"/>
      <c r="K171" s="16"/>
      <c r="L171" s="8"/>
      <c r="M171" s="8"/>
      <c r="N171" s="8"/>
      <c r="O171" s="8"/>
    </row>
    <row r="172" spans="1:15" x14ac:dyDescent="0.25">
      <c r="L172" s="3"/>
    </row>
    <row r="173" spans="1:15" x14ac:dyDescent="0.25">
      <c r="A173" s="3"/>
      <c r="C173" s="3"/>
      <c r="D173" s="76"/>
      <c r="E173" s="76"/>
      <c r="G173" s="3"/>
      <c r="H173" s="3"/>
      <c r="M173" s="11"/>
    </row>
    <row r="176" spans="1:15" x14ac:dyDescent="0.25">
      <c r="M176" s="11"/>
    </row>
    <row r="177" spans="13:13" x14ac:dyDescent="0.25">
      <c r="M177" s="11"/>
    </row>
    <row r="178" spans="13:13" x14ac:dyDescent="0.25">
      <c r="M178" s="11"/>
    </row>
  </sheetData>
  <mergeCells count="2">
    <mergeCell ref="D173:E173"/>
    <mergeCell ref="F171:H171"/>
  </mergeCells>
  <conditionalFormatting sqref="A168:A170">
    <cfRule type="duplicateValues" dxfId="17" priority="2"/>
  </conditionalFormatting>
  <conditionalFormatting sqref="A171">
    <cfRule type="duplicateValues" dxfId="16" priority="1"/>
  </conditionalFormatting>
  <conditionalFormatting sqref="A172:A1048576 A2:A167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"/>
  <sheetViews>
    <sheetView zoomScale="145" zoomScaleNormal="145" zoomScalePageLayoutView="115" workbookViewId="0">
      <selection activeCell="B5" sqref="B5:B102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495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248</v>
      </c>
      <c r="B5" s="33" t="s">
        <v>16</v>
      </c>
      <c r="C5" s="34" t="s">
        <v>249</v>
      </c>
      <c r="D5" s="17" t="s">
        <v>250</v>
      </c>
      <c r="E5" s="18" t="s">
        <v>99</v>
      </c>
      <c r="F5" s="20">
        <v>44228</v>
      </c>
      <c r="G5" s="21">
        <v>25000</v>
      </c>
      <c r="H5" s="22">
        <v>0</v>
      </c>
      <c r="I5" s="21">
        <f t="shared" ref="I5:I64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251</v>
      </c>
      <c r="B6" s="33" t="s">
        <v>16</v>
      </c>
      <c r="C6" s="34" t="s">
        <v>249</v>
      </c>
      <c r="D6" s="17" t="s">
        <v>250</v>
      </c>
      <c r="E6" s="18" t="s">
        <v>99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5" si="1">SUM(J6:M6)</f>
        <v>1502.5</v>
      </c>
      <c r="O6" s="21">
        <f t="shared" ref="O6:O65" si="2">I6-N6</f>
        <v>23497.5</v>
      </c>
      <c r="Q6" s="26"/>
    </row>
    <row r="7" spans="1:17" ht="11.25" customHeight="1" x14ac:dyDescent="0.25">
      <c r="A7" s="17" t="s">
        <v>252</v>
      </c>
      <c r="B7" s="33" t="s">
        <v>16</v>
      </c>
      <c r="C7" s="34" t="s">
        <v>249</v>
      </c>
      <c r="D7" s="17" t="s">
        <v>250</v>
      </c>
      <c r="E7" s="18" t="s">
        <v>99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253</v>
      </c>
      <c r="B8" s="33" t="s">
        <v>16</v>
      </c>
      <c r="C8" s="34" t="s">
        <v>249</v>
      </c>
      <c r="D8" s="17" t="s">
        <v>250</v>
      </c>
      <c r="E8" s="18" t="s">
        <v>99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254</v>
      </c>
      <c r="B9" s="33" t="s">
        <v>16</v>
      </c>
      <c r="C9" s="34" t="s">
        <v>249</v>
      </c>
      <c r="D9" s="17" t="s">
        <v>250</v>
      </c>
      <c r="E9" s="18" t="s">
        <v>99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255</v>
      </c>
      <c r="B10" s="33" t="s">
        <v>28</v>
      </c>
      <c r="C10" s="34" t="s">
        <v>249</v>
      </c>
      <c r="D10" s="17" t="s">
        <v>250</v>
      </c>
      <c r="E10" s="18" t="s">
        <v>99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256</v>
      </c>
      <c r="B11" s="33" t="s">
        <v>16</v>
      </c>
      <c r="C11" s="34" t="s">
        <v>249</v>
      </c>
      <c r="D11" s="17" t="s">
        <v>250</v>
      </c>
      <c r="E11" s="18" t="s">
        <v>99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257</v>
      </c>
      <c r="B12" s="33" t="s">
        <v>16</v>
      </c>
      <c r="C12" s="34" t="s">
        <v>249</v>
      </c>
      <c r="D12" s="17" t="s">
        <v>250</v>
      </c>
      <c r="E12" s="18" t="s">
        <v>99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258</v>
      </c>
      <c r="B13" s="33" t="s">
        <v>16</v>
      </c>
      <c r="C13" s="34" t="s">
        <v>249</v>
      </c>
      <c r="D13" s="17" t="s">
        <v>250</v>
      </c>
      <c r="E13" s="18" t="s">
        <v>99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1602.45</v>
      </c>
      <c r="N13" s="21">
        <f t="shared" si="1"/>
        <v>3079.95</v>
      </c>
      <c r="O13" s="21">
        <f t="shared" si="2"/>
        <v>21920.05</v>
      </c>
      <c r="Q13" s="26"/>
    </row>
    <row r="14" spans="1:17" ht="11.25" customHeight="1" x14ac:dyDescent="0.25">
      <c r="A14" s="17" t="s">
        <v>259</v>
      </c>
      <c r="B14" s="33" t="s">
        <v>16</v>
      </c>
      <c r="C14" s="34" t="s">
        <v>249</v>
      </c>
      <c r="D14" s="17" t="s">
        <v>250</v>
      </c>
      <c r="E14" s="18" t="s">
        <v>99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260</v>
      </c>
      <c r="B15" s="33" t="s">
        <v>28</v>
      </c>
      <c r="C15" s="34" t="s">
        <v>261</v>
      </c>
      <c r="D15" s="17" t="s">
        <v>250</v>
      </c>
      <c r="E15" s="18" t="s">
        <v>99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262</v>
      </c>
      <c r="B16" s="33" t="s">
        <v>28</v>
      </c>
      <c r="C16" s="34" t="s">
        <v>30</v>
      </c>
      <c r="D16" s="17" t="s">
        <v>250</v>
      </c>
      <c r="E16" s="18" t="s">
        <v>99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  <c r="Q16" s="26"/>
    </row>
    <row r="17" spans="1:17" ht="11.25" customHeight="1" x14ac:dyDescent="0.25">
      <c r="A17" s="17" t="s">
        <v>263</v>
      </c>
      <c r="B17" s="33" t="s">
        <v>28</v>
      </c>
      <c r="C17" s="34" t="s">
        <v>30</v>
      </c>
      <c r="D17" s="17" t="s">
        <v>250</v>
      </c>
      <c r="E17" s="18" t="s">
        <v>99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264</v>
      </c>
      <c r="B18" s="33" t="s">
        <v>16</v>
      </c>
      <c r="C18" s="34" t="s">
        <v>30</v>
      </c>
      <c r="D18" s="17" t="s">
        <v>250</v>
      </c>
      <c r="E18" s="18" t="s">
        <v>99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265</v>
      </c>
      <c r="B19" s="33" t="s">
        <v>28</v>
      </c>
      <c r="C19" s="34" t="s">
        <v>30</v>
      </c>
      <c r="D19" s="17" t="s">
        <v>250</v>
      </c>
      <c r="E19" s="18" t="s">
        <v>99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266</v>
      </c>
      <c r="B20" s="33" t="s">
        <v>28</v>
      </c>
      <c r="C20" s="34" t="s">
        <v>30</v>
      </c>
      <c r="D20" s="17" t="s">
        <v>250</v>
      </c>
      <c r="E20" s="18" t="s">
        <v>99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267</v>
      </c>
      <c r="B21" s="33" t="s">
        <v>28</v>
      </c>
      <c r="C21" s="34" t="s">
        <v>30</v>
      </c>
      <c r="D21" s="17" t="s">
        <v>250</v>
      </c>
      <c r="E21" s="18" t="s">
        <v>99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  <c r="Q21" s="26"/>
    </row>
    <row r="22" spans="1:17" ht="11.25" customHeight="1" x14ac:dyDescent="0.25">
      <c r="A22" s="17" t="s">
        <v>268</v>
      </c>
      <c r="B22" s="33" t="s">
        <v>28</v>
      </c>
      <c r="C22" s="34" t="s">
        <v>269</v>
      </c>
      <c r="D22" s="17" t="s">
        <v>250</v>
      </c>
      <c r="E22" s="18" t="s">
        <v>99</v>
      </c>
      <c r="F22" s="20">
        <v>44682</v>
      </c>
      <c r="G22" s="21">
        <v>30000</v>
      </c>
      <c r="H22" s="22">
        <v>0</v>
      </c>
      <c r="I22" s="21">
        <f t="shared" si="0"/>
        <v>30000</v>
      </c>
      <c r="J22" s="21">
        <v>861</v>
      </c>
      <c r="K22" s="21">
        <v>0</v>
      </c>
      <c r="L22" s="21">
        <v>912</v>
      </c>
      <c r="M22" s="21">
        <v>25</v>
      </c>
      <c r="N22" s="21">
        <f t="shared" si="1"/>
        <v>1798</v>
      </c>
      <c r="O22" s="21">
        <f t="shared" si="2"/>
        <v>28202</v>
      </c>
      <c r="Q22" s="26"/>
    </row>
    <row r="23" spans="1:17" ht="11.25" customHeight="1" x14ac:dyDescent="0.25">
      <c r="A23" s="17" t="s">
        <v>270</v>
      </c>
      <c r="B23" s="33" t="s">
        <v>16</v>
      </c>
      <c r="C23" s="34" t="s">
        <v>139</v>
      </c>
      <c r="D23" s="17" t="s">
        <v>250</v>
      </c>
      <c r="E23" s="18" t="s">
        <v>99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271</v>
      </c>
      <c r="B24" s="33" t="s">
        <v>16</v>
      </c>
      <c r="C24" s="34" t="s">
        <v>139</v>
      </c>
      <c r="D24" s="17" t="s">
        <v>250</v>
      </c>
      <c r="E24" s="18" t="s">
        <v>99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272</v>
      </c>
      <c r="B25" s="33" t="s">
        <v>16</v>
      </c>
      <c r="C25" s="34" t="s">
        <v>139</v>
      </c>
      <c r="D25" s="17" t="s">
        <v>250</v>
      </c>
      <c r="E25" s="18" t="s">
        <v>99</v>
      </c>
      <c r="F25" s="20">
        <v>44348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273</v>
      </c>
      <c r="B26" s="33" t="s">
        <v>16</v>
      </c>
      <c r="C26" s="34" t="s">
        <v>139</v>
      </c>
      <c r="D26" s="17" t="s">
        <v>250</v>
      </c>
      <c r="E26" s="18" t="s">
        <v>99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274</v>
      </c>
      <c r="B27" s="33" t="s">
        <v>16</v>
      </c>
      <c r="C27" s="34" t="s">
        <v>139</v>
      </c>
      <c r="D27" s="17" t="s">
        <v>250</v>
      </c>
      <c r="E27" s="18" t="s">
        <v>99</v>
      </c>
      <c r="F27" s="20">
        <v>44228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  <c r="Q27" s="26"/>
    </row>
    <row r="28" spans="1:17" ht="11.25" customHeight="1" x14ac:dyDescent="0.25">
      <c r="A28" s="17" t="s">
        <v>275</v>
      </c>
      <c r="B28" s="33" t="s">
        <v>16</v>
      </c>
      <c r="C28" s="34" t="s">
        <v>139</v>
      </c>
      <c r="D28" s="17" t="s">
        <v>250</v>
      </c>
      <c r="E28" s="18" t="s">
        <v>99</v>
      </c>
      <c r="F28" s="20">
        <v>44409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276</v>
      </c>
      <c r="B29" s="33" t="s">
        <v>28</v>
      </c>
      <c r="C29" s="34" t="s">
        <v>139</v>
      </c>
      <c r="D29" s="17" t="s">
        <v>250</v>
      </c>
      <c r="E29" s="18" t="s">
        <v>99</v>
      </c>
      <c r="F29" s="20">
        <v>40269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277</v>
      </c>
      <c r="B30" s="33" t="s">
        <v>28</v>
      </c>
      <c r="C30" s="34" t="s">
        <v>139</v>
      </c>
      <c r="D30" s="17" t="s">
        <v>250</v>
      </c>
      <c r="E30" s="18" t="s">
        <v>99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278</v>
      </c>
      <c r="B31" s="33" t="s">
        <v>16</v>
      </c>
      <c r="C31" s="34" t="s">
        <v>139</v>
      </c>
      <c r="D31" s="17" t="s">
        <v>250</v>
      </c>
      <c r="E31" s="18" t="s">
        <v>99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279</v>
      </c>
      <c r="B32" s="33" t="s">
        <v>28</v>
      </c>
      <c r="C32" s="34" t="s">
        <v>139</v>
      </c>
      <c r="D32" s="17" t="s">
        <v>250</v>
      </c>
      <c r="E32" s="18" t="s">
        <v>99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280</v>
      </c>
      <c r="B33" s="33" t="s">
        <v>16</v>
      </c>
      <c r="C33" s="34" t="s">
        <v>139</v>
      </c>
      <c r="D33" s="17" t="s">
        <v>250</v>
      </c>
      <c r="E33" s="18" t="s">
        <v>99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281</v>
      </c>
      <c r="B34" s="33" t="s">
        <v>16</v>
      </c>
      <c r="C34" s="34" t="s">
        <v>139</v>
      </c>
      <c r="D34" s="17" t="s">
        <v>250</v>
      </c>
      <c r="E34" s="18" t="s">
        <v>99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282</v>
      </c>
      <c r="B35" s="33" t="s">
        <v>16</v>
      </c>
      <c r="C35" s="34" t="s">
        <v>139</v>
      </c>
      <c r="D35" s="17" t="s">
        <v>250</v>
      </c>
      <c r="E35" s="18" t="s">
        <v>99</v>
      </c>
      <c r="F35" s="20">
        <v>44287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283</v>
      </c>
      <c r="B36" s="33" t="s">
        <v>16</v>
      </c>
      <c r="C36" s="34" t="s">
        <v>139</v>
      </c>
      <c r="D36" s="17" t="s">
        <v>250</v>
      </c>
      <c r="E36" s="18" t="s">
        <v>99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284</v>
      </c>
      <c r="B37" s="33" t="s">
        <v>16</v>
      </c>
      <c r="C37" s="34" t="s">
        <v>139</v>
      </c>
      <c r="D37" s="17" t="s">
        <v>250</v>
      </c>
      <c r="E37" s="18" t="s">
        <v>99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285</v>
      </c>
      <c r="B38" s="33" t="s">
        <v>16</v>
      </c>
      <c r="C38" s="34" t="s">
        <v>139</v>
      </c>
      <c r="D38" s="17" t="s">
        <v>250</v>
      </c>
      <c r="E38" s="18" t="s">
        <v>99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286</v>
      </c>
      <c r="B39" s="33" t="s">
        <v>16</v>
      </c>
      <c r="C39" s="34" t="s">
        <v>139</v>
      </c>
      <c r="D39" s="17" t="s">
        <v>250</v>
      </c>
      <c r="E39" s="18" t="s">
        <v>99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287</v>
      </c>
      <c r="B40" s="33" t="s">
        <v>16</v>
      </c>
      <c r="C40" s="34" t="s">
        <v>139</v>
      </c>
      <c r="D40" s="17" t="s">
        <v>250</v>
      </c>
      <c r="E40" s="18" t="s">
        <v>99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288</v>
      </c>
      <c r="B41" s="33" t="s">
        <v>16</v>
      </c>
      <c r="C41" s="34" t="s">
        <v>139</v>
      </c>
      <c r="D41" s="17" t="s">
        <v>250</v>
      </c>
      <c r="E41" s="18" t="s">
        <v>99</v>
      </c>
      <c r="F41" s="20">
        <v>44317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289</v>
      </c>
      <c r="B42" s="33" t="s">
        <v>16</v>
      </c>
      <c r="C42" s="34" t="s">
        <v>139</v>
      </c>
      <c r="D42" s="17" t="s">
        <v>250</v>
      </c>
      <c r="E42" s="18" t="s">
        <v>99</v>
      </c>
      <c r="F42" s="20">
        <v>44228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2945.88</v>
      </c>
      <c r="N42" s="21">
        <f t="shared" si="1"/>
        <v>3832.38</v>
      </c>
      <c r="O42" s="21">
        <f t="shared" si="2"/>
        <v>11167.619999999999</v>
      </c>
    </row>
    <row r="43" spans="1:15" ht="11.25" customHeight="1" x14ac:dyDescent="0.25">
      <c r="A43" s="17" t="s">
        <v>290</v>
      </c>
      <c r="B43" s="33" t="s">
        <v>16</v>
      </c>
      <c r="C43" s="34" t="s">
        <v>139</v>
      </c>
      <c r="D43" s="17" t="s">
        <v>250</v>
      </c>
      <c r="E43" s="18" t="s">
        <v>99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291</v>
      </c>
      <c r="B44" s="33" t="s">
        <v>16</v>
      </c>
      <c r="C44" s="34" t="s">
        <v>139</v>
      </c>
      <c r="D44" s="17" t="s">
        <v>250</v>
      </c>
      <c r="E44" s="18" t="s">
        <v>99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292</v>
      </c>
      <c r="B45" s="33" t="s">
        <v>16</v>
      </c>
      <c r="C45" s="34" t="s">
        <v>139</v>
      </c>
      <c r="D45" s="17" t="s">
        <v>250</v>
      </c>
      <c r="E45" s="18" t="s">
        <v>99</v>
      </c>
      <c r="F45" s="20">
        <v>44256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293</v>
      </c>
      <c r="B46" s="33" t="s">
        <v>16</v>
      </c>
      <c r="C46" s="34" t="s">
        <v>139</v>
      </c>
      <c r="D46" s="17" t="s">
        <v>250</v>
      </c>
      <c r="E46" s="18" t="s">
        <v>99</v>
      </c>
      <c r="F46" s="20">
        <v>44287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1025</v>
      </c>
      <c r="N46" s="21">
        <f t="shared" si="1"/>
        <v>1911.5</v>
      </c>
      <c r="O46" s="21">
        <f t="shared" si="2"/>
        <v>13088.5</v>
      </c>
    </row>
    <row r="47" spans="1:15" ht="11.25" customHeight="1" x14ac:dyDescent="0.25">
      <c r="A47" s="17" t="s">
        <v>294</v>
      </c>
      <c r="B47" s="33" t="s">
        <v>16</v>
      </c>
      <c r="C47" s="34" t="s">
        <v>139</v>
      </c>
      <c r="D47" s="17" t="s">
        <v>250</v>
      </c>
      <c r="E47" s="18" t="s">
        <v>99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295</v>
      </c>
      <c r="B48" s="33" t="s">
        <v>16</v>
      </c>
      <c r="C48" s="34" t="s">
        <v>139</v>
      </c>
      <c r="D48" s="17" t="s">
        <v>250</v>
      </c>
      <c r="E48" s="18" t="s">
        <v>99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296</v>
      </c>
      <c r="B49" s="33" t="s">
        <v>16</v>
      </c>
      <c r="C49" s="34" t="s">
        <v>139</v>
      </c>
      <c r="D49" s="17" t="s">
        <v>250</v>
      </c>
      <c r="E49" s="18" t="s">
        <v>99</v>
      </c>
      <c r="F49" s="20">
        <v>44317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1602.45</v>
      </c>
      <c r="N49" s="21">
        <f t="shared" si="1"/>
        <v>2488.9499999999998</v>
      </c>
      <c r="O49" s="21">
        <f t="shared" si="2"/>
        <v>12511.05</v>
      </c>
    </row>
    <row r="50" spans="1:15" ht="11.25" customHeight="1" x14ac:dyDescent="0.25">
      <c r="A50" s="17" t="s">
        <v>297</v>
      </c>
      <c r="B50" s="33" t="s">
        <v>16</v>
      </c>
      <c r="C50" s="34" t="s">
        <v>139</v>
      </c>
      <c r="D50" s="17" t="s">
        <v>250</v>
      </c>
      <c r="E50" s="18" t="s">
        <v>99</v>
      </c>
      <c r="F50" s="20">
        <v>44348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298</v>
      </c>
      <c r="B51" s="33" t="s">
        <v>16</v>
      </c>
      <c r="C51" s="34" t="s">
        <v>139</v>
      </c>
      <c r="D51" s="17" t="s">
        <v>250</v>
      </c>
      <c r="E51" s="18" t="s">
        <v>99</v>
      </c>
      <c r="F51" s="20">
        <v>44348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299</v>
      </c>
      <c r="B52" s="33" t="s">
        <v>16</v>
      </c>
      <c r="C52" s="34" t="s">
        <v>139</v>
      </c>
      <c r="D52" s="17" t="s">
        <v>250</v>
      </c>
      <c r="E52" s="18" t="s">
        <v>99</v>
      </c>
      <c r="F52" s="20">
        <v>44287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1025</v>
      </c>
      <c r="N52" s="21">
        <f t="shared" si="1"/>
        <v>1911.5</v>
      </c>
      <c r="O52" s="21">
        <f t="shared" si="2"/>
        <v>13088.5</v>
      </c>
    </row>
    <row r="53" spans="1:15" ht="11.25" customHeight="1" x14ac:dyDescent="0.25">
      <c r="A53" s="17" t="s">
        <v>300</v>
      </c>
      <c r="B53" s="33" t="s">
        <v>16</v>
      </c>
      <c r="C53" s="34" t="s">
        <v>139</v>
      </c>
      <c r="D53" s="17" t="s">
        <v>250</v>
      </c>
      <c r="E53" s="18" t="s">
        <v>99</v>
      </c>
      <c r="F53" s="20">
        <v>44287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1025</v>
      </c>
      <c r="N53" s="21">
        <f t="shared" si="1"/>
        <v>1911.5</v>
      </c>
      <c r="O53" s="21">
        <f t="shared" si="2"/>
        <v>13088.5</v>
      </c>
    </row>
    <row r="54" spans="1:15" ht="11.25" customHeight="1" x14ac:dyDescent="0.25">
      <c r="A54" s="17" t="s">
        <v>301</v>
      </c>
      <c r="B54" s="33" t="s">
        <v>16</v>
      </c>
      <c r="C54" s="34" t="s">
        <v>139</v>
      </c>
      <c r="D54" s="17" t="s">
        <v>250</v>
      </c>
      <c r="E54" s="18" t="s">
        <v>99</v>
      </c>
      <c r="F54" s="20">
        <v>44348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165</v>
      </c>
      <c r="N54" s="21">
        <f t="shared" si="1"/>
        <v>1051.5</v>
      </c>
      <c r="O54" s="21">
        <f t="shared" si="2"/>
        <v>13948.5</v>
      </c>
    </row>
    <row r="55" spans="1:15" ht="11.25" customHeight="1" x14ac:dyDescent="0.25">
      <c r="A55" s="17" t="s">
        <v>302</v>
      </c>
      <c r="B55" s="33" t="s">
        <v>16</v>
      </c>
      <c r="C55" s="34" t="s">
        <v>139</v>
      </c>
      <c r="D55" s="17" t="s">
        <v>250</v>
      </c>
      <c r="E55" s="18" t="s">
        <v>99</v>
      </c>
      <c r="F55" s="20">
        <v>44378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303</v>
      </c>
      <c r="B56" s="33" t="s">
        <v>16</v>
      </c>
      <c r="C56" s="34" t="s">
        <v>139</v>
      </c>
      <c r="D56" s="17" t="s">
        <v>250</v>
      </c>
      <c r="E56" s="18" t="s">
        <v>99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304</v>
      </c>
      <c r="B57" s="33" t="s">
        <v>16</v>
      </c>
      <c r="C57" s="34" t="s">
        <v>139</v>
      </c>
      <c r="D57" s="17" t="s">
        <v>250</v>
      </c>
      <c r="E57" s="18" t="s">
        <v>99</v>
      </c>
      <c r="F57" s="20">
        <v>44256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305</v>
      </c>
      <c r="B58" s="33" t="s">
        <v>16</v>
      </c>
      <c r="C58" s="34" t="s">
        <v>139</v>
      </c>
      <c r="D58" s="17" t="s">
        <v>250</v>
      </c>
      <c r="E58" s="18" t="s">
        <v>99</v>
      </c>
      <c r="F58" s="20">
        <v>44682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306</v>
      </c>
      <c r="B59" s="33" t="s">
        <v>16</v>
      </c>
      <c r="C59" s="34" t="s">
        <v>139</v>
      </c>
      <c r="D59" s="17" t="s">
        <v>250</v>
      </c>
      <c r="E59" s="18" t="s">
        <v>99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307</v>
      </c>
      <c r="B60" s="33" t="s">
        <v>16</v>
      </c>
      <c r="C60" s="34" t="s">
        <v>139</v>
      </c>
      <c r="D60" s="17" t="s">
        <v>250</v>
      </c>
      <c r="E60" s="18" t="s">
        <v>99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308</v>
      </c>
      <c r="B61" s="33" t="s">
        <v>16</v>
      </c>
      <c r="C61" s="34" t="s">
        <v>139</v>
      </c>
      <c r="D61" s="17" t="s">
        <v>250</v>
      </c>
      <c r="E61" s="18" t="s">
        <v>99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309</v>
      </c>
      <c r="B62" s="33" t="s">
        <v>16</v>
      </c>
      <c r="C62" s="34" t="s">
        <v>139</v>
      </c>
      <c r="D62" s="17" t="s">
        <v>250</v>
      </c>
      <c r="E62" s="18" t="s">
        <v>99</v>
      </c>
      <c r="F62" s="20">
        <v>44682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310</v>
      </c>
      <c r="B63" s="33" t="s">
        <v>16</v>
      </c>
      <c r="C63" s="34" t="s">
        <v>139</v>
      </c>
      <c r="D63" s="17" t="s">
        <v>250</v>
      </c>
      <c r="E63" s="18" t="s">
        <v>99</v>
      </c>
      <c r="F63" s="20">
        <v>44348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311</v>
      </c>
      <c r="B64" s="33" t="s">
        <v>16</v>
      </c>
      <c r="C64" s="34" t="s">
        <v>139</v>
      </c>
      <c r="D64" s="17" t="s">
        <v>250</v>
      </c>
      <c r="E64" s="18" t="s">
        <v>99</v>
      </c>
      <c r="F64" s="20">
        <v>44409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312</v>
      </c>
      <c r="B65" s="33" t="s">
        <v>16</v>
      </c>
      <c r="C65" s="34" t="s">
        <v>139</v>
      </c>
      <c r="D65" s="17" t="s">
        <v>250</v>
      </c>
      <c r="E65" s="18" t="s">
        <v>99</v>
      </c>
      <c r="F65" s="20">
        <v>44348</v>
      </c>
      <c r="G65" s="21">
        <v>15000</v>
      </c>
      <c r="H65" s="22">
        <v>0</v>
      </c>
      <c r="I65" s="21">
        <f t="shared" ref="I65:I93" si="3">G65+H65</f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313</v>
      </c>
      <c r="B66" s="33" t="s">
        <v>16</v>
      </c>
      <c r="C66" s="34" t="s">
        <v>139</v>
      </c>
      <c r="D66" s="17" t="s">
        <v>250</v>
      </c>
      <c r="E66" s="18" t="s">
        <v>99</v>
      </c>
      <c r="F66" s="20">
        <v>44593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ref="N66:N90" si="4">SUM(J66:M66)</f>
        <v>911.5</v>
      </c>
      <c r="O66" s="21">
        <f t="shared" ref="O66:O90" si="5">I66-N66</f>
        <v>14088.5</v>
      </c>
    </row>
    <row r="67" spans="1:15" ht="11.25" customHeight="1" x14ac:dyDescent="0.25">
      <c r="A67" s="17" t="s">
        <v>314</v>
      </c>
      <c r="B67" s="33" t="s">
        <v>16</v>
      </c>
      <c r="C67" s="34" t="s">
        <v>139</v>
      </c>
      <c r="D67" s="17" t="s">
        <v>250</v>
      </c>
      <c r="E67" s="18" t="s">
        <v>99</v>
      </c>
      <c r="F67" s="20">
        <v>44562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4"/>
        <v>911.5</v>
      </c>
      <c r="O67" s="21">
        <f t="shared" si="5"/>
        <v>14088.5</v>
      </c>
    </row>
    <row r="68" spans="1:15" ht="11.25" customHeight="1" x14ac:dyDescent="0.25">
      <c r="A68" s="17" t="s">
        <v>315</v>
      </c>
      <c r="B68" s="33" t="s">
        <v>16</v>
      </c>
      <c r="C68" s="34" t="s">
        <v>139</v>
      </c>
      <c r="D68" s="17" t="s">
        <v>250</v>
      </c>
      <c r="E68" s="18" t="s">
        <v>99</v>
      </c>
      <c r="F68" s="20">
        <v>44805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316</v>
      </c>
      <c r="B69" s="33" t="s">
        <v>16</v>
      </c>
      <c r="C69" s="34" t="s">
        <v>139</v>
      </c>
      <c r="D69" s="17" t="s">
        <v>250</v>
      </c>
      <c r="E69" s="18" t="s">
        <v>99</v>
      </c>
      <c r="F69" s="20">
        <v>44805</v>
      </c>
      <c r="G69" s="21">
        <v>15000</v>
      </c>
      <c r="H69" s="22">
        <v>0</v>
      </c>
      <c r="I69" s="21">
        <f t="shared" si="3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4"/>
        <v>911.5</v>
      </c>
      <c r="O69" s="21">
        <f t="shared" si="5"/>
        <v>14088.5</v>
      </c>
    </row>
    <row r="70" spans="1:15" ht="11.25" customHeight="1" x14ac:dyDescent="0.25">
      <c r="A70" s="17" t="s">
        <v>317</v>
      </c>
      <c r="B70" s="33" t="s">
        <v>16</v>
      </c>
      <c r="C70" s="34" t="s">
        <v>139</v>
      </c>
      <c r="D70" s="17" t="s">
        <v>250</v>
      </c>
      <c r="E70" s="18" t="s">
        <v>99</v>
      </c>
      <c r="F70" s="20">
        <v>37196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4"/>
        <v>911.5</v>
      </c>
      <c r="O70" s="21">
        <f t="shared" si="5"/>
        <v>14088.5</v>
      </c>
    </row>
    <row r="71" spans="1:15" ht="11.25" customHeight="1" x14ac:dyDescent="0.25">
      <c r="A71" s="17" t="s">
        <v>318</v>
      </c>
      <c r="B71" s="33" t="s">
        <v>16</v>
      </c>
      <c r="C71" s="34" t="s">
        <v>139</v>
      </c>
      <c r="D71" s="17" t="s">
        <v>250</v>
      </c>
      <c r="E71" s="18" t="s">
        <v>99</v>
      </c>
      <c r="F71" s="20">
        <v>37196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319</v>
      </c>
      <c r="B72" s="33" t="s">
        <v>28</v>
      </c>
      <c r="C72" s="34" t="s">
        <v>34</v>
      </c>
      <c r="D72" s="17" t="s">
        <v>250</v>
      </c>
      <c r="E72" s="18" t="s">
        <v>99</v>
      </c>
      <c r="F72" s="20">
        <v>44774</v>
      </c>
      <c r="G72" s="21">
        <v>26250</v>
      </c>
      <c r="H72" s="22">
        <v>0</v>
      </c>
      <c r="I72" s="21">
        <f t="shared" si="3"/>
        <v>26250</v>
      </c>
      <c r="J72" s="21">
        <v>753.38</v>
      </c>
      <c r="K72" s="21">
        <v>0</v>
      </c>
      <c r="L72" s="21">
        <v>798</v>
      </c>
      <c r="M72" s="21">
        <v>25</v>
      </c>
      <c r="N72" s="21">
        <f t="shared" si="4"/>
        <v>1576.38</v>
      </c>
      <c r="O72" s="21">
        <f t="shared" si="5"/>
        <v>24673.62</v>
      </c>
    </row>
    <row r="73" spans="1:15" ht="11.25" customHeight="1" x14ac:dyDescent="0.25">
      <c r="A73" s="17" t="s">
        <v>320</v>
      </c>
      <c r="B73" s="33" t="s">
        <v>28</v>
      </c>
      <c r="C73" s="34" t="s">
        <v>34</v>
      </c>
      <c r="D73" s="17" t="s">
        <v>250</v>
      </c>
      <c r="E73" s="18" t="s">
        <v>99</v>
      </c>
      <c r="F73" s="20">
        <v>44228</v>
      </c>
      <c r="G73" s="21">
        <v>21000</v>
      </c>
      <c r="H73" s="22">
        <v>0</v>
      </c>
      <c r="I73" s="21">
        <f t="shared" si="3"/>
        <v>21000</v>
      </c>
      <c r="J73" s="21">
        <v>602.70000000000005</v>
      </c>
      <c r="K73" s="21">
        <v>0</v>
      </c>
      <c r="L73" s="21">
        <v>638.4</v>
      </c>
      <c r="M73" s="21">
        <v>25</v>
      </c>
      <c r="N73" s="21">
        <f t="shared" si="4"/>
        <v>1266.0999999999999</v>
      </c>
      <c r="O73" s="21">
        <f t="shared" si="5"/>
        <v>19733.900000000001</v>
      </c>
    </row>
    <row r="74" spans="1:15" ht="11.25" customHeight="1" x14ac:dyDescent="0.25">
      <c r="A74" s="17" t="s">
        <v>321</v>
      </c>
      <c r="B74" s="33" t="s">
        <v>16</v>
      </c>
      <c r="C74" s="34" t="s">
        <v>322</v>
      </c>
      <c r="D74" s="17" t="s">
        <v>250</v>
      </c>
      <c r="E74" s="18" t="s">
        <v>99</v>
      </c>
      <c r="F74" s="20">
        <v>44501</v>
      </c>
      <c r="G74" s="21">
        <v>30000</v>
      </c>
      <c r="H74" s="22">
        <v>0</v>
      </c>
      <c r="I74" s="21">
        <f t="shared" si="3"/>
        <v>30000</v>
      </c>
      <c r="J74" s="21">
        <v>861</v>
      </c>
      <c r="K74" s="21">
        <v>0</v>
      </c>
      <c r="L74" s="21">
        <v>912</v>
      </c>
      <c r="M74" s="21">
        <v>1602.45</v>
      </c>
      <c r="N74" s="21">
        <f t="shared" si="4"/>
        <v>3375.45</v>
      </c>
      <c r="O74" s="21">
        <f t="shared" si="5"/>
        <v>26624.55</v>
      </c>
    </row>
    <row r="75" spans="1:15" ht="11.25" customHeight="1" x14ac:dyDescent="0.25">
      <c r="A75" s="17" t="s">
        <v>323</v>
      </c>
      <c r="B75" s="33" t="s">
        <v>28</v>
      </c>
      <c r="C75" s="34" t="s">
        <v>30</v>
      </c>
      <c r="D75" s="17" t="s">
        <v>250</v>
      </c>
      <c r="E75" s="18" t="s">
        <v>99</v>
      </c>
      <c r="F75" s="20">
        <v>44197</v>
      </c>
      <c r="G75" s="21">
        <v>30000</v>
      </c>
      <c r="H75" s="22">
        <v>0</v>
      </c>
      <c r="I75" s="21"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324</v>
      </c>
      <c r="B76" s="33" t="s">
        <v>16</v>
      </c>
      <c r="C76" s="34" t="s">
        <v>98</v>
      </c>
      <c r="D76" s="17" t="s">
        <v>250</v>
      </c>
      <c r="E76" s="18" t="s">
        <v>99</v>
      </c>
      <c r="F76" s="20">
        <v>44348</v>
      </c>
      <c r="G76" s="21">
        <v>30000</v>
      </c>
      <c r="H76" s="22">
        <v>0</v>
      </c>
      <c r="I76" s="21">
        <f t="shared" si="3"/>
        <v>30000</v>
      </c>
      <c r="J76" s="21">
        <v>861</v>
      </c>
      <c r="K76" s="21">
        <v>0</v>
      </c>
      <c r="L76" s="21">
        <v>912</v>
      </c>
      <c r="M76" s="21">
        <v>25</v>
      </c>
      <c r="N76" s="21">
        <f t="shared" si="4"/>
        <v>1798</v>
      </c>
      <c r="O76" s="21">
        <f t="shared" si="5"/>
        <v>28202</v>
      </c>
    </row>
    <row r="77" spans="1:15" ht="11.25" customHeight="1" x14ac:dyDescent="0.25">
      <c r="A77" s="17" t="s">
        <v>325</v>
      </c>
      <c r="B77" s="33" t="s">
        <v>28</v>
      </c>
      <c r="C77" s="34" t="s">
        <v>98</v>
      </c>
      <c r="D77" s="17" t="s">
        <v>250</v>
      </c>
      <c r="E77" s="18" t="s">
        <v>99</v>
      </c>
      <c r="F77" s="20">
        <v>44317</v>
      </c>
      <c r="G77" s="21">
        <v>25000</v>
      </c>
      <c r="H77" s="22">
        <v>0</v>
      </c>
      <c r="I77" s="21">
        <f t="shared" si="3"/>
        <v>25000</v>
      </c>
      <c r="J77" s="21">
        <v>717.5</v>
      </c>
      <c r="K77" s="21">
        <v>0</v>
      </c>
      <c r="L77" s="21">
        <v>760</v>
      </c>
      <c r="M77" s="21">
        <v>125</v>
      </c>
      <c r="N77" s="21">
        <f t="shared" si="4"/>
        <v>1602.5</v>
      </c>
      <c r="O77" s="21">
        <f t="shared" si="5"/>
        <v>23397.5</v>
      </c>
    </row>
    <row r="78" spans="1:15" ht="11.25" customHeight="1" x14ac:dyDescent="0.25">
      <c r="A78" s="17" t="s">
        <v>326</v>
      </c>
      <c r="B78" s="33" t="s">
        <v>16</v>
      </c>
      <c r="C78" s="34" t="s">
        <v>98</v>
      </c>
      <c r="D78" s="17" t="s">
        <v>250</v>
      </c>
      <c r="E78" s="18" t="s">
        <v>99</v>
      </c>
      <c r="F78" s="20">
        <v>44317</v>
      </c>
      <c r="G78" s="21">
        <v>30000</v>
      </c>
      <c r="H78" s="22">
        <v>0</v>
      </c>
      <c r="I78" s="21">
        <f t="shared" si="3"/>
        <v>30000</v>
      </c>
      <c r="J78" s="21">
        <v>861</v>
      </c>
      <c r="K78" s="21">
        <v>0</v>
      </c>
      <c r="L78" s="21">
        <v>912</v>
      </c>
      <c r="M78" s="21">
        <v>25</v>
      </c>
      <c r="N78" s="21">
        <f t="shared" si="4"/>
        <v>1798</v>
      </c>
      <c r="O78" s="21">
        <f t="shared" si="5"/>
        <v>28202</v>
      </c>
    </row>
    <row r="79" spans="1:15" ht="11.25" customHeight="1" x14ac:dyDescent="0.25">
      <c r="A79" s="17" t="s">
        <v>327</v>
      </c>
      <c r="B79" s="33" t="s">
        <v>16</v>
      </c>
      <c r="C79" s="34" t="s">
        <v>328</v>
      </c>
      <c r="D79" s="17" t="s">
        <v>250</v>
      </c>
      <c r="E79" s="18" t="s">
        <v>99</v>
      </c>
      <c r="F79" s="20">
        <v>42675</v>
      </c>
      <c r="G79" s="21">
        <v>20000</v>
      </c>
      <c r="H79" s="22">
        <v>0</v>
      </c>
      <c r="I79" s="21">
        <f t="shared" si="3"/>
        <v>20000</v>
      </c>
      <c r="J79" s="21">
        <v>574</v>
      </c>
      <c r="K79" s="21">
        <v>0</v>
      </c>
      <c r="L79" s="21">
        <v>608</v>
      </c>
      <c r="M79" s="21">
        <v>25</v>
      </c>
      <c r="N79" s="21">
        <f t="shared" si="4"/>
        <v>1207</v>
      </c>
      <c r="O79" s="21">
        <f t="shared" si="5"/>
        <v>18793</v>
      </c>
    </row>
    <row r="80" spans="1:15" ht="11.25" customHeight="1" x14ac:dyDescent="0.25">
      <c r="A80" s="17" t="s">
        <v>329</v>
      </c>
      <c r="B80" s="33" t="s">
        <v>16</v>
      </c>
      <c r="C80" s="34" t="s">
        <v>118</v>
      </c>
      <c r="D80" s="17" t="s">
        <v>250</v>
      </c>
      <c r="E80" s="18" t="s">
        <v>99</v>
      </c>
      <c r="F80" s="20">
        <v>44409</v>
      </c>
      <c r="G80" s="21">
        <v>20000</v>
      </c>
      <c r="H80" s="22">
        <v>0</v>
      </c>
      <c r="I80" s="21">
        <f t="shared" si="3"/>
        <v>20000</v>
      </c>
      <c r="J80" s="21">
        <v>574</v>
      </c>
      <c r="K80" s="21">
        <v>0</v>
      </c>
      <c r="L80" s="21">
        <v>608</v>
      </c>
      <c r="M80" s="21">
        <v>25</v>
      </c>
      <c r="N80" s="21">
        <f t="shared" si="4"/>
        <v>1207</v>
      </c>
      <c r="O80" s="21">
        <f t="shared" si="5"/>
        <v>18793</v>
      </c>
    </row>
    <row r="81" spans="1:15" ht="11.25" customHeight="1" x14ac:dyDescent="0.25">
      <c r="A81" s="17" t="s">
        <v>330</v>
      </c>
      <c r="B81" s="33" t="s">
        <v>16</v>
      </c>
      <c r="C81" s="34" t="s">
        <v>118</v>
      </c>
      <c r="D81" s="17" t="s">
        <v>250</v>
      </c>
      <c r="E81" s="18" t="s">
        <v>99</v>
      </c>
      <c r="F81" s="20">
        <v>44866</v>
      </c>
      <c r="G81" s="21">
        <v>20000</v>
      </c>
      <c r="H81" s="22">
        <v>0</v>
      </c>
      <c r="I81" s="21">
        <f t="shared" si="3"/>
        <v>20000</v>
      </c>
      <c r="J81" s="21">
        <v>574</v>
      </c>
      <c r="K81" s="21">
        <v>0</v>
      </c>
      <c r="L81" s="21">
        <v>608</v>
      </c>
      <c r="M81" s="21">
        <v>25</v>
      </c>
      <c r="N81" s="21">
        <f t="shared" si="4"/>
        <v>1207</v>
      </c>
      <c r="O81" s="21">
        <f t="shared" si="5"/>
        <v>18793</v>
      </c>
    </row>
    <row r="82" spans="1:15" ht="11.25" customHeight="1" x14ac:dyDescent="0.25">
      <c r="A82" s="17" t="s">
        <v>331</v>
      </c>
      <c r="B82" s="33" t="s">
        <v>16</v>
      </c>
      <c r="C82" s="34" t="s">
        <v>133</v>
      </c>
      <c r="D82" s="17" t="s">
        <v>250</v>
      </c>
      <c r="E82" s="18" t="s">
        <v>99</v>
      </c>
      <c r="F82" s="20">
        <v>44348</v>
      </c>
      <c r="G82" s="21">
        <v>13500</v>
      </c>
      <c r="H82" s="22">
        <v>0</v>
      </c>
      <c r="I82" s="21">
        <f t="shared" si="3"/>
        <v>13500</v>
      </c>
      <c r="J82" s="17">
        <v>387.45</v>
      </c>
      <c r="K82" s="17">
        <v>0</v>
      </c>
      <c r="L82" s="17">
        <v>410.4</v>
      </c>
      <c r="M82" s="21">
        <v>2671</v>
      </c>
      <c r="N82" s="21">
        <v>3468.85</v>
      </c>
      <c r="O82" s="21">
        <v>10031.15</v>
      </c>
    </row>
    <row r="83" spans="1:15" ht="11.25" customHeight="1" x14ac:dyDescent="0.25">
      <c r="A83" s="17" t="s">
        <v>332</v>
      </c>
      <c r="B83" s="33" t="s">
        <v>28</v>
      </c>
      <c r="C83" s="34" t="s">
        <v>122</v>
      </c>
      <c r="D83" s="17" t="s">
        <v>250</v>
      </c>
      <c r="E83" s="18" t="s">
        <v>99</v>
      </c>
      <c r="F83" s="20">
        <v>44621</v>
      </c>
      <c r="G83" s="21">
        <v>15000</v>
      </c>
      <c r="H83" s="22">
        <v>0</v>
      </c>
      <c r="I83" s="21">
        <f t="shared" si="3"/>
        <v>15000</v>
      </c>
      <c r="J83" s="21">
        <v>430.5</v>
      </c>
      <c r="K83" s="21">
        <v>0</v>
      </c>
      <c r="L83" s="21">
        <v>456</v>
      </c>
      <c r="M83" s="21">
        <v>25</v>
      </c>
      <c r="N83" s="21">
        <f t="shared" si="4"/>
        <v>911.5</v>
      </c>
      <c r="O83" s="21">
        <f t="shared" si="5"/>
        <v>14088.5</v>
      </c>
    </row>
    <row r="84" spans="1:15" ht="11.25" customHeight="1" x14ac:dyDescent="0.25">
      <c r="A84" s="17" t="s">
        <v>333</v>
      </c>
      <c r="B84" s="33" t="s">
        <v>28</v>
      </c>
      <c r="C84" s="34" t="s">
        <v>122</v>
      </c>
      <c r="D84" s="17" t="s">
        <v>250</v>
      </c>
      <c r="E84" s="18" t="s">
        <v>99</v>
      </c>
      <c r="F84" s="20">
        <v>44682</v>
      </c>
      <c r="G84" s="21">
        <v>15000</v>
      </c>
      <c r="H84" s="22">
        <v>0</v>
      </c>
      <c r="I84" s="21">
        <f t="shared" si="3"/>
        <v>15000</v>
      </c>
      <c r="J84" s="21">
        <v>430.5</v>
      </c>
      <c r="K84" s="21">
        <v>0</v>
      </c>
      <c r="L84" s="21">
        <v>456</v>
      </c>
      <c r="M84" s="21">
        <v>25</v>
      </c>
      <c r="N84" s="21">
        <f t="shared" si="4"/>
        <v>911.5</v>
      </c>
      <c r="O84" s="21">
        <f t="shared" si="5"/>
        <v>14088.5</v>
      </c>
    </row>
    <row r="85" spans="1:15" ht="11.25" customHeight="1" x14ac:dyDescent="0.25">
      <c r="A85" s="17" t="s">
        <v>334</v>
      </c>
      <c r="B85" s="33" t="s">
        <v>28</v>
      </c>
      <c r="C85" s="34" t="s">
        <v>122</v>
      </c>
      <c r="D85" s="17" t="s">
        <v>250</v>
      </c>
      <c r="E85" s="18" t="s">
        <v>99</v>
      </c>
      <c r="F85" s="20">
        <v>44287</v>
      </c>
      <c r="G85" s="21">
        <v>15000</v>
      </c>
      <c r="H85" s="22">
        <v>0</v>
      </c>
      <c r="I85" s="21">
        <f t="shared" si="3"/>
        <v>15000</v>
      </c>
      <c r="J85" s="21">
        <v>430.5</v>
      </c>
      <c r="K85" s="21">
        <v>0</v>
      </c>
      <c r="L85" s="21">
        <v>456</v>
      </c>
      <c r="M85" s="21">
        <v>125</v>
      </c>
      <c r="N85" s="21">
        <f t="shared" si="4"/>
        <v>1011.5</v>
      </c>
      <c r="O85" s="21">
        <f t="shared" si="5"/>
        <v>13988.5</v>
      </c>
    </row>
    <row r="86" spans="1:15" ht="11.25" customHeight="1" x14ac:dyDescent="0.25">
      <c r="A86" s="17" t="s">
        <v>335</v>
      </c>
      <c r="B86" s="33" t="s">
        <v>16</v>
      </c>
      <c r="C86" s="34" t="s">
        <v>122</v>
      </c>
      <c r="D86" s="17" t="s">
        <v>250</v>
      </c>
      <c r="E86" s="18" t="s">
        <v>99</v>
      </c>
      <c r="F86" s="20">
        <v>44713</v>
      </c>
      <c r="G86" s="21">
        <v>13500</v>
      </c>
      <c r="H86" s="22">
        <v>0</v>
      </c>
      <c r="I86" s="21">
        <f t="shared" si="3"/>
        <v>13500</v>
      </c>
      <c r="J86" s="21">
        <v>387.45</v>
      </c>
      <c r="K86" s="21">
        <v>0</v>
      </c>
      <c r="L86" s="21">
        <v>410.4</v>
      </c>
      <c r="M86" s="21">
        <v>25</v>
      </c>
      <c r="N86" s="21">
        <f t="shared" si="4"/>
        <v>822.84999999999991</v>
      </c>
      <c r="O86" s="21">
        <f t="shared" si="5"/>
        <v>12677.15</v>
      </c>
    </row>
    <row r="87" spans="1:15" ht="11.25" customHeight="1" x14ac:dyDescent="0.25">
      <c r="A87" s="17" t="s">
        <v>336</v>
      </c>
      <c r="B87" s="33" t="s">
        <v>28</v>
      </c>
      <c r="C87" s="34" t="s">
        <v>122</v>
      </c>
      <c r="D87" s="17" t="s">
        <v>250</v>
      </c>
      <c r="E87" s="18" t="s">
        <v>99</v>
      </c>
      <c r="F87" s="20">
        <v>44256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337</v>
      </c>
      <c r="B88" s="33" t="s">
        <v>28</v>
      </c>
      <c r="C88" s="34" t="s">
        <v>122</v>
      </c>
      <c r="D88" s="17" t="s">
        <v>250</v>
      </c>
      <c r="E88" s="18" t="s">
        <v>99</v>
      </c>
      <c r="F88" s="20">
        <v>44805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338</v>
      </c>
      <c r="B89" s="33" t="s">
        <v>28</v>
      </c>
      <c r="C89" s="34" t="s">
        <v>122</v>
      </c>
      <c r="D89" s="17" t="s">
        <v>250</v>
      </c>
      <c r="E89" s="18" t="s">
        <v>99</v>
      </c>
      <c r="F89" s="20">
        <v>44805</v>
      </c>
      <c r="G89" s="21">
        <v>11000</v>
      </c>
      <c r="H89" s="22">
        <v>0</v>
      </c>
      <c r="I89" s="21">
        <f t="shared" si="3"/>
        <v>11000</v>
      </c>
      <c r="J89" s="21">
        <v>315.7</v>
      </c>
      <c r="K89" s="21">
        <v>0</v>
      </c>
      <c r="L89" s="21">
        <v>334.4</v>
      </c>
      <c r="M89" s="21">
        <v>25</v>
      </c>
      <c r="N89" s="21">
        <f t="shared" si="4"/>
        <v>675.09999999999991</v>
      </c>
      <c r="O89" s="21">
        <f t="shared" si="5"/>
        <v>10324.9</v>
      </c>
    </row>
    <row r="90" spans="1:15" ht="11.25" customHeight="1" x14ac:dyDescent="0.25">
      <c r="A90" s="17" t="s">
        <v>339</v>
      </c>
      <c r="B90" s="33" t="s">
        <v>28</v>
      </c>
      <c r="C90" s="34" t="s">
        <v>122</v>
      </c>
      <c r="D90" s="17" t="s">
        <v>250</v>
      </c>
      <c r="E90" s="18" t="s">
        <v>99</v>
      </c>
      <c r="F90" s="20">
        <v>44835</v>
      </c>
      <c r="G90" s="21">
        <v>15000</v>
      </c>
      <c r="H90" s="22">
        <v>0</v>
      </c>
      <c r="I90" s="21">
        <f t="shared" si="3"/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468</v>
      </c>
      <c r="B91" s="33" t="s">
        <v>28</v>
      </c>
      <c r="C91" s="34" t="s">
        <v>122</v>
      </c>
      <c r="D91" s="17" t="s">
        <v>250</v>
      </c>
      <c r="E91" s="18" t="s">
        <v>99</v>
      </c>
      <c r="F91" s="20">
        <v>44986</v>
      </c>
      <c r="G91" s="21">
        <v>13500</v>
      </c>
      <c r="H91" s="22">
        <v>0</v>
      </c>
      <c r="I91" s="21">
        <f t="shared" si="3"/>
        <v>13500</v>
      </c>
      <c r="J91" s="21">
        <v>387.45</v>
      </c>
      <c r="K91" s="21">
        <v>0</v>
      </c>
      <c r="L91" s="21">
        <v>410.4</v>
      </c>
      <c r="M91" s="21">
        <v>25</v>
      </c>
      <c r="N91" s="21">
        <v>822.85</v>
      </c>
      <c r="O91" s="21">
        <v>12677.15</v>
      </c>
    </row>
    <row r="92" spans="1:15" ht="11.25" customHeight="1" x14ac:dyDescent="0.25">
      <c r="A92" s="17" t="s">
        <v>469</v>
      </c>
      <c r="B92" s="33" t="s">
        <v>28</v>
      </c>
      <c r="C92" s="34" t="s">
        <v>122</v>
      </c>
      <c r="D92" s="17" t="s">
        <v>250</v>
      </c>
      <c r="E92" s="18" t="s">
        <v>31</v>
      </c>
      <c r="F92" s="20">
        <v>44986</v>
      </c>
      <c r="G92" s="21">
        <v>15000</v>
      </c>
      <c r="H92" s="22">
        <v>0</v>
      </c>
      <c r="I92" s="21">
        <f t="shared" si="3"/>
        <v>15000</v>
      </c>
      <c r="J92" s="21">
        <v>430.5</v>
      </c>
      <c r="K92" s="21">
        <v>0</v>
      </c>
      <c r="L92" s="21">
        <v>456</v>
      </c>
      <c r="M92" s="21">
        <v>25</v>
      </c>
      <c r="N92" s="21">
        <v>911.5</v>
      </c>
      <c r="O92" s="21">
        <f t="shared" ref="O92" si="6">I92-N92</f>
        <v>14088.5</v>
      </c>
    </row>
    <row r="93" spans="1:15" ht="11.25" customHeight="1" x14ac:dyDescent="0.25">
      <c r="A93" s="17" t="s">
        <v>470</v>
      </c>
      <c r="B93" s="33" t="s">
        <v>16</v>
      </c>
      <c r="C93" s="34" t="s">
        <v>98</v>
      </c>
      <c r="D93" s="17" t="s">
        <v>250</v>
      </c>
      <c r="E93" s="18" t="s">
        <v>31</v>
      </c>
      <c r="F93" s="20">
        <v>44986</v>
      </c>
      <c r="G93" s="21">
        <v>30000</v>
      </c>
      <c r="H93" s="22">
        <v>0</v>
      </c>
      <c r="I93" s="21">
        <f t="shared" si="3"/>
        <v>30000</v>
      </c>
      <c r="J93" s="21">
        <v>861</v>
      </c>
      <c r="K93" s="21">
        <v>0</v>
      </c>
      <c r="L93" s="21">
        <v>912</v>
      </c>
      <c r="M93" s="21">
        <v>25</v>
      </c>
      <c r="N93" s="21">
        <v>1798</v>
      </c>
      <c r="O93" s="21">
        <v>28202</v>
      </c>
    </row>
    <row r="94" spans="1:15" ht="11.25" customHeight="1" x14ac:dyDescent="0.25">
      <c r="A94" s="17" t="s">
        <v>471</v>
      </c>
      <c r="B94" s="33" t="s">
        <v>16</v>
      </c>
      <c r="C94" s="34" t="s">
        <v>139</v>
      </c>
      <c r="D94" s="17" t="s">
        <v>250</v>
      </c>
      <c r="E94" s="18" t="s">
        <v>31</v>
      </c>
      <c r="F94" s="20">
        <v>44986</v>
      </c>
      <c r="G94" s="21">
        <v>15000</v>
      </c>
      <c r="H94" s="22">
        <v>0</v>
      </c>
      <c r="I94" s="21">
        <f>G94+H94</f>
        <v>15000</v>
      </c>
      <c r="J94" s="21">
        <v>430.5</v>
      </c>
      <c r="K94" s="21">
        <v>0</v>
      </c>
      <c r="L94" s="21">
        <v>456</v>
      </c>
      <c r="M94" s="21">
        <v>25</v>
      </c>
      <c r="N94" s="21">
        <v>911.5</v>
      </c>
      <c r="O94" s="21">
        <v>14088.5</v>
      </c>
    </row>
    <row r="95" spans="1:15" ht="11.25" customHeight="1" x14ac:dyDescent="0.25">
      <c r="A95" s="17" t="s">
        <v>475</v>
      </c>
      <c r="B95" s="33" t="s">
        <v>16</v>
      </c>
      <c r="C95" s="34" t="s">
        <v>118</v>
      </c>
      <c r="D95" s="17" t="s">
        <v>250</v>
      </c>
      <c r="E95" s="18" t="s">
        <v>31</v>
      </c>
      <c r="F95" s="20">
        <v>36982</v>
      </c>
      <c r="G95" s="21">
        <v>20000</v>
      </c>
      <c r="H95" s="17">
        <v>0</v>
      </c>
      <c r="I95" s="21">
        <v>20000</v>
      </c>
      <c r="J95" s="17">
        <v>574</v>
      </c>
      <c r="K95" s="17">
        <v>0</v>
      </c>
      <c r="L95" s="17">
        <v>608</v>
      </c>
      <c r="M95" s="17">
        <v>25</v>
      </c>
      <c r="N95" s="21">
        <v>1207</v>
      </c>
      <c r="O95" s="21">
        <v>18793</v>
      </c>
    </row>
    <row r="96" spans="1:15" ht="11.25" customHeight="1" x14ac:dyDescent="0.25">
      <c r="A96" s="17" t="s">
        <v>476</v>
      </c>
      <c r="B96" s="33" t="s">
        <v>16</v>
      </c>
      <c r="C96" s="34" t="s">
        <v>139</v>
      </c>
      <c r="D96" s="17" t="s">
        <v>250</v>
      </c>
      <c r="E96" s="18" t="s">
        <v>31</v>
      </c>
      <c r="F96" s="20">
        <v>36982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17">
        <v>456</v>
      </c>
      <c r="M96" s="17">
        <v>25</v>
      </c>
      <c r="N96" s="17">
        <v>911.5</v>
      </c>
      <c r="O96" s="21">
        <v>14088.5</v>
      </c>
    </row>
    <row r="97" spans="1:15" ht="11.25" customHeight="1" x14ac:dyDescent="0.25">
      <c r="A97" s="17" t="s">
        <v>477</v>
      </c>
      <c r="B97" s="33" t="s">
        <v>16</v>
      </c>
      <c r="C97" s="34" t="s">
        <v>122</v>
      </c>
      <c r="D97" s="17" t="s">
        <v>250</v>
      </c>
      <c r="E97" s="18" t="s">
        <v>31</v>
      </c>
      <c r="F97" s="20">
        <v>36982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17">
        <v>456</v>
      </c>
      <c r="M97" s="17">
        <v>25</v>
      </c>
      <c r="N97" s="17">
        <v>911.5</v>
      </c>
      <c r="O97" s="21">
        <v>14088.5</v>
      </c>
    </row>
    <row r="98" spans="1:15" ht="11.25" customHeight="1" x14ac:dyDescent="0.25">
      <c r="A98" s="17" t="s">
        <v>478</v>
      </c>
      <c r="B98" s="33" t="s">
        <v>28</v>
      </c>
      <c r="C98" s="34" t="s">
        <v>122</v>
      </c>
      <c r="D98" s="17" t="s">
        <v>250</v>
      </c>
      <c r="E98" s="18" t="s">
        <v>31</v>
      </c>
      <c r="F98" s="20">
        <v>36982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17">
        <v>456</v>
      </c>
      <c r="M98" s="17">
        <v>25</v>
      </c>
      <c r="N98" s="17">
        <v>911.5</v>
      </c>
      <c r="O98" s="21">
        <v>14088.5</v>
      </c>
    </row>
    <row r="99" spans="1:15" ht="11.25" customHeight="1" x14ac:dyDescent="0.25">
      <c r="A99" s="17" t="s">
        <v>480</v>
      </c>
      <c r="B99" s="33" t="s">
        <v>28</v>
      </c>
      <c r="C99" s="34" t="s">
        <v>34</v>
      </c>
      <c r="D99" s="17" t="s">
        <v>250</v>
      </c>
      <c r="E99" s="18" t="s">
        <v>31</v>
      </c>
      <c r="F99" s="20">
        <v>45047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17">
        <v>912</v>
      </c>
      <c r="M99" s="17">
        <v>25</v>
      </c>
      <c r="N99" s="17">
        <v>1798</v>
      </c>
      <c r="O99" s="21">
        <v>28202</v>
      </c>
    </row>
    <row r="100" spans="1:15" ht="11.25" customHeight="1" x14ac:dyDescent="0.25">
      <c r="A100" s="17" t="s">
        <v>481</v>
      </c>
      <c r="B100" s="33" t="s">
        <v>16</v>
      </c>
      <c r="C100" s="34" t="s">
        <v>139</v>
      </c>
      <c r="D100" s="17" t="s">
        <v>250</v>
      </c>
      <c r="E100" s="18" t="s">
        <v>31</v>
      </c>
      <c r="F100" s="20">
        <v>45047</v>
      </c>
      <c r="G100" s="21">
        <v>15000</v>
      </c>
      <c r="H100" s="17">
        <v>0</v>
      </c>
      <c r="I100" s="21">
        <v>15000</v>
      </c>
      <c r="J100" s="17">
        <v>430.5</v>
      </c>
      <c r="K100" s="17">
        <v>0</v>
      </c>
      <c r="L100" s="17">
        <v>456</v>
      </c>
      <c r="M100" s="17">
        <v>25</v>
      </c>
      <c r="N100" s="17">
        <v>911.5</v>
      </c>
      <c r="O100" s="21">
        <v>14088.5</v>
      </c>
    </row>
    <row r="101" spans="1:15" ht="11.25" customHeight="1" x14ac:dyDescent="0.25">
      <c r="A101" s="17" t="s">
        <v>493</v>
      </c>
      <c r="B101" s="33" t="s">
        <v>28</v>
      </c>
      <c r="C101" s="34" t="s">
        <v>130</v>
      </c>
      <c r="D101" s="17" t="s">
        <v>250</v>
      </c>
      <c r="E101" s="18" t="s">
        <v>31</v>
      </c>
      <c r="F101" s="20">
        <v>45108</v>
      </c>
      <c r="G101" s="21">
        <v>25000</v>
      </c>
      <c r="H101" s="17">
        <v>0</v>
      </c>
      <c r="I101" s="21">
        <v>25000</v>
      </c>
      <c r="J101" s="17">
        <v>717.5</v>
      </c>
      <c r="K101" s="17">
        <v>0</v>
      </c>
      <c r="L101" s="17">
        <v>760</v>
      </c>
      <c r="M101" s="17">
        <v>25</v>
      </c>
      <c r="N101" s="17">
        <v>1502.5</v>
      </c>
      <c r="O101" s="21">
        <v>23497.5</v>
      </c>
    </row>
    <row r="102" spans="1:15" ht="11.25" customHeight="1" x14ac:dyDescent="0.25">
      <c r="A102" s="17" t="s">
        <v>494</v>
      </c>
      <c r="B102" s="33" t="s">
        <v>16</v>
      </c>
      <c r="C102" s="34" t="s">
        <v>139</v>
      </c>
      <c r="D102" s="17" t="s">
        <v>250</v>
      </c>
      <c r="E102" s="18" t="s">
        <v>31</v>
      </c>
      <c r="F102" s="20">
        <v>45108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17">
        <v>456</v>
      </c>
      <c r="M102" s="17">
        <v>25</v>
      </c>
      <c r="N102" s="17">
        <v>911.5</v>
      </c>
      <c r="O102" s="21">
        <v>14088.5</v>
      </c>
    </row>
    <row r="103" spans="1:15" x14ac:dyDescent="0.25">
      <c r="A103" s="24" t="s">
        <v>245</v>
      </c>
      <c r="B103" s="25">
        <v>98</v>
      </c>
      <c r="C103" s="17"/>
      <c r="D103" s="17"/>
      <c r="E103" s="18"/>
      <c r="F103" s="17"/>
      <c r="G103" s="28">
        <f>SUM(G5:G102)</f>
        <v>1759000</v>
      </c>
      <c r="H103" s="29">
        <f>SUM(H5:H94)</f>
        <v>0</v>
      </c>
      <c r="I103" s="28">
        <f>SUM(I5:I102)</f>
        <v>1759000</v>
      </c>
      <c r="J103" s="28">
        <f>SUM(J5:J102)</f>
        <v>50483.309999999976</v>
      </c>
      <c r="K103" s="28">
        <f t="shared" ref="K103" si="7">SUM(K5:K90)</f>
        <v>0</v>
      </c>
      <c r="L103" s="28">
        <f>SUM(L5:L102)</f>
        <v>53473.600000000013</v>
      </c>
      <c r="M103" s="28">
        <f>SUM(M5:M102)</f>
        <v>16089.230000000001</v>
      </c>
      <c r="N103" s="28">
        <f>SUM(N5:N102)</f>
        <v>120046.14000000003</v>
      </c>
      <c r="O103" s="28">
        <f>SUM(O5:O102)</f>
        <v>1638953.8599999996</v>
      </c>
    </row>
    <row r="104" spans="1:15" x14ac:dyDescent="0.25">
      <c r="A104" s="12"/>
      <c r="B104" s="9"/>
      <c r="C104" s="4"/>
      <c r="D104" s="4"/>
      <c r="E104" s="5"/>
      <c r="F104" s="4"/>
      <c r="G104" s="13"/>
      <c r="H104" s="14"/>
      <c r="I104" s="13"/>
      <c r="J104" s="13"/>
      <c r="K104" s="13"/>
      <c r="L104" s="13"/>
      <c r="M104" s="13"/>
      <c r="N104" s="13"/>
      <c r="O104" s="13"/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3"/>
      <c r="B106" s="3"/>
      <c r="C106" s="3"/>
      <c r="D106" s="3"/>
      <c r="E106" s="6"/>
      <c r="F106" s="3"/>
      <c r="G106" s="3"/>
      <c r="H106" s="7"/>
      <c r="I106" s="3"/>
      <c r="J106" s="3"/>
      <c r="K106" s="3"/>
      <c r="L106" s="3"/>
      <c r="M106" s="3"/>
      <c r="N106" s="3"/>
      <c r="O106" s="3"/>
    </row>
    <row r="107" spans="1:15" x14ac:dyDescent="0.25">
      <c r="A107" s="7" t="s">
        <v>246</v>
      </c>
      <c r="B107" s="16"/>
      <c r="C107" s="16"/>
      <c r="D107" s="3"/>
      <c r="E107" s="6"/>
      <c r="F107" s="77" t="s">
        <v>247</v>
      </c>
      <c r="G107" s="77"/>
      <c r="H107" s="77"/>
      <c r="I107" s="16"/>
      <c r="J107" s="16"/>
      <c r="K107" s="16"/>
      <c r="L107" s="8"/>
      <c r="M107" s="8"/>
      <c r="N107" s="8"/>
      <c r="O107" s="8"/>
    </row>
    <row r="108" spans="1:15" x14ac:dyDescent="0.25">
      <c r="A108" s="4"/>
      <c r="B108" s="4"/>
      <c r="C108" s="4"/>
      <c r="D108" s="4"/>
      <c r="E108" s="5"/>
      <c r="F108" s="4"/>
      <c r="G108" s="4"/>
      <c r="H108" s="10"/>
      <c r="I108" s="4"/>
      <c r="J108" s="4"/>
      <c r="K108" s="4"/>
      <c r="L108" s="4"/>
      <c r="M108" s="4"/>
      <c r="N108" s="4"/>
      <c r="O108" s="4"/>
    </row>
    <row r="110" spans="1:15" x14ac:dyDescent="0.25">
      <c r="M110" s="11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</sheetData>
  <sortState xmlns:xlrd2="http://schemas.microsoft.com/office/spreadsheetml/2017/richdata2" ref="A5:M103">
    <sortCondition ref="C5:C103" customList="OFICIAL DE PESCA I,SECRETARIA ADMINISTRATIVA,AUXILIAR ADMINISTRATIVO (A),AUXILIAR,ENUMERADOR,SECRETARIA,SECRETARIO (A),RECEPCIONISTA,DIGITADOR,MENSAJERO INTERNO,CHOFER,VIGILANTE,CONSERJE"/>
  </sortState>
  <mergeCells count="1">
    <mergeCell ref="F107:H107"/>
  </mergeCells>
  <conditionalFormatting sqref="A104:A106">
    <cfRule type="duplicateValues" dxfId="14" priority="2"/>
  </conditionalFormatting>
  <conditionalFormatting sqref="A107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6"/>
  <sheetViews>
    <sheetView topLeftCell="A39" zoomScale="145" zoomScaleNormal="145" zoomScalePageLayoutView="130" workbookViewId="0">
      <selection activeCell="D14" sqref="D14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497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340</v>
      </c>
      <c r="B5" s="18" t="s">
        <v>16</v>
      </c>
      <c r="C5" s="17" t="s">
        <v>341</v>
      </c>
      <c r="D5" s="17" t="s">
        <v>179</v>
      </c>
      <c r="E5" s="18" t="s">
        <v>342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</v>
      </c>
      <c r="N5" s="21">
        <v>3632.59</v>
      </c>
      <c r="O5" s="21">
        <v>40367.410000000003</v>
      </c>
    </row>
    <row r="6" spans="1:15" x14ac:dyDescent="0.25">
      <c r="A6" s="17" t="s">
        <v>343</v>
      </c>
      <c r="B6" s="18" t="s">
        <v>16</v>
      </c>
      <c r="C6" s="17" t="s">
        <v>85</v>
      </c>
      <c r="D6" s="17" t="s">
        <v>179</v>
      </c>
      <c r="E6" s="18" t="s">
        <v>342</v>
      </c>
      <c r="F6" s="20">
        <v>44228</v>
      </c>
      <c r="G6" s="21">
        <v>40000</v>
      </c>
      <c r="H6" s="22">
        <v>0</v>
      </c>
      <c r="I6" s="21">
        <f t="shared" ref="I6:I51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344</v>
      </c>
      <c r="B7" s="18" t="s">
        <v>16</v>
      </c>
      <c r="C7" s="17" t="s">
        <v>341</v>
      </c>
      <c r="D7" s="17" t="s">
        <v>186</v>
      </c>
      <c r="E7" s="18" t="s">
        <v>342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345</v>
      </c>
      <c r="B8" s="18" t="s">
        <v>16</v>
      </c>
      <c r="C8" s="17" t="s">
        <v>341</v>
      </c>
      <c r="D8" s="17" t="s">
        <v>189</v>
      </c>
      <c r="E8" s="18" t="s">
        <v>342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346</v>
      </c>
      <c r="B9" s="18" t="s">
        <v>16</v>
      </c>
      <c r="C9" s="17" t="s">
        <v>341</v>
      </c>
      <c r="D9" s="17" t="s">
        <v>194</v>
      </c>
      <c r="E9" s="18" t="s">
        <v>342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347</v>
      </c>
      <c r="B10" s="18" t="s">
        <v>28</v>
      </c>
      <c r="C10" s="17" t="s">
        <v>341</v>
      </c>
      <c r="D10" s="17" t="s">
        <v>218</v>
      </c>
      <c r="E10" s="18" t="s">
        <v>342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348</v>
      </c>
      <c r="B11" s="18" t="s">
        <v>16</v>
      </c>
      <c r="C11" s="17" t="s">
        <v>341</v>
      </c>
      <c r="D11" s="17" t="s">
        <v>223</v>
      </c>
      <c r="E11" s="18" t="s">
        <v>342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349</v>
      </c>
      <c r="B12" s="18" t="s">
        <v>16</v>
      </c>
      <c r="C12" s="17" t="s">
        <v>85</v>
      </c>
      <c r="D12" s="17" t="s">
        <v>230</v>
      </c>
      <c r="E12" s="18" t="s">
        <v>342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350</v>
      </c>
      <c r="B13" s="18" t="s">
        <v>16</v>
      </c>
      <c r="C13" s="17" t="s">
        <v>341</v>
      </c>
      <c r="D13" s="17" t="s">
        <v>238</v>
      </c>
      <c r="E13" s="18" t="s">
        <v>342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351</v>
      </c>
      <c r="B14" s="18" t="s">
        <v>16</v>
      </c>
      <c r="C14" s="17" t="s">
        <v>85</v>
      </c>
      <c r="D14" s="17" t="s">
        <v>238</v>
      </c>
      <c r="E14" s="18" t="s">
        <v>342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352</v>
      </c>
      <c r="B15" s="18" t="s">
        <v>28</v>
      </c>
      <c r="C15" s="17" t="s">
        <v>353</v>
      </c>
      <c r="D15" s="17" t="s">
        <v>354</v>
      </c>
      <c r="E15" s="18" t="s">
        <v>342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355</v>
      </c>
      <c r="B16" s="18" t="s">
        <v>28</v>
      </c>
      <c r="C16" s="17" t="s">
        <v>356</v>
      </c>
      <c r="D16" s="17" t="s">
        <v>354</v>
      </c>
      <c r="E16" s="18" t="s">
        <v>342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357</v>
      </c>
      <c r="B17" s="18" t="s">
        <v>28</v>
      </c>
      <c r="C17" s="17" t="s">
        <v>358</v>
      </c>
      <c r="D17" s="17" t="s">
        <v>359</v>
      </c>
      <c r="E17" s="18" t="s">
        <v>342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360</v>
      </c>
      <c r="B18" s="18" t="s">
        <v>16</v>
      </c>
      <c r="C18" s="17" t="s">
        <v>361</v>
      </c>
      <c r="D18" s="17" t="s">
        <v>359</v>
      </c>
      <c r="E18" s="18" t="s">
        <v>342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362</v>
      </c>
      <c r="B19" s="18" t="s">
        <v>28</v>
      </c>
      <c r="C19" s="17" t="s">
        <v>363</v>
      </c>
      <c r="D19" s="17" t="s">
        <v>359</v>
      </c>
      <c r="E19" s="18" t="s">
        <v>342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364</v>
      </c>
      <c r="B20" s="18" t="s">
        <v>16</v>
      </c>
      <c r="C20" s="17" t="s">
        <v>365</v>
      </c>
      <c r="D20" s="17" t="s">
        <v>366</v>
      </c>
      <c r="E20" s="18" t="s">
        <v>342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25</v>
      </c>
      <c r="N20" s="21">
        <v>2831.65</v>
      </c>
      <c r="O20" s="21">
        <v>37168.35</v>
      </c>
    </row>
    <row r="21" spans="1:15" x14ac:dyDescent="0.25">
      <c r="A21" s="17" t="s">
        <v>367</v>
      </c>
      <c r="B21" s="18" t="s">
        <v>28</v>
      </c>
      <c r="C21" s="17" t="s">
        <v>368</v>
      </c>
      <c r="D21" s="17" t="s">
        <v>369</v>
      </c>
      <c r="E21" s="18" t="s">
        <v>342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370</v>
      </c>
      <c r="B22" s="18" t="s">
        <v>28</v>
      </c>
      <c r="C22" s="17" t="s">
        <v>371</v>
      </c>
      <c r="D22" s="17" t="s">
        <v>369</v>
      </c>
      <c r="E22" s="18" t="s">
        <v>342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372</v>
      </c>
      <c r="B23" s="18" t="s">
        <v>28</v>
      </c>
      <c r="C23" s="17" t="s">
        <v>373</v>
      </c>
      <c r="D23" s="17" t="s">
        <v>374</v>
      </c>
      <c r="E23" s="18" t="s">
        <v>342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375</v>
      </c>
      <c r="B24" s="18" t="s">
        <v>16</v>
      </c>
      <c r="C24" s="17" t="s">
        <v>85</v>
      </c>
      <c r="D24" s="17" t="s">
        <v>376</v>
      </c>
      <c r="E24" s="18" t="s">
        <v>342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377</v>
      </c>
      <c r="B25" s="18" t="s">
        <v>16</v>
      </c>
      <c r="C25" s="17" t="s">
        <v>85</v>
      </c>
      <c r="D25" s="17" t="s">
        <v>376</v>
      </c>
      <c r="E25" s="18" t="s">
        <v>342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378</v>
      </c>
      <c r="B26" s="18" t="s">
        <v>16</v>
      </c>
      <c r="C26" s="17" t="s">
        <v>85</v>
      </c>
      <c r="D26" s="17" t="s">
        <v>376</v>
      </c>
      <c r="E26" s="18" t="s">
        <v>342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379</v>
      </c>
      <c r="B27" s="18" t="s">
        <v>16</v>
      </c>
      <c r="C27" s="17" t="s">
        <v>85</v>
      </c>
      <c r="D27" s="17" t="s">
        <v>376</v>
      </c>
      <c r="E27" s="18" t="s">
        <v>342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380</v>
      </c>
      <c r="B28" s="18" t="s">
        <v>16</v>
      </c>
      <c r="C28" s="17" t="s">
        <v>381</v>
      </c>
      <c r="D28" s="17" t="s">
        <v>376</v>
      </c>
      <c r="E28" s="18" t="s">
        <v>342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382</v>
      </c>
      <c r="B29" s="35" t="s">
        <v>16</v>
      </c>
      <c r="C29" s="17" t="s">
        <v>85</v>
      </c>
      <c r="D29" s="17" t="s">
        <v>376</v>
      </c>
      <c r="E29" s="18" t="s">
        <v>342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383</v>
      </c>
      <c r="B30" s="18" t="s">
        <v>16</v>
      </c>
      <c r="C30" s="17" t="s">
        <v>384</v>
      </c>
      <c r="D30" s="17" t="s">
        <v>385</v>
      </c>
      <c r="E30" s="18" t="s">
        <v>342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x14ac:dyDescent="0.25">
      <c r="A31" s="17" t="s">
        <v>386</v>
      </c>
      <c r="B31" s="18" t="s">
        <v>28</v>
      </c>
      <c r="C31" s="17" t="s">
        <v>387</v>
      </c>
      <c r="D31" s="17" t="s">
        <v>385</v>
      </c>
      <c r="E31" s="18" t="s">
        <v>342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388</v>
      </c>
      <c r="B32" s="18" t="s">
        <v>28</v>
      </c>
      <c r="C32" s="17" t="s">
        <v>389</v>
      </c>
      <c r="D32" s="17" t="s">
        <v>390</v>
      </c>
      <c r="E32" s="18" t="s">
        <v>342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1702.45</v>
      </c>
      <c r="N32" s="21">
        <v>7276.01</v>
      </c>
      <c r="O32" s="21">
        <v>47723.99</v>
      </c>
    </row>
    <row r="33" spans="1:15" x14ac:dyDescent="0.25">
      <c r="A33" s="17" t="s">
        <v>391</v>
      </c>
      <c r="B33" s="18" t="s">
        <v>28</v>
      </c>
      <c r="C33" s="17" t="s">
        <v>389</v>
      </c>
      <c r="D33" s="17" t="s">
        <v>390</v>
      </c>
      <c r="E33" s="18" t="s">
        <v>342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6364</v>
      </c>
      <c r="N33" s="21">
        <v>12174.18</v>
      </c>
      <c r="O33" s="21">
        <v>42825.82</v>
      </c>
    </row>
    <row r="34" spans="1:15" x14ac:dyDescent="0.25">
      <c r="A34" s="17" t="s">
        <v>392</v>
      </c>
      <c r="B34" s="18" t="s">
        <v>28</v>
      </c>
      <c r="C34" s="17" t="s">
        <v>393</v>
      </c>
      <c r="D34" s="17" t="s">
        <v>390</v>
      </c>
      <c r="E34" s="18" t="s">
        <v>342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394</v>
      </c>
      <c r="B35" s="18" t="s">
        <v>28</v>
      </c>
      <c r="C35" s="17" t="s">
        <v>395</v>
      </c>
      <c r="D35" s="17" t="s">
        <v>390</v>
      </c>
      <c r="E35" s="18" t="s">
        <v>342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396</v>
      </c>
      <c r="B36" s="18" t="s">
        <v>28</v>
      </c>
      <c r="C36" s="17" t="s">
        <v>496</v>
      </c>
      <c r="D36" s="17" t="s">
        <v>397</v>
      </c>
      <c r="E36" s="18" t="s">
        <v>342</v>
      </c>
      <c r="F36" s="20">
        <v>44378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398</v>
      </c>
      <c r="B37" s="18" t="s">
        <v>28</v>
      </c>
      <c r="C37" s="17" t="s">
        <v>399</v>
      </c>
      <c r="D37" s="17" t="s">
        <v>400</v>
      </c>
      <c r="E37" s="18" t="s">
        <v>342</v>
      </c>
      <c r="F37" s="20">
        <v>44075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125</v>
      </c>
      <c r="N37" s="21">
        <v>13725.49</v>
      </c>
      <c r="O37" s="21">
        <v>71274.509999999995</v>
      </c>
    </row>
    <row r="38" spans="1:15" x14ac:dyDescent="0.25">
      <c r="A38" s="17" t="s">
        <v>401</v>
      </c>
      <c r="B38" s="18" t="s">
        <v>28</v>
      </c>
      <c r="C38" s="17" t="s">
        <v>402</v>
      </c>
      <c r="D38" s="17" t="s">
        <v>400</v>
      </c>
      <c r="E38" s="18" t="s">
        <v>342</v>
      </c>
      <c r="F38" s="20">
        <v>44287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403</v>
      </c>
      <c r="B39" s="18" t="s">
        <v>16</v>
      </c>
      <c r="C39" s="17" t="s">
        <v>404</v>
      </c>
      <c r="D39" s="17" t="s">
        <v>405</v>
      </c>
      <c r="E39" s="18" t="s">
        <v>342</v>
      </c>
      <c r="F39" s="20">
        <v>44228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406</v>
      </c>
      <c r="B40" s="18" t="s">
        <v>16</v>
      </c>
      <c r="C40" s="17" t="s">
        <v>407</v>
      </c>
      <c r="D40" s="17" t="s">
        <v>408</v>
      </c>
      <c r="E40" s="18" t="s">
        <v>342</v>
      </c>
      <c r="F40" s="20">
        <v>44652</v>
      </c>
      <c r="G40" s="21">
        <v>85000</v>
      </c>
      <c r="H40" s="22">
        <v>0</v>
      </c>
      <c r="I40" s="21">
        <f t="shared" si="0"/>
        <v>85000</v>
      </c>
      <c r="J40" s="21">
        <v>2439.5</v>
      </c>
      <c r="K40" s="21">
        <v>8576.99</v>
      </c>
      <c r="L40" s="21">
        <v>2584</v>
      </c>
      <c r="M40" s="17">
        <v>25</v>
      </c>
      <c r="N40" s="21">
        <v>13625.49</v>
      </c>
      <c r="O40" s="21">
        <v>71374.509999999995</v>
      </c>
    </row>
    <row r="41" spans="1:15" x14ac:dyDescent="0.25">
      <c r="A41" s="17" t="s">
        <v>409</v>
      </c>
      <c r="B41" s="18" t="s">
        <v>28</v>
      </c>
      <c r="C41" s="17" t="s">
        <v>410</v>
      </c>
      <c r="D41" s="17" t="s">
        <v>411</v>
      </c>
      <c r="E41" s="18" t="s">
        <v>342</v>
      </c>
      <c r="F41" s="20">
        <v>44256</v>
      </c>
      <c r="G41" s="21">
        <v>55000</v>
      </c>
      <c r="H41" s="22">
        <v>0</v>
      </c>
      <c r="I41" s="21">
        <f t="shared" si="0"/>
        <v>55000</v>
      </c>
      <c r="J41" s="21">
        <v>1578.5</v>
      </c>
      <c r="K41" s="21">
        <v>2559.6799999999998</v>
      </c>
      <c r="L41" s="21">
        <v>1672</v>
      </c>
      <c r="M41" s="17">
        <v>125</v>
      </c>
      <c r="N41" s="21">
        <v>5935.18</v>
      </c>
      <c r="O41" s="21">
        <v>49064.82</v>
      </c>
    </row>
    <row r="42" spans="1:15" x14ac:dyDescent="0.25">
      <c r="A42" s="17" t="s">
        <v>412</v>
      </c>
      <c r="B42" s="18" t="s">
        <v>28</v>
      </c>
      <c r="C42" s="17" t="s">
        <v>413</v>
      </c>
      <c r="D42" s="17" t="s">
        <v>414</v>
      </c>
      <c r="E42" s="18" t="s">
        <v>342</v>
      </c>
      <c r="F42" s="20">
        <v>44197</v>
      </c>
      <c r="G42" s="21">
        <v>70000</v>
      </c>
      <c r="H42" s="22">
        <v>0</v>
      </c>
      <c r="I42" s="21">
        <f t="shared" si="0"/>
        <v>70000</v>
      </c>
      <c r="J42" s="21">
        <v>2009</v>
      </c>
      <c r="K42" s="21">
        <v>5368.48</v>
      </c>
      <c r="L42" s="21">
        <v>2128</v>
      </c>
      <c r="M42" s="17">
        <v>25</v>
      </c>
      <c r="N42" s="21">
        <v>9530.48</v>
      </c>
      <c r="O42" s="21">
        <v>60469.52</v>
      </c>
    </row>
    <row r="43" spans="1:15" x14ac:dyDescent="0.25">
      <c r="A43" s="17" t="s">
        <v>415</v>
      </c>
      <c r="B43" s="18" t="s">
        <v>28</v>
      </c>
      <c r="C43" s="17" t="s">
        <v>416</v>
      </c>
      <c r="D43" s="17" t="s">
        <v>414</v>
      </c>
      <c r="E43" s="18" t="s">
        <v>342</v>
      </c>
      <c r="F43" s="20">
        <v>44317</v>
      </c>
      <c r="G43" s="21">
        <v>45000</v>
      </c>
      <c r="H43" s="22">
        <v>0</v>
      </c>
      <c r="I43" s="21">
        <f t="shared" si="0"/>
        <v>45000</v>
      </c>
      <c r="J43" s="21">
        <v>1291.5</v>
      </c>
      <c r="K43" s="21">
        <v>1148.33</v>
      </c>
      <c r="L43" s="21">
        <v>1368</v>
      </c>
      <c r="M43" s="17">
        <v>25</v>
      </c>
      <c r="N43" s="21">
        <v>3832.83</v>
      </c>
      <c r="O43" s="21">
        <v>41167.17</v>
      </c>
    </row>
    <row r="44" spans="1:15" x14ac:dyDescent="0.25">
      <c r="A44" s="17" t="s">
        <v>417</v>
      </c>
      <c r="B44" s="18" t="s">
        <v>16</v>
      </c>
      <c r="C44" s="17" t="s">
        <v>418</v>
      </c>
      <c r="D44" s="17" t="s">
        <v>414</v>
      </c>
      <c r="E44" s="18" t="s">
        <v>342</v>
      </c>
      <c r="F44" s="20">
        <v>44652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419</v>
      </c>
      <c r="B45" s="18" t="s">
        <v>16</v>
      </c>
      <c r="C45" s="17" t="s">
        <v>68</v>
      </c>
      <c r="D45" s="17" t="s">
        <v>420</v>
      </c>
      <c r="E45" s="18" t="s">
        <v>342</v>
      </c>
      <c r="F45" s="20">
        <v>44713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421</v>
      </c>
      <c r="B46" s="18" t="s">
        <v>28</v>
      </c>
      <c r="C46" s="17" t="s">
        <v>68</v>
      </c>
      <c r="D46" s="17" t="s">
        <v>420</v>
      </c>
      <c r="E46" s="18" t="s">
        <v>342</v>
      </c>
      <c r="F46" s="20">
        <v>44713</v>
      </c>
      <c r="G46" s="21">
        <v>40000</v>
      </c>
      <c r="H46" s="22">
        <v>0</v>
      </c>
      <c r="I46" s="21">
        <f t="shared" si="0"/>
        <v>40000</v>
      </c>
      <c r="J46" s="21">
        <v>1148</v>
      </c>
      <c r="K46" s="17">
        <v>442.65</v>
      </c>
      <c r="L46" s="21">
        <v>1216</v>
      </c>
      <c r="M46" s="17">
        <v>25</v>
      </c>
      <c r="N46" s="21">
        <v>2831.65</v>
      </c>
      <c r="O46" s="21">
        <v>37168.35</v>
      </c>
    </row>
    <row r="47" spans="1:15" x14ac:dyDescent="0.25">
      <c r="A47" s="17" t="s">
        <v>422</v>
      </c>
      <c r="B47" s="18" t="s">
        <v>16</v>
      </c>
      <c r="C47" s="17" t="s">
        <v>341</v>
      </c>
      <c r="D47" s="17" t="s">
        <v>423</v>
      </c>
      <c r="E47" s="18" t="s">
        <v>342</v>
      </c>
      <c r="F47" s="20">
        <v>44652</v>
      </c>
      <c r="G47" s="21">
        <v>44000</v>
      </c>
      <c r="H47" s="22">
        <v>0</v>
      </c>
      <c r="I47" s="21">
        <f t="shared" si="0"/>
        <v>44000</v>
      </c>
      <c r="J47" s="21">
        <v>1262.8</v>
      </c>
      <c r="K47" s="21">
        <v>1007.19</v>
      </c>
      <c r="L47" s="21">
        <v>1337.6</v>
      </c>
      <c r="M47" s="17">
        <v>25</v>
      </c>
      <c r="N47" s="21">
        <v>3632.59</v>
      </c>
      <c r="O47" s="21">
        <v>40367.410000000003</v>
      </c>
    </row>
    <row r="48" spans="1:15" x14ac:dyDescent="0.25">
      <c r="A48" s="17" t="s">
        <v>424</v>
      </c>
      <c r="B48" s="18" t="s">
        <v>28</v>
      </c>
      <c r="C48" s="17" t="s">
        <v>425</v>
      </c>
      <c r="D48" s="17" t="s">
        <v>426</v>
      </c>
      <c r="E48" s="18" t="s">
        <v>342</v>
      </c>
      <c r="F48" s="20">
        <v>44105</v>
      </c>
      <c r="G48" s="21">
        <v>70000</v>
      </c>
      <c r="H48" s="22">
        <v>0</v>
      </c>
      <c r="I48" s="21">
        <f t="shared" si="0"/>
        <v>70000</v>
      </c>
      <c r="J48" s="21">
        <v>2009</v>
      </c>
      <c r="K48" s="21">
        <v>5052.99</v>
      </c>
      <c r="L48" s="21">
        <v>2128</v>
      </c>
      <c r="M48" s="21">
        <v>1702.45</v>
      </c>
      <c r="N48" s="21">
        <v>10892.44</v>
      </c>
      <c r="O48" s="21">
        <v>59107.56</v>
      </c>
    </row>
    <row r="49" spans="1:15" x14ac:dyDescent="0.25">
      <c r="A49" s="17" t="s">
        <v>427</v>
      </c>
      <c r="B49" s="18" t="s">
        <v>28</v>
      </c>
      <c r="C49" s="17" t="s">
        <v>428</v>
      </c>
      <c r="D49" s="17" t="s">
        <v>429</v>
      </c>
      <c r="E49" s="18" t="s">
        <v>342</v>
      </c>
      <c r="F49" s="20">
        <v>44652</v>
      </c>
      <c r="G49" s="21">
        <v>35000</v>
      </c>
      <c r="H49" s="22">
        <v>0</v>
      </c>
      <c r="I49" s="21">
        <f>G49-H49</f>
        <v>35000</v>
      </c>
      <c r="J49" s="21">
        <v>1004.5</v>
      </c>
      <c r="K49" s="17">
        <v>0</v>
      </c>
      <c r="L49" s="21">
        <v>1064</v>
      </c>
      <c r="M49" s="17">
        <v>125</v>
      </c>
      <c r="N49" s="21">
        <v>2193.5</v>
      </c>
      <c r="O49" s="21">
        <v>32806.5</v>
      </c>
    </row>
    <row r="50" spans="1:15" x14ac:dyDescent="0.25">
      <c r="A50" s="17" t="s">
        <v>472</v>
      </c>
      <c r="B50" s="18" t="s">
        <v>16</v>
      </c>
      <c r="C50" s="17" t="s">
        <v>428</v>
      </c>
      <c r="D50" s="17" t="s">
        <v>429</v>
      </c>
      <c r="E50" s="18" t="s">
        <v>342</v>
      </c>
      <c r="F50" s="20">
        <v>37226</v>
      </c>
      <c r="G50" s="21">
        <v>44000</v>
      </c>
      <c r="H50" s="22">
        <v>0</v>
      </c>
      <c r="I50" s="21">
        <f>G50-H50</f>
        <v>44000</v>
      </c>
      <c r="J50" s="21">
        <v>1262.8</v>
      </c>
      <c r="K50" s="21">
        <v>1007.19</v>
      </c>
      <c r="L50" s="21">
        <v>1337.6</v>
      </c>
      <c r="M50" s="17">
        <v>25</v>
      </c>
      <c r="N50" s="21">
        <v>3632.59</v>
      </c>
      <c r="O50" s="21">
        <v>40367.410000000003</v>
      </c>
    </row>
    <row r="51" spans="1:15" x14ac:dyDescent="0.25">
      <c r="A51" s="17" t="s">
        <v>430</v>
      </c>
      <c r="B51" s="18" t="s">
        <v>28</v>
      </c>
      <c r="C51" s="17" t="s">
        <v>428</v>
      </c>
      <c r="D51" s="17" t="s">
        <v>429</v>
      </c>
      <c r="E51" s="18" t="s">
        <v>342</v>
      </c>
      <c r="F51" s="20">
        <v>37196</v>
      </c>
      <c r="G51" s="21">
        <v>44000</v>
      </c>
      <c r="H51" s="22">
        <v>0</v>
      </c>
      <c r="I51" s="21">
        <f t="shared" si="0"/>
        <v>44000</v>
      </c>
      <c r="J51" s="21">
        <v>1262.8</v>
      </c>
      <c r="K51" s="21">
        <v>1007.19</v>
      </c>
      <c r="L51" s="21">
        <v>1337.6</v>
      </c>
      <c r="M51" s="21">
        <v>5025</v>
      </c>
      <c r="N51" s="21">
        <v>8632.59</v>
      </c>
      <c r="O51" s="21">
        <v>35367.410000000003</v>
      </c>
    </row>
    <row r="52" spans="1:15" x14ac:dyDescent="0.25">
      <c r="A52" s="24" t="s">
        <v>431</v>
      </c>
      <c r="B52" s="25">
        <v>47</v>
      </c>
      <c r="C52" s="17"/>
      <c r="D52" s="17"/>
      <c r="E52" s="18"/>
      <c r="F52" s="17"/>
      <c r="G52" s="28">
        <f>SUM(G5:G51)</f>
        <v>2533000</v>
      </c>
      <c r="H52" s="29">
        <f t="shared" ref="H52:L52" si="1">SUM(H5:H51)</f>
        <v>0</v>
      </c>
      <c r="I52" s="28">
        <f t="shared" si="1"/>
        <v>2533000</v>
      </c>
      <c r="J52" s="28">
        <f>SUM(J5:J51)</f>
        <v>72697.100000000006</v>
      </c>
      <c r="K52" s="28">
        <f>SUM(K5:K51)</f>
        <v>132880.28</v>
      </c>
      <c r="L52" s="28">
        <f t="shared" si="1"/>
        <v>77003.200000000012</v>
      </c>
      <c r="M52" s="28">
        <f>SUM(M5:M51)</f>
        <v>16468.900000000001</v>
      </c>
      <c r="N52" s="28">
        <f>SUM(N5:N51)</f>
        <v>299049.48000000004</v>
      </c>
      <c r="O52" s="28">
        <f>SUM(O5:O51)</f>
        <v>2233950.5200000009</v>
      </c>
    </row>
    <row r="53" spans="1:15" x14ac:dyDescent="0.25">
      <c r="A53" s="12"/>
      <c r="B53" s="9"/>
      <c r="C53" s="4"/>
      <c r="D53" s="4"/>
      <c r="E53" s="5"/>
      <c r="F53" s="4"/>
      <c r="G53" s="13"/>
      <c r="H53" s="14"/>
      <c r="I53" s="13"/>
      <c r="J53" s="13"/>
      <c r="K53" s="13"/>
      <c r="L53" s="13"/>
      <c r="M53" s="13"/>
      <c r="N53" s="13"/>
      <c r="O53" s="13"/>
    </row>
    <row r="54" spans="1:15" x14ac:dyDescent="0.25">
      <c r="A54" s="7" t="s">
        <v>246</v>
      </c>
      <c r="B54" s="16"/>
      <c r="C54" s="16"/>
      <c r="D54" s="3"/>
      <c r="E54" s="6"/>
      <c r="F54" s="77" t="s">
        <v>247</v>
      </c>
      <c r="G54" s="77"/>
      <c r="H54" s="77"/>
      <c r="I54" s="16"/>
      <c r="J54" s="16"/>
      <c r="K54" s="16"/>
      <c r="L54" s="8"/>
      <c r="M54" s="13"/>
      <c r="N54" s="13"/>
      <c r="O54" s="13"/>
    </row>
    <row r="55" spans="1:15" x14ac:dyDescent="0.25">
      <c r="A55" s="12"/>
      <c r="B55" s="9"/>
      <c r="C55" s="4"/>
      <c r="D55" s="4"/>
      <c r="E55" s="5"/>
      <c r="F55" s="4"/>
      <c r="G55" s="13"/>
      <c r="H55" s="14"/>
      <c r="I55" s="13"/>
      <c r="J55" s="13"/>
      <c r="K55" s="13"/>
      <c r="L55" s="13"/>
      <c r="M55" s="13"/>
      <c r="N55" s="13"/>
      <c r="O55" s="13"/>
    </row>
    <row r="56" spans="1:15" x14ac:dyDescent="0.25">
      <c r="A56" s="3"/>
      <c r="B56" s="3"/>
      <c r="C56" s="3"/>
      <c r="D56" s="3"/>
      <c r="E56" s="6"/>
      <c r="F56" s="3"/>
      <c r="G56" s="3"/>
      <c r="H56" s="7"/>
      <c r="I56" s="3"/>
      <c r="J56" s="3"/>
      <c r="K56" s="3"/>
      <c r="L56" s="3"/>
      <c r="M56" s="3"/>
      <c r="N56" s="3"/>
      <c r="O56" s="3"/>
    </row>
    <row r="57" spans="1:15" x14ac:dyDescent="0.25">
      <c r="A57" s="7"/>
      <c r="B57" s="3"/>
      <c r="C57" s="3"/>
      <c r="D57" s="3"/>
      <c r="E57" s="6"/>
      <c r="F57" s="77"/>
      <c r="G57" s="77"/>
      <c r="H57" s="77"/>
      <c r="I57" s="3"/>
      <c r="J57" s="3"/>
      <c r="K57" s="3"/>
      <c r="L57" s="8"/>
      <c r="M57" s="8"/>
      <c r="N57" s="8"/>
      <c r="O57" s="8"/>
    </row>
    <row r="59" spans="1:15" x14ac:dyDescent="0.25">
      <c r="A59" s="71"/>
      <c r="B59" s="72"/>
      <c r="C59" s="71"/>
      <c r="D59" s="72"/>
      <c r="E59" s="73"/>
      <c r="F59" s="74"/>
    </row>
    <row r="60" spans="1:15" x14ac:dyDescent="0.25">
      <c r="A60" s="71"/>
      <c r="B60" s="72"/>
      <c r="C60" s="71"/>
      <c r="D60" s="72"/>
      <c r="E60" s="73"/>
      <c r="F60" s="74"/>
    </row>
    <row r="61" spans="1:15" x14ac:dyDescent="0.25">
      <c r="A61" s="71"/>
      <c r="B61" s="72"/>
      <c r="C61" s="71"/>
      <c r="D61" s="72"/>
      <c r="E61" s="73"/>
      <c r="F61" s="74"/>
    </row>
    <row r="62" spans="1:15" x14ac:dyDescent="0.25">
      <c r="A62" s="71"/>
      <c r="B62" s="72"/>
      <c r="C62" s="71"/>
      <c r="D62" s="72"/>
      <c r="E62" s="73"/>
      <c r="F62" s="74"/>
    </row>
    <row r="63" spans="1:15" x14ac:dyDescent="0.25">
      <c r="A63" s="71"/>
      <c r="B63" s="72"/>
      <c r="C63" s="71"/>
      <c r="D63" s="72"/>
      <c r="E63" s="73"/>
      <c r="F63" s="74"/>
    </row>
    <row r="64" spans="1:15" x14ac:dyDescent="0.25">
      <c r="A64" s="71"/>
      <c r="B64" s="72"/>
      <c r="C64" s="71"/>
      <c r="D64" s="72"/>
      <c r="E64" s="73"/>
      <c r="F64" s="74"/>
    </row>
    <row r="65" spans="1:6" x14ac:dyDescent="0.25">
      <c r="A65" s="71"/>
      <c r="B65" s="72"/>
      <c r="C65" s="71"/>
      <c r="D65" s="72"/>
      <c r="E65" s="73"/>
      <c r="F65" s="74"/>
    </row>
    <row r="66" spans="1:6" x14ac:dyDescent="0.25">
      <c r="A66" s="71"/>
      <c r="B66" s="72"/>
      <c r="C66" s="71"/>
      <c r="D66" s="72"/>
      <c r="E66" s="73"/>
      <c r="F66" s="74"/>
    </row>
    <row r="67" spans="1:6" x14ac:dyDescent="0.25">
      <c r="A67" s="71"/>
      <c r="B67" s="72"/>
      <c r="C67" s="71"/>
      <c r="D67" s="72"/>
      <c r="E67" s="73"/>
      <c r="F67" s="74"/>
    </row>
    <row r="68" spans="1:6" x14ac:dyDescent="0.25">
      <c r="A68" s="71"/>
      <c r="B68" s="72"/>
      <c r="C68" s="71"/>
      <c r="D68" s="72"/>
      <c r="E68" s="73"/>
      <c r="F68" s="74"/>
    </row>
    <row r="69" spans="1:6" x14ac:dyDescent="0.25">
      <c r="A69" s="71"/>
      <c r="B69" s="72"/>
      <c r="C69" s="71"/>
      <c r="D69" s="72"/>
      <c r="E69" s="73"/>
      <c r="F69" s="74"/>
    </row>
    <row r="70" spans="1:6" x14ac:dyDescent="0.25">
      <c r="A70" s="71"/>
      <c r="B70" s="72"/>
      <c r="C70" s="71"/>
      <c r="D70" s="75"/>
      <c r="E70" s="73"/>
      <c r="F70" s="74"/>
    </row>
    <row r="71" spans="1:6" x14ac:dyDescent="0.25">
      <c r="A71" s="71"/>
      <c r="B71" s="72"/>
      <c r="C71" s="71"/>
      <c r="D71" s="72"/>
      <c r="E71" s="73"/>
      <c r="F71" s="74"/>
    </row>
    <row r="72" spans="1:6" x14ac:dyDescent="0.25">
      <c r="A72" s="71"/>
      <c r="B72" s="72"/>
      <c r="C72" s="71"/>
      <c r="D72" s="72"/>
      <c r="E72" s="73"/>
      <c r="F72" s="74"/>
    </row>
    <row r="73" spans="1:6" x14ac:dyDescent="0.25">
      <c r="A73" s="71"/>
      <c r="B73" s="72"/>
      <c r="C73" s="71"/>
      <c r="D73" s="72"/>
      <c r="E73" s="73"/>
      <c r="F73" s="74"/>
    </row>
    <row r="74" spans="1:6" x14ac:dyDescent="0.25">
      <c r="A74" s="71"/>
      <c r="B74" s="72"/>
      <c r="C74" s="71"/>
      <c r="D74" s="72"/>
      <c r="E74" s="73"/>
      <c r="F74" s="74"/>
    </row>
    <row r="75" spans="1:6" x14ac:dyDescent="0.25">
      <c r="A75" s="71"/>
      <c r="B75" s="72"/>
      <c r="C75" s="71"/>
      <c r="D75" s="72"/>
      <c r="E75" s="73"/>
      <c r="F75" s="74"/>
    </row>
    <row r="76" spans="1:6" x14ac:dyDescent="0.25">
      <c r="A76" s="71"/>
      <c r="B76" s="72"/>
      <c r="C76" s="71"/>
      <c r="D76" s="75"/>
      <c r="E76" s="73"/>
      <c r="F76" s="74"/>
    </row>
  </sheetData>
  <sortState xmlns:xlrd2="http://schemas.microsoft.com/office/spreadsheetml/2017/richdata2" ref="A5:O51">
    <sortCondition ref="D5:D51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7:H57"/>
    <mergeCell ref="F54:H54"/>
  </mergeCells>
  <phoneticPr fontId="22" type="noConversion"/>
  <conditionalFormatting sqref="A5:A51">
    <cfRule type="duplicateValues" dxfId="12" priority="10"/>
  </conditionalFormatting>
  <conditionalFormatting sqref="A54">
    <cfRule type="duplicateValues" dxfId="11" priority="1"/>
  </conditionalFormatting>
  <conditionalFormatting sqref="A55:A56">
    <cfRule type="duplicateValues" dxfId="10" priority="3"/>
  </conditionalFormatting>
  <conditionalFormatting sqref="A57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8"/>
  <sheetViews>
    <sheetView zoomScale="130" zoomScaleNormal="130" zoomScalePageLayoutView="70" workbookViewId="0">
      <selection activeCell="D17" sqref="D16:D17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2" spans="1:15" x14ac:dyDescent="0.25">
      <c r="A2" s="30" t="s">
        <v>498</v>
      </c>
      <c r="B2" s="26"/>
      <c r="C2" s="26"/>
      <c r="D2" s="26"/>
      <c r="E2" s="30" t="s">
        <v>473</v>
      </c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432</v>
      </c>
      <c r="C3" s="37" t="s">
        <v>2</v>
      </c>
      <c r="D3" s="36" t="s">
        <v>433</v>
      </c>
      <c r="E3" s="36" t="s">
        <v>434</v>
      </c>
      <c r="F3" s="32" t="s">
        <v>435</v>
      </c>
      <c r="G3" s="32" t="s">
        <v>6</v>
      </c>
      <c r="H3" s="32" t="s">
        <v>7</v>
      </c>
      <c r="I3" s="32" t="s">
        <v>436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437</v>
      </c>
    </row>
    <row r="4" spans="1:15" ht="23.25" customHeight="1" x14ac:dyDescent="0.25">
      <c r="A4" s="17" t="s">
        <v>438</v>
      </c>
      <c r="B4" s="18" t="s">
        <v>16</v>
      </c>
      <c r="C4" s="17" t="s">
        <v>64</v>
      </c>
      <c r="D4" s="17" t="s">
        <v>223</v>
      </c>
      <c r="E4" s="38" t="s">
        <v>439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440</v>
      </c>
      <c r="B5" s="18" t="s">
        <v>16</v>
      </c>
      <c r="C5" s="17" t="s">
        <v>68</v>
      </c>
      <c r="D5" s="17" t="s">
        <v>376</v>
      </c>
      <c r="E5" s="38" t="s">
        <v>439</v>
      </c>
      <c r="F5" s="20">
        <v>40360</v>
      </c>
      <c r="G5" s="21">
        <v>40000</v>
      </c>
      <c r="H5" s="17">
        <v>0</v>
      </c>
      <c r="I5" s="21">
        <f t="shared" ref="I5:I8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:O8" si="1">+I5-N5</f>
        <v>37193.35</v>
      </c>
    </row>
    <row r="6" spans="1:15" ht="23.25" customHeight="1" x14ac:dyDescent="0.25">
      <c r="A6" s="17" t="s">
        <v>441</v>
      </c>
      <c r="B6" s="18" t="s">
        <v>16</v>
      </c>
      <c r="C6" s="17" t="s">
        <v>139</v>
      </c>
      <c r="D6" s="17" t="s">
        <v>211</v>
      </c>
      <c r="E6" s="38" t="s">
        <v>439</v>
      </c>
      <c r="F6" s="20">
        <v>41487</v>
      </c>
      <c r="G6" s="21">
        <v>15000</v>
      </c>
      <c r="H6" s="17">
        <v>0</v>
      </c>
      <c r="I6" s="21">
        <f t="shared" si="0"/>
        <v>15000</v>
      </c>
      <c r="J6" s="17">
        <v>430.5</v>
      </c>
      <c r="K6" s="17">
        <v>0</v>
      </c>
      <c r="L6" s="17">
        <v>456</v>
      </c>
      <c r="M6" s="17">
        <v>0</v>
      </c>
      <c r="N6" s="17">
        <v>886.5</v>
      </c>
      <c r="O6" s="21">
        <f t="shared" si="1"/>
        <v>14113.5</v>
      </c>
    </row>
    <row r="7" spans="1:15" ht="23.25" customHeight="1" x14ac:dyDescent="0.25">
      <c r="A7" s="17" t="s">
        <v>442</v>
      </c>
      <c r="B7" s="18" t="s">
        <v>16</v>
      </c>
      <c r="C7" s="17" t="s">
        <v>139</v>
      </c>
      <c r="D7" s="17" t="s">
        <v>135</v>
      </c>
      <c r="E7" s="38" t="s">
        <v>439</v>
      </c>
      <c r="F7" s="20">
        <v>39448</v>
      </c>
      <c r="G7" s="21">
        <v>15000</v>
      </c>
      <c r="H7" s="17">
        <v>0</v>
      </c>
      <c r="I7" s="21">
        <f t="shared" si="0"/>
        <v>15000</v>
      </c>
      <c r="J7" s="17">
        <v>430.5</v>
      </c>
      <c r="K7" s="17">
        <v>0</v>
      </c>
      <c r="L7" s="17">
        <v>456</v>
      </c>
      <c r="M7" s="17">
        <v>100</v>
      </c>
      <c r="N7" s="17">
        <v>986.5</v>
      </c>
      <c r="O7" s="21">
        <f t="shared" si="1"/>
        <v>14013.5</v>
      </c>
    </row>
    <row r="8" spans="1:15" ht="23.25" customHeight="1" x14ac:dyDescent="0.25">
      <c r="A8" s="17" t="s">
        <v>443</v>
      </c>
      <c r="B8" s="18" t="s">
        <v>16</v>
      </c>
      <c r="C8" s="17" t="s">
        <v>139</v>
      </c>
      <c r="D8" s="17" t="s">
        <v>135</v>
      </c>
      <c r="E8" s="38" t="s">
        <v>439</v>
      </c>
      <c r="F8" s="20">
        <v>39508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17"/>
      <c r="B9" s="18"/>
      <c r="C9" s="26"/>
      <c r="D9" s="26"/>
      <c r="E9" s="69"/>
      <c r="F9" s="60"/>
      <c r="G9" s="21"/>
      <c r="H9" s="17"/>
      <c r="I9" s="21"/>
      <c r="J9" s="17"/>
      <c r="K9" s="17"/>
      <c r="L9" s="17"/>
      <c r="M9" s="17"/>
      <c r="N9" s="17"/>
      <c r="O9" s="21"/>
    </row>
    <row r="10" spans="1:15" ht="23.25" customHeight="1" x14ac:dyDescent="0.25">
      <c r="A10" s="24" t="s">
        <v>431</v>
      </c>
      <c r="B10" s="25">
        <f>COUNTA(A4:A8)</f>
        <v>5</v>
      </c>
      <c r="C10" s="26"/>
      <c r="D10" s="26"/>
      <c r="E10" s="39"/>
      <c r="F10" s="39"/>
      <c r="G10" s="28">
        <f t="shared" ref="G10:O10" si="2">SUM(G4:G8)</f>
        <v>125000</v>
      </c>
      <c r="H10" s="28">
        <f t="shared" si="2"/>
        <v>0</v>
      </c>
      <c r="I10" s="28">
        <f t="shared" si="2"/>
        <v>125000</v>
      </c>
      <c r="J10" s="28">
        <f t="shared" si="2"/>
        <v>3587.5</v>
      </c>
      <c r="K10" s="28">
        <f t="shared" si="2"/>
        <v>885.3</v>
      </c>
      <c r="L10" s="28">
        <f t="shared" si="2"/>
        <v>3800</v>
      </c>
      <c r="M10" s="28">
        <f t="shared" si="2"/>
        <v>100</v>
      </c>
      <c r="N10" s="28">
        <f t="shared" si="2"/>
        <v>8372.7999999999993</v>
      </c>
      <c r="O10" s="28">
        <f t="shared" si="2"/>
        <v>116627.2</v>
      </c>
    </row>
    <row r="11" spans="1:15" x14ac:dyDescent="0.25">
      <c r="A11" s="40"/>
      <c r="B11" s="30"/>
      <c r="C11" s="26"/>
      <c r="D11" s="26"/>
      <c r="E11" s="27"/>
      <c r="F11" s="26"/>
      <c r="G11" s="41"/>
      <c r="H11" s="42"/>
      <c r="I11" s="41"/>
      <c r="J11" s="41"/>
      <c r="K11" s="41"/>
      <c r="L11" s="41"/>
      <c r="M11" s="41"/>
      <c r="N11" s="41"/>
      <c r="O11" s="41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12"/>
      <c r="B13" s="9"/>
      <c r="C13" s="4"/>
      <c r="D13" s="4"/>
      <c r="E13" s="5"/>
      <c r="F13" s="4"/>
      <c r="G13" s="13"/>
      <c r="H13" s="14"/>
      <c r="I13" s="13"/>
      <c r="J13" s="13"/>
      <c r="K13" s="13"/>
      <c r="L13" s="13"/>
      <c r="M13" s="13"/>
      <c r="N13" s="13"/>
      <c r="O13" s="13"/>
    </row>
    <row r="14" spans="1:15" x14ac:dyDescent="0.25">
      <c r="A14" s="3"/>
      <c r="B14" s="3"/>
      <c r="C14" s="3"/>
      <c r="D14" s="3"/>
      <c r="E14" s="6"/>
      <c r="F14" s="3"/>
      <c r="G14" s="3"/>
      <c r="H14" s="7"/>
      <c r="I14" s="3"/>
      <c r="J14" s="3"/>
      <c r="K14" s="3"/>
      <c r="L14" s="3"/>
      <c r="M14" s="3"/>
      <c r="N14" s="3"/>
      <c r="O14" s="3"/>
    </row>
    <row r="15" spans="1:15" x14ac:dyDescent="0.25">
      <c r="A15" s="7" t="s">
        <v>246</v>
      </c>
      <c r="B15" s="16"/>
      <c r="C15" s="16"/>
      <c r="D15" s="3"/>
      <c r="E15" s="6"/>
      <c r="F15" s="77" t="s">
        <v>247</v>
      </c>
      <c r="G15" s="77"/>
      <c r="H15" s="77"/>
      <c r="I15" s="16"/>
      <c r="J15" s="16"/>
      <c r="K15" s="16"/>
      <c r="L15" s="8"/>
      <c r="M15" s="8"/>
      <c r="N15" s="8"/>
      <c r="O15" s="8"/>
    </row>
    <row r="19" spans="5:15" x14ac:dyDescent="0.25">
      <c r="E19" s="11"/>
      <c r="F19" s="11"/>
      <c r="G19" s="11"/>
      <c r="I19" s="15"/>
      <c r="J19" s="15"/>
      <c r="K19" s="15"/>
      <c r="L19" s="15"/>
      <c r="M19" s="4"/>
      <c r="N19" s="15"/>
      <c r="O19" s="15"/>
    </row>
    <row r="24" spans="5:15" x14ac:dyDescent="0.25">
      <c r="E24" s="11"/>
      <c r="F24" s="11"/>
      <c r="G24" s="11"/>
      <c r="I24" s="11"/>
      <c r="J24" s="11"/>
      <c r="L24" s="11"/>
      <c r="N24" s="11"/>
      <c r="O24" s="11"/>
    </row>
    <row r="26" spans="5:15" x14ac:dyDescent="0.25">
      <c r="E26" s="11"/>
      <c r="F26" s="11"/>
      <c r="G26" s="11"/>
      <c r="I26" s="11"/>
      <c r="J26" s="11"/>
      <c r="K26" s="11"/>
      <c r="L26" s="11"/>
      <c r="N26" s="11"/>
      <c r="O26" s="11"/>
    </row>
    <row r="48" spans="4:13" x14ac:dyDescent="0.25">
      <c r="D48" s="11"/>
      <c r="E48" s="11"/>
      <c r="F48" s="11"/>
      <c r="G48" s="11"/>
      <c r="H48" s="11"/>
      <c r="I48" s="11"/>
      <c r="J48" s="11"/>
      <c r="L48" s="11"/>
      <c r="M48" s="11"/>
    </row>
  </sheetData>
  <mergeCells count="1">
    <mergeCell ref="F15:H15"/>
  </mergeCells>
  <conditionalFormatting sqref="A12:A14">
    <cfRule type="duplicateValues" dxfId="8" priority="2"/>
  </conditionalFormatting>
  <conditionalFormatting sqref="A15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E12" sqref="E12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432</v>
      </c>
      <c r="C3" s="36" t="s">
        <v>2</v>
      </c>
      <c r="D3" s="36" t="s">
        <v>433</v>
      </c>
      <c r="E3" s="36" t="s">
        <v>434</v>
      </c>
      <c r="F3" s="32" t="s">
        <v>444</v>
      </c>
      <c r="G3" s="32" t="s">
        <v>6</v>
      </c>
      <c r="H3" s="32" t="s">
        <v>7</v>
      </c>
      <c r="I3" s="32" t="s">
        <v>436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437</v>
      </c>
    </row>
    <row r="4" spans="1:15" ht="24" customHeight="1" x14ac:dyDescent="0.25">
      <c r="A4" s="43" t="s">
        <v>445</v>
      </c>
      <c r="B4" s="38" t="s">
        <v>16</v>
      </c>
      <c r="C4" s="43" t="s">
        <v>446</v>
      </c>
      <c r="D4" s="43" t="s">
        <v>354</v>
      </c>
      <c r="E4" s="43" t="s">
        <v>447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448</v>
      </c>
      <c r="B5" s="38" t="s">
        <v>16</v>
      </c>
      <c r="C5" s="43" t="s">
        <v>449</v>
      </c>
      <c r="D5" s="43" t="s">
        <v>354</v>
      </c>
      <c r="E5" s="43" t="s">
        <v>447</v>
      </c>
      <c r="F5" s="34">
        <v>41395</v>
      </c>
      <c r="G5" s="44">
        <v>25000</v>
      </c>
      <c r="H5" s="43">
        <v>0</v>
      </c>
      <c r="I5" s="44">
        <v>23000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450</v>
      </c>
      <c r="B6" s="38" t="s">
        <v>28</v>
      </c>
      <c r="C6" s="43" t="s">
        <v>449</v>
      </c>
      <c r="D6" s="43" t="s">
        <v>354</v>
      </c>
      <c r="E6" s="43" t="s">
        <v>447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451</v>
      </c>
      <c r="B7" s="38" t="s">
        <v>16</v>
      </c>
      <c r="C7" s="43" t="s">
        <v>449</v>
      </c>
      <c r="D7" s="43" t="s">
        <v>354</v>
      </c>
      <c r="E7" s="43" t="s">
        <v>447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452</v>
      </c>
      <c r="B8" s="38" t="s">
        <v>16</v>
      </c>
      <c r="C8" s="43" t="s">
        <v>449</v>
      </c>
      <c r="D8" s="43" t="s">
        <v>354</v>
      </c>
      <c r="E8" s="43" t="s">
        <v>447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453</v>
      </c>
      <c r="B9" s="38" t="s">
        <v>16</v>
      </c>
      <c r="C9" s="43" t="s">
        <v>449</v>
      </c>
      <c r="D9" s="43" t="s">
        <v>354</v>
      </c>
      <c r="E9" s="43" t="s">
        <v>447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454</v>
      </c>
      <c r="B10" s="38" t="s">
        <v>28</v>
      </c>
      <c r="C10" s="43" t="s">
        <v>455</v>
      </c>
      <c r="D10" s="43" t="s">
        <v>354</v>
      </c>
      <c r="E10" s="43" t="s">
        <v>447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456</v>
      </c>
      <c r="B11" s="38" t="s">
        <v>16</v>
      </c>
      <c r="C11" s="43" t="s">
        <v>455</v>
      </c>
      <c r="D11" s="43" t="s">
        <v>354</v>
      </c>
      <c r="E11" s="43" t="s">
        <v>447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457</v>
      </c>
      <c r="B12" s="38" t="s">
        <v>16</v>
      </c>
      <c r="C12" s="43" t="s">
        <v>455</v>
      </c>
      <c r="D12" s="43" t="s">
        <v>354</v>
      </c>
      <c r="E12" s="43" t="s">
        <v>447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458</v>
      </c>
      <c r="B13" s="38" t="s">
        <v>16</v>
      </c>
      <c r="C13" s="43" t="s">
        <v>455</v>
      </c>
      <c r="D13" s="43" t="s">
        <v>354</v>
      </c>
      <c r="E13" s="43" t="s">
        <v>447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459</v>
      </c>
      <c r="B14" s="38" t="s">
        <v>16</v>
      </c>
      <c r="C14" s="43" t="s">
        <v>455</v>
      </c>
      <c r="D14" s="43" t="s">
        <v>354</v>
      </c>
      <c r="E14" s="43" t="s">
        <v>447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460</v>
      </c>
      <c r="B15" s="38" t="s">
        <v>16</v>
      </c>
      <c r="C15" s="43" t="s">
        <v>455</v>
      </c>
      <c r="D15" s="43" t="s">
        <v>354</v>
      </c>
      <c r="E15" s="43" t="s">
        <v>447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461</v>
      </c>
      <c r="B16" s="38" t="s">
        <v>16</v>
      </c>
      <c r="C16" s="43" t="s">
        <v>455</v>
      </c>
      <c r="D16" s="43" t="s">
        <v>354</v>
      </c>
      <c r="E16" s="43" t="s">
        <v>447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462</v>
      </c>
      <c r="B17" s="38" t="s">
        <v>16</v>
      </c>
      <c r="C17" s="43" t="s">
        <v>455</v>
      </c>
      <c r="D17" s="43" t="s">
        <v>354</v>
      </c>
      <c r="E17" s="43" t="s">
        <v>447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463</v>
      </c>
      <c r="B18" s="38" t="s">
        <v>16</v>
      </c>
      <c r="C18" s="43" t="s">
        <v>455</v>
      </c>
      <c r="D18" s="43" t="s">
        <v>354</v>
      </c>
      <c r="E18" s="43" t="s">
        <v>447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488</v>
      </c>
      <c r="B19" s="38" t="s">
        <v>16</v>
      </c>
      <c r="C19" s="43" t="s">
        <v>455</v>
      </c>
      <c r="D19" s="43" t="s">
        <v>354</v>
      </c>
      <c r="E19" s="43" t="s">
        <v>447</v>
      </c>
      <c r="F19" s="70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499</v>
      </c>
      <c r="B20" s="38" t="s">
        <v>16</v>
      </c>
      <c r="C20" s="43" t="s">
        <v>455</v>
      </c>
      <c r="D20" s="43" t="s">
        <v>354</v>
      </c>
      <c r="E20" s="43" t="s">
        <v>447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464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v>523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246</v>
      </c>
      <c r="B26" s="16"/>
      <c r="C26" s="16"/>
      <c r="D26" s="3"/>
      <c r="E26" s="6"/>
      <c r="F26" s="77" t="s">
        <v>247</v>
      </c>
      <c r="G26" s="77"/>
      <c r="H26" s="77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8"/>
  <sheetViews>
    <sheetView zoomScaleNormal="100" zoomScalePageLayoutView="70" workbookViewId="0">
      <selection activeCell="K27" sqref="K27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501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432</v>
      </c>
      <c r="C3" s="32" t="s">
        <v>2</v>
      </c>
      <c r="D3" s="32" t="s">
        <v>433</v>
      </c>
      <c r="E3" s="32" t="s">
        <v>434</v>
      </c>
      <c r="F3" s="32" t="s">
        <v>435</v>
      </c>
      <c r="G3" s="32" t="s">
        <v>6</v>
      </c>
      <c r="H3" s="32" t="s">
        <v>7</v>
      </c>
      <c r="I3" s="32" t="s">
        <v>436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437</v>
      </c>
    </row>
    <row r="4" spans="1:15" ht="28.5" customHeight="1" x14ac:dyDescent="0.25">
      <c r="A4" s="43" t="s">
        <v>71</v>
      </c>
      <c r="B4" s="38" t="s">
        <v>16</v>
      </c>
      <c r="C4" s="50" t="s">
        <v>68</v>
      </c>
      <c r="D4" s="43" t="s">
        <v>366</v>
      </c>
      <c r="E4" s="38" t="s">
        <v>465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5" ht="28.5" customHeight="1" x14ac:dyDescent="0.25">
      <c r="A5" s="43" t="s">
        <v>111</v>
      </c>
      <c r="B5" s="38" t="s">
        <v>16</v>
      </c>
      <c r="C5" s="50" t="s">
        <v>112</v>
      </c>
      <c r="D5" s="43" t="s">
        <v>354</v>
      </c>
      <c r="E5" s="38" t="s">
        <v>465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87</v>
      </c>
      <c r="B6" s="38" t="s">
        <v>28</v>
      </c>
      <c r="C6" s="50" t="s">
        <v>88</v>
      </c>
      <c r="D6" s="43" t="s">
        <v>466</v>
      </c>
      <c r="E6" s="38" t="s">
        <v>465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911.71</v>
      </c>
      <c r="L6" s="43">
        <v>304</v>
      </c>
      <c r="M6" s="43">
        <v>0</v>
      </c>
      <c r="N6" s="44">
        <v>1502.71</v>
      </c>
      <c r="O6" s="44">
        <v>8497.2900000000009</v>
      </c>
    </row>
    <row r="7" spans="1:15" ht="28.5" customHeight="1" x14ac:dyDescent="0.25">
      <c r="A7" s="43" t="s">
        <v>84</v>
      </c>
      <c r="B7" s="38" t="s">
        <v>28</v>
      </c>
      <c r="C7" s="50" t="s">
        <v>85</v>
      </c>
      <c r="D7" s="50" t="s">
        <v>376</v>
      </c>
      <c r="E7" s="38" t="s">
        <v>465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ht="28.5" customHeight="1" x14ac:dyDescent="0.25">
      <c r="A8" s="17" t="s">
        <v>80</v>
      </c>
      <c r="B8" s="56" t="s">
        <v>16</v>
      </c>
      <c r="C8" s="17" t="s">
        <v>68</v>
      </c>
      <c r="D8" s="17" t="s">
        <v>81</v>
      </c>
      <c r="E8" s="38" t="s">
        <v>465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8588.19</v>
      </c>
      <c r="L8" s="55">
        <v>1398.4</v>
      </c>
      <c r="M8" s="55">
        <v>0</v>
      </c>
      <c r="N8" s="57">
        <v>11306.79</v>
      </c>
      <c r="O8" s="57">
        <v>34693.21</v>
      </c>
    </row>
    <row r="9" spans="1:15" ht="28.5" customHeight="1" x14ac:dyDescent="0.25">
      <c r="A9" s="17" t="s">
        <v>157</v>
      </c>
      <c r="B9" s="18" t="s">
        <v>16</v>
      </c>
      <c r="C9" s="17" t="s">
        <v>94</v>
      </c>
      <c r="D9" s="17" t="s">
        <v>135</v>
      </c>
      <c r="E9" s="19" t="s">
        <v>46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5" ht="28.5" customHeight="1" x14ac:dyDescent="0.25">
      <c r="A10" s="17" t="s">
        <v>79</v>
      </c>
      <c r="B10" s="18" t="s">
        <v>28</v>
      </c>
      <c r="C10" s="17" t="s">
        <v>68</v>
      </c>
      <c r="D10" s="17" t="s">
        <v>73</v>
      </c>
      <c r="E10" s="19" t="s">
        <v>31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5" x14ac:dyDescent="0.25">
      <c r="A11" s="51" t="s">
        <v>431</v>
      </c>
      <c r="B11" s="52">
        <v>4</v>
      </c>
      <c r="C11" s="47"/>
      <c r="D11" s="47"/>
      <c r="E11" s="53"/>
      <c r="F11" s="53"/>
      <c r="G11" s="48">
        <f>SUM(G4:G10)</f>
        <v>155000</v>
      </c>
      <c r="H11" s="48">
        <v>0</v>
      </c>
      <c r="I11" s="48">
        <f>SUM(I4:I10)</f>
        <v>155000</v>
      </c>
      <c r="J11" s="48">
        <f>SUM(J4:J10)</f>
        <v>4448.5</v>
      </c>
      <c r="K11" s="48">
        <f>SUM(K4:K10)</f>
        <v>22556.86</v>
      </c>
      <c r="L11" s="48">
        <f>SUM(L4:L10)</f>
        <v>4712</v>
      </c>
      <c r="M11" s="48">
        <v>0</v>
      </c>
      <c r="N11" s="48">
        <f>SUM(N4:N10)</f>
        <v>31717.360000000001</v>
      </c>
      <c r="O11" s="48">
        <f>SUM(O4:O10)</f>
        <v>123282.64</v>
      </c>
    </row>
    <row r="12" spans="1:15" x14ac:dyDescent="0.25">
      <c r="A12" s="64"/>
      <c r="B12" s="65"/>
      <c r="C12" s="47"/>
      <c r="D12" s="47"/>
      <c r="E12" s="53"/>
      <c r="F12" s="53"/>
      <c r="G12" s="66"/>
      <c r="H12" s="66"/>
      <c r="I12" s="66"/>
      <c r="J12" s="66"/>
      <c r="K12" s="66"/>
      <c r="L12" s="66"/>
      <c r="M12" s="66"/>
      <c r="N12" s="66"/>
      <c r="O12" s="66"/>
    </row>
    <row r="13" spans="1:15" x14ac:dyDescent="0.25">
      <c r="A13" s="64"/>
      <c r="B13" s="65"/>
      <c r="C13" s="47"/>
      <c r="D13" s="47"/>
      <c r="E13" s="53"/>
      <c r="F13" s="53"/>
      <c r="G13" s="66"/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30" t="s">
        <v>487</v>
      </c>
      <c r="B14" s="30"/>
      <c r="C14" s="30"/>
      <c r="D14" s="47"/>
      <c r="E14" s="53"/>
      <c r="F14" s="53"/>
      <c r="G14" s="66"/>
      <c r="H14" s="66"/>
      <c r="I14" s="66"/>
      <c r="J14" s="66"/>
      <c r="K14" s="66"/>
      <c r="L14" s="66"/>
      <c r="M14" s="66"/>
      <c r="N14" s="66"/>
      <c r="O14" s="66"/>
    </row>
    <row r="15" spans="1:15" ht="22.5" x14ac:dyDescent="0.25">
      <c r="A15" s="32" t="s">
        <v>0</v>
      </c>
      <c r="B15" s="32" t="s">
        <v>432</v>
      </c>
      <c r="C15" s="32" t="s">
        <v>2</v>
      </c>
      <c r="D15" s="32" t="s">
        <v>433</v>
      </c>
      <c r="E15" s="32" t="s">
        <v>434</v>
      </c>
      <c r="F15" s="32" t="s">
        <v>435</v>
      </c>
      <c r="G15" s="32" t="s">
        <v>6</v>
      </c>
      <c r="H15" s="32" t="s">
        <v>7</v>
      </c>
      <c r="I15" s="32" t="s">
        <v>436</v>
      </c>
      <c r="J15" s="32" t="s">
        <v>9</v>
      </c>
      <c r="K15" s="32" t="s">
        <v>10</v>
      </c>
      <c r="L15" s="32" t="s">
        <v>11</v>
      </c>
      <c r="M15" s="32" t="s">
        <v>12</v>
      </c>
      <c r="N15" s="32" t="s">
        <v>13</v>
      </c>
      <c r="O15" s="32" t="s">
        <v>437</v>
      </c>
    </row>
    <row r="16" spans="1:15" x14ac:dyDescent="0.25">
      <c r="A16" s="17" t="s">
        <v>321</v>
      </c>
      <c r="B16" s="33" t="s">
        <v>16</v>
      </c>
      <c r="C16" s="34" t="s">
        <v>322</v>
      </c>
      <c r="D16" s="17" t="s">
        <v>250</v>
      </c>
      <c r="E16" s="18" t="s">
        <v>99</v>
      </c>
      <c r="F16" s="20">
        <v>44501</v>
      </c>
      <c r="G16" s="21">
        <v>10000</v>
      </c>
      <c r="H16" s="22">
        <v>0</v>
      </c>
      <c r="I16" s="21">
        <f t="shared" ref="I16" si="2">G16+H16</f>
        <v>10000</v>
      </c>
      <c r="J16" s="21">
        <v>287</v>
      </c>
      <c r="K16" s="21">
        <v>206.03</v>
      </c>
      <c r="L16" s="21">
        <v>304</v>
      </c>
      <c r="M16" s="21">
        <v>0</v>
      </c>
      <c r="N16" s="21">
        <f t="shared" ref="N16" si="3">SUM(J16:M16)</f>
        <v>797.03</v>
      </c>
      <c r="O16" s="21">
        <f t="shared" ref="O16" si="4">I16-N16</f>
        <v>9202.9699999999993</v>
      </c>
    </row>
    <row r="17" spans="1:15" x14ac:dyDescent="0.25">
      <c r="A17" s="67" t="s">
        <v>431</v>
      </c>
      <c r="B17" s="68">
        <v>1</v>
      </c>
      <c r="C17" s="4"/>
      <c r="D17" s="4"/>
      <c r="E17" s="5"/>
      <c r="F17" s="4"/>
      <c r="G17" s="48">
        <f>SUM(G12:G16)</f>
        <v>10000</v>
      </c>
      <c r="H17" s="48">
        <v>0</v>
      </c>
      <c r="I17" s="48">
        <f>SUM(I12:I16)</f>
        <v>10000</v>
      </c>
      <c r="J17" s="48">
        <f>SUM(J12:J16)</f>
        <v>287</v>
      </c>
      <c r="K17" s="48">
        <f>SUM(K12:K16)</f>
        <v>206.03</v>
      </c>
      <c r="L17" s="48">
        <f>SUM(L12:L16)</f>
        <v>304</v>
      </c>
      <c r="M17" s="48">
        <v>0</v>
      </c>
      <c r="N17" s="48">
        <f>SUM(N12:N16)</f>
        <v>797.03</v>
      </c>
      <c r="O17" s="48">
        <f>SUM(O12:O16)</f>
        <v>9202.9699999999993</v>
      </c>
    </row>
    <row r="18" spans="1:15" x14ac:dyDescent="0.25">
      <c r="A18" s="12"/>
      <c r="B18" s="9"/>
      <c r="C18" s="4"/>
      <c r="D18" s="4"/>
      <c r="E18" s="5"/>
      <c r="F18" s="4"/>
      <c r="G18" s="13"/>
      <c r="H18" s="14"/>
      <c r="I18" s="13"/>
      <c r="J18" s="13"/>
      <c r="K18" s="13"/>
      <c r="L18" s="13"/>
      <c r="M18" s="13"/>
      <c r="N18" s="13"/>
      <c r="O18" s="13"/>
    </row>
    <row r="19" spans="1:15" x14ac:dyDescent="0.25">
      <c r="A19" s="3"/>
      <c r="B19" s="3"/>
      <c r="C19" s="3"/>
      <c r="D19" s="3"/>
      <c r="E19" s="6"/>
      <c r="F19" s="3"/>
      <c r="G19" s="3"/>
      <c r="H19" s="7"/>
      <c r="I19" s="3"/>
      <c r="J19" s="3"/>
      <c r="K19" s="3"/>
      <c r="L19" s="3"/>
      <c r="M19" s="3"/>
      <c r="N19" s="3"/>
      <c r="O19" s="3"/>
    </row>
    <row r="20" spans="1:15" x14ac:dyDescent="0.25">
      <c r="A20" s="7" t="s">
        <v>246</v>
      </c>
      <c r="B20" s="16"/>
      <c r="C20" s="16"/>
      <c r="D20" s="3"/>
      <c r="E20" s="6"/>
      <c r="F20" s="77" t="s">
        <v>247</v>
      </c>
      <c r="G20" s="77"/>
      <c r="H20" s="77"/>
      <c r="I20" s="16"/>
      <c r="J20" s="16"/>
      <c r="K20" s="16"/>
      <c r="L20" s="8"/>
      <c r="M20" s="8"/>
      <c r="N20" s="8"/>
      <c r="O20" s="8"/>
    </row>
    <row r="27" spans="1:15" x14ac:dyDescent="0.25">
      <c r="H27" s="77"/>
      <c r="I27" s="77"/>
      <c r="J27" s="77"/>
      <c r="K27" s="3"/>
      <c r="L27" s="3"/>
      <c r="M27" s="3"/>
    </row>
    <row r="28" spans="1:15" x14ac:dyDescent="0.25">
      <c r="G28" s="77"/>
      <c r="H28" s="77"/>
      <c r="I28" s="77"/>
      <c r="J28" s="3"/>
      <c r="K28" s="3"/>
      <c r="L28" s="3"/>
    </row>
  </sheetData>
  <mergeCells count="3">
    <mergeCell ref="H27:J27"/>
    <mergeCell ref="G28:I28"/>
    <mergeCell ref="F20:H20"/>
  </mergeCells>
  <conditionalFormatting sqref="A8">
    <cfRule type="duplicateValues" dxfId="4" priority="3"/>
  </conditionalFormatting>
  <conditionalFormatting sqref="A9">
    <cfRule type="duplicateValues" dxfId="3" priority="2"/>
  </conditionalFormatting>
  <conditionalFormatting sqref="A10">
    <cfRule type="duplicateValues" dxfId="2" priority="1"/>
  </conditionalFormatting>
  <conditionalFormatting sqref="A17:A19">
    <cfRule type="duplicateValues" dxfId="1" priority="5"/>
  </conditionalFormatting>
  <conditionalFormatting sqref="A20"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73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2023-08-02T14:06:18Z</cp:lastPrinted>
  <dcterms:created xsi:type="dcterms:W3CDTF">2022-12-20T18:48:02Z</dcterms:created>
  <dcterms:modified xsi:type="dcterms:W3CDTF">2025-10-08T15:19:44Z</dcterms:modified>
  <cp:category/>
  <cp:contentStatus/>
</cp:coreProperties>
</file>