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nov\"/>
    </mc:Choice>
  </mc:AlternateContent>
  <xr:revisionPtr revIDLastSave="0" documentId="8_{2DE63C79-788A-4166-9AF7-8F0C20DD63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Fijo!$A$4:$Q$174</definedName>
    <definedName name="_xlnm._FilterDatabase" localSheetId="1" hidden="1">'Fijo 2'!$A$4:$Q$106</definedName>
    <definedName name="_xlnm._FilterDatabase" localSheetId="2" hidden="1">Temporal!$A$4:$O$49</definedName>
    <definedName name="_xlnm.Extract" localSheetId="0">Fijo!$D$186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8" l="1"/>
  <c r="N19" i="8"/>
  <c r="L19" i="8"/>
  <c r="K19" i="8"/>
  <c r="J19" i="8"/>
  <c r="I19" i="8"/>
  <c r="G19" i="8"/>
  <c r="K49" i="4" l="1"/>
  <c r="O174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5" i="2"/>
  <c r="M174" i="2"/>
  <c r="K174" i="2"/>
  <c r="J174" i="2"/>
  <c r="L174" i="2"/>
  <c r="M106" i="1"/>
  <c r="I106" i="1"/>
  <c r="G106" i="1"/>
  <c r="N174" i="2" l="1"/>
  <c r="N49" i="4"/>
  <c r="M49" i="4"/>
  <c r="L49" i="4"/>
  <c r="L12" i="8"/>
  <c r="K12" i="8"/>
  <c r="J12" i="8"/>
  <c r="I12" i="8"/>
  <c r="G12" i="8"/>
  <c r="N11" i="8"/>
  <c r="O11" i="8" s="1"/>
  <c r="H174" i="2"/>
  <c r="G174" i="2"/>
  <c r="I21" i="6"/>
  <c r="I92" i="2"/>
  <c r="I91" i="2"/>
  <c r="I146" i="2"/>
  <c r="N9" i="8"/>
  <c r="O9" i="8" s="1"/>
  <c r="O12" i="8" s="1"/>
  <c r="O20" i="6"/>
  <c r="O21" i="6"/>
  <c r="M21" i="6"/>
  <c r="L21" i="6"/>
  <c r="K21" i="6"/>
  <c r="J21" i="6"/>
  <c r="G21" i="6"/>
  <c r="N12" i="8" l="1"/>
  <c r="I174" i="2"/>
  <c r="J49" i="4"/>
  <c r="N17" i="8"/>
  <c r="I17" i="8"/>
  <c r="G49" i="4"/>
  <c r="O19" i="6" l="1"/>
  <c r="O17" i="8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H106" i="1"/>
  <c r="I47" i="4" l="1"/>
  <c r="O89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8" i="4"/>
  <c r="I5" i="4"/>
  <c r="N20" i="1"/>
  <c r="O20" i="1" s="1"/>
  <c r="N32" i="1"/>
  <c r="O32" i="1" s="1"/>
  <c r="N46" i="1"/>
  <c r="O46" i="1" s="1"/>
  <c r="N61" i="1"/>
  <c r="O61" i="1" s="1"/>
  <c r="N76" i="1"/>
  <c r="O76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7" i="1"/>
  <c r="O17" i="1" s="1"/>
  <c r="N18" i="1"/>
  <c r="O18" i="1" s="1"/>
  <c r="O19" i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N41" i="1"/>
  <c r="O41" i="1" s="1"/>
  <c r="N42" i="1"/>
  <c r="O42" i="1" s="1"/>
  <c r="N43" i="1"/>
  <c r="O43" i="1" s="1"/>
  <c r="N44" i="1"/>
  <c r="O44" i="1" s="1"/>
  <c r="N45" i="1"/>
  <c r="O45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7" i="1"/>
  <c r="O77" i="1" s="1"/>
  <c r="N78" i="1"/>
  <c r="O78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O16" i="1" l="1"/>
  <c r="O40" i="1"/>
  <c r="N21" i="6"/>
  <c r="O4" i="6"/>
  <c r="O49" i="4"/>
  <c r="O6" i="3" l="1"/>
  <c r="N6" i="3"/>
  <c r="M6" i="3"/>
  <c r="L6" i="3"/>
  <c r="K6" i="3"/>
  <c r="J6" i="3"/>
  <c r="I6" i="3"/>
  <c r="H6" i="3"/>
  <c r="G6" i="3"/>
  <c r="H49" i="4" l="1"/>
  <c r="I49" i="4"/>
  <c r="K106" i="1" l="1"/>
</calcChain>
</file>

<file path=xl/sharedStrings.xml><?xml version="1.0" encoding="utf-8"?>
<sst xmlns="http://schemas.openxmlformats.org/spreadsheetml/2006/main" count="1849" uniqueCount="516">
  <si>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</si>
  <si>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</si>
  <si>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</si>
  <si>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</si>
  <si>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</si>
  <si>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</si>
  <si>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</si>
  <si>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</si>
  <si>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</si>
  <si>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</si>
  <si>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</si>
  <si>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</si>
  <si>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</si>
  <si>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</si>
  <si>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</si>
  <si>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</si>
  <si>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</si>
  <si>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</si>
  <si>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</si>
  <si>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</si>
  <si>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</si>
  <si>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</si>
  <si>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</si>
  <si>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</si>
  <si>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</si>
  <si>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</si>
  <si>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</si>
  <si>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</si>
  <si>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</si>
  <si>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</si>
  <si>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</si>
  <si>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</si>
  <si>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</si>
  <si>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</si>
  <si>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</si>
  <si>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</si>
  <si>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</si>
  <si>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</si>
  <si>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</si>
  <si>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</si>
  <si>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</si>
  <si>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</si>
  <si>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</si>
  <si>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</si>
  <si>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</si>
  <si>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</si>
  <si>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</si>
  <si>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</si>
  <si>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</si>
  <si>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</si>
  <si>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</si>
  <si>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</si>
  <si>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</si>
  <si>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</si>
  <si>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</si>
  <si>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</si>
  <si>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</si>
  <si>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</si>
  <si>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</si>
  <si>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</si>
  <si>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</si>
  <si>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</si>
  <si>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</si>
  <si>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</si>
  <si>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</si>
  <si>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</si>
  <si>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</si>
  <si>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</si>
  <si>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</si>
  <si>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</si>
  <si>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</si>
  <si>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</si>
  <si>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</si>
  <si>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</si>
  <si>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</si>
  <si>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</si>
  <si>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</si>
  <si>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</si>
  <si>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</si>
  <si>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</si>
  <si>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</si>
  <si>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</si>
  <si>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</si>
  <si>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</si>
  <si>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</si>
  <si>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</si>
  <si>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</si>
  <si>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</si>
  <si>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</si>
  <si>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</si>
  <si>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</si>
  <si>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</si>
  <si>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</si>
  <si>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</si>
  <si>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</si>
  <si>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</si>
  <si>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</si>
  <si>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</si>
  <si>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</si>
  <si>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</si>
  <si>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</si>
  <si>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</si>
  <si>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</si>
  <si>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</si>
  <si>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</si>
  <si>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</si>
  <si>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</si>
  <si>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</si>
  <si>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</si>
  <si>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</si>
  <si>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</si>
  <si>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</si>
  <si>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</si>
  <si>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</si>
  <si>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</si>
  <si>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</si>
  <si>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</si>
  <si>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</si>
  <si>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</si>
  <si>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</si>
  <si>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</si>
  <si>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</si>
  <si>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</si>
  <si>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</si>
  <si>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</si>
  <si>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</si>
  <si>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</si>
  <si>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</si>
  <si>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</si>
  <si>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</si>
  <si>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</si>
  <si>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</si>
  <si>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</si>
  <si>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</si>
  <si>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</si>
  <si>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</si>
  <si>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</si>
  <si>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</si>
  <si>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</si>
  <si>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</si>
  <si>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</si>
  <si>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</si>
  <si>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</si>
  <si>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</si>
  <si>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</si>
  <si>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</si>
  <si>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</si>
  <si>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</si>
  <si>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</si>
  <si>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</si>
  <si>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</si>
  <si>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</si>
  <si>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</si>
  <si>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</si>
  <si>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</si>
  <si>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</si>
  <si>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</si>
  <si>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</si>
  <si>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</si>
  <si>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</si>
  <si>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</si>
  <si>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</si>
  <si>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</si>
  <si>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</si>
  <si>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</si>
  <si>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</si>
  <si>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</si>
  <si>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</si>
  <si>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</si>
  <si>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</si>
  <si>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</si>
  <si>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</si>
  <si>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</si>
  <si>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</si>
  <si>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</si>
  <si>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</si>
  <si>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</si>
  <si>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</si>
  <si>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</si>
  <si>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</si>
  <si>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</si>
  <si>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</si>
  <si>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</si>
  <si>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</si>
  <si>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</si>
  <si>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</si>
  <si>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</si>
  <si>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</si>
  <si>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</si>
  <si>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</si>
  <si>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</si>
  <si>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</si>
  <si>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</si>
  <si>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</si>
  <si>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</si>
  <si>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</si>
  <si>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</si>
  <si>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</si>
  <si>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</si>
  <si>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</si>
  <si>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</si>
  <si>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</si>
  <si>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</si>
  <si>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</si>
  <si>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</si>
  <si>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</si>
  <si>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</si>
  <si>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</si>
  <si>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</si>
  <si>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</si>
  <si>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</si>
  <si>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</si>
  <si>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</si>
  <si>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</si>
  <si>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</si>
  <si>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</si>
  <si>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</si>
  <si>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</si>
  <si>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</si>
  <si>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</si>
  <si>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</si>
  <si>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</si>
  <si>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</si>
  <si>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</si>
  <si>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</si>
  <si>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</si>
  <si>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</si>
  <si>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</si>
  <si>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</si>
  <si>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</si>
  <si>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</si>
  <si>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</si>
  <si>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</si>
  <si>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</si>
  <si>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</si>
  <si>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</si>
  <si>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</si>
  <si>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</si>
  <si>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</si>
  <si>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</si>
  <si>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</si>
  <si>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</si>
  <si>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</si>
  <si>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</si>
  <si>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</si>
  <si>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</si>
  <si>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</si>
  <si>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</si>
  <si>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</si>
  <si>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</si>
  <si>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</si>
  <si>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</si>
  <si>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</si>
  <si>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</si>
  <si>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</si>
  <si>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</si>
  <si>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</si>
  <si>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</si>
  <si>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</si>
  <si>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</si>
  <si>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</si>
  <si>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</si>
  <si>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</si>
  <si>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</si>
  <si>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</si>
  <si>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</si>
  <si>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</si>
  <si>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</si>
  <si>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</si>
  <si>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</si>
  <si>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</si>
  <si>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</si>
  <si>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</si>
  <si>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</si>
  <si>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</si>
  <si>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</si>
  <si>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</si>
  <si>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</si>
  <si>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</si>
  <si>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</si>
  <si>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</si>
  <si>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</si>
  <si>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</si>
  <si>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</si>
  <si>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</si>
  <si>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</si>
  <si>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</si>
  <si>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</si>
  <si>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</si>
  <si>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</si>
  <si>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</si>
  <si>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</si>
  <si>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</si>
  <si>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</si>
  <si>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</si>
  <si>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</si>
  <si>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</si>
  <si>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</si>
  <si>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</si>
  <si>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</si>
  <si>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</si>
  <si>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</si>
  <si>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</si>
  <si>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</si>
  <si>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</si>
  <si>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</si>
  <si>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</si>
  <si>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</si>
  <si>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</si>
  <si>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</si>
  <si>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</si>
  <si>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</si>
  <si>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</si>
  <si>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</si>
  <si>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</si>
  <si>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</si>
  <si>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</si>
  <si>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</si>
  <si>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</si>
  <si>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</si>
  <si>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</si>
  <si>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</si>
  <si>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</si>
  <si>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</si>
  <si>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</si>
  <si>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</si>
  <si>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</si>
  <si>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</si>
  <si>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</si>
  <si>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</si>
  <si>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</si>
  <si>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</si>
  <si>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</si>
  <si>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</si>
  <si>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</si>
  <si>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</si>
  <si>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</si>
  <si>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</si>
  <si>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</si>
  <si>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</si>
  <si>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</si>
  <si>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</si>
  <si>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</si>
  <si>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</si>
  <si>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</si>
  <si>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</si>
  <si>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</si>
  <si>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</si>
  <si>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</si>
  <si>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</si>
  <si>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</si>
  <si>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</si>
  <si>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</si>
  <si>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</si>
  <si>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</si>
  <si>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</si>
  <si>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</si>
  <si>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</si>
  <si>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</si>
  <si>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</si>
  <si>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</si>
  <si>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</si>
  <si>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</si>
  <si>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</si>
  <si>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</si>
  <si>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</si>
  <si>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</si>
  <si>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</si>
  <si>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</si>
  <si>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</si>
  <si>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</si>
  <si>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</si>
  <si>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</si>
  <si>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</si>
  <si>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</si>
  <si>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</si>
  <si>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</si>
  <si>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</si>
  <si>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</si>
  <si>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</si>
  <si>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</si>
  <si>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</si>
  <si>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</si>
  <si>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</si>
  <si>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</si>
  <si>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</si>
  <si>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</si>
  <si>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</si>
  <si>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</si>
  <si>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</si>
  <si>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</si>
  <si>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</si>
  <si>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</si>
  <si>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</si>
  <si>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</si>
  <si>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</si>
  <si>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</si>
  <si>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</si>
  <si>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</si>
  <si>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</si>
  <si>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</si>
  <si>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</si>
  <si>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</si>
  <si>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</si>
  <si>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</si>
  <si>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</si>
  <si>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</si>
  <si>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</si>
  <si>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</si>
  <si>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</si>
  <si>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</si>
  <si>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</si>
  <si>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</si>
  <si>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</si>
  <si>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</si>
  <si>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</si>
  <si>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</si>
  <si>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</si>
  <si>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</si>
  <si>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</si>
  <si>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</si>
  <si>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</si>
  <si>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</si>
  <si>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</si>
  <si>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</si>
  <si>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</si>
  <si>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</si>
  <si>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</si>
  <si>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</si>
  <si>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</si>
  <si>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</si>
  <si>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</si>
  <si>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</si>
  <si>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</si>
  <si>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</si>
  <si>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</si>
  <si>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</si>
  <si>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</si>
  <si>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</si>
  <si>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</si>
  <si>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</si>
  <si>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</si>
  <si>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</si>
  <si>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</si>
  <si>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</si>
  <si>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</si>
  <si>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</si>
  <si>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</si>
  <si>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</si>
  <si>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</si>
  <si>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</si>
  <si>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</si>
  <si>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</si>
  <si>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</si>
  <si>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</si>
  <si>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</si>
  <si>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</si>
  <si>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</si>
  <si>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</si>
  <si>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</si>
  <si>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</si>
  <si>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</si>
  <si>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</si>
  <si>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</si>
  <si>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</si>
  <si>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</si>
  <si>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</si>
  <si>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</si>
  <si>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</si>
  <si>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</si>
  <si>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</si>
  <si>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</si>
  <si>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</si>
  <si>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</si>
  <si>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</si>
  <si>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</si>
  <si>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</si>
  <si>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</si>
  <si>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</si>
  <si>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</si>
  <si>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</si>
  <si>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</si>
  <si>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</si>
  <si>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</si>
  <si>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</si>
  <si>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</si>
  <si>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</si>
  <si>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</si>
  <si>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</si>
  <si>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JHONN NERIS SOLIS CABRERA 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</si>
  <si>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</si>
  <si>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</si>
  <si>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</si>
  <si>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</si>
  <si>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</si>
  <si>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</si>
  <si>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</si>
  <si>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</si>
  <si>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</si>
  <si>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</si>
  <si>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</si>
  <si>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</si>
  <si>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</si>
  <si>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NÓMINA PERSONAL FIJO CORRESPONDIENTE AL MES DE NOVIEMBRE 2023</t>
  </si>
  <si>
    <t>NÓMINA PERSONAL FIJO 2 CORRESPONDIENTE AL MES DE NOVIEMBRE  2023</t>
  </si>
  <si>
    <t>NÓMINA PERSONAL TEMPORALES CORRESPONDIENTE AL MES DE NOVIEMBRE  2023</t>
  </si>
  <si>
    <t>NÓMINA PERSONAL TRAMITE EN PENSIÓN CORRESPONDIENTE AL MES DE NOVIEMBRE 2023</t>
  </si>
  <si>
    <t>NÓMINA PERSONAL DE VIGILANCIA CORRESPONDIENTE AL MES DE NOVIEMBRE 2023</t>
  </si>
  <si>
    <t>NÓMINA PERSONAL DE INTERINATO  CORRESPONDIENTE AL MES DE NOVIEMBRE 2023</t>
  </si>
  <si>
    <t>NÓMINA PERSONAL DE INTERINATO FONDO 9998  CORRESPONDIENTE AL MES DE NOVIEMBRE 2023</t>
  </si>
  <si>
    <t xml:space="preserve">VICTOR MANUEL BÁEZ SANTIAGO </t>
  </si>
  <si>
    <t>YUDIT ISABEL DE LA CRUZ PEREZ</t>
  </si>
  <si>
    <t xml:space="preserve">DANIEL ÁLVAREZ </t>
  </si>
  <si>
    <t>CAROLIN MERCEDES MATOS MILLAMAN</t>
  </si>
  <si>
    <t xml:space="preserve">SECRETARIA </t>
  </si>
  <si>
    <t xml:space="preserve">FIJO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</si>
</sst>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5"/>
  <sheetViews>
    <sheetView tabSelected="1" zoomScale="160" zoomScaleNormal="160" workbookViewId="0">
      <selection activeCell="Q11" sqref="Q11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503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456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23">
        <v>25</v>
      </c>
      <c r="N5" s="21">
        <f>J5+K5+L5+M5</f>
        <v>58037.929999999993</v>
      </c>
      <c r="O5" s="21">
        <f>I5-N5</f>
        <v>181962.07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9" si="0">J6+K6+L6+M6</f>
        <v>23926.87</v>
      </c>
      <c r="O6" s="21">
        <f t="shared" ref="O6:O69" si="1">I6-N6</f>
        <v>96073.13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3299.76</v>
      </c>
      <c r="N12" s="21">
        <f t="shared" si="0"/>
        <v>5663.76</v>
      </c>
      <c r="O12" s="21">
        <f t="shared" si="1"/>
        <v>34336.239999999998</v>
      </c>
      <c r="Q12" s="27"/>
    </row>
    <row r="13" spans="1:18" ht="11.25" customHeight="1" x14ac:dyDescent="0.25">
      <c r="A13" s="17" t="s">
        <v>499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491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475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f t="shared" si="0"/>
        <v>20983.620000000003</v>
      </c>
      <c r="O23" s="21">
        <f t="shared" si="1"/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2321.5700000000002</v>
      </c>
      <c r="L24" s="21">
        <v>1672</v>
      </c>
      <c r="M24" s="23">
        <v>1712.38</v>
      </c>
      <c r="N24" s="21">
        <f t="shared" si="0"/>
        <v>7284.45</v>
      </c>
      <c r="O24" s="21">
        <f t="shared" si="1"/>
        <v>47715.55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61</v>
      </c>
      <c r="B27" s="18" t="s">
        <v>28</v>
      </c>
      <c r="C27" s="17" t="s">
        <v>62</v>
      </c>
      <c r="D27" s="17" t="s">
        <v>63</v>
      </c>
      <c r="E27" s="19" t="s">
        <v>44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64</v>
      </c>
      <c r="B28" s="18" t="s">
        <v>28</v>
      </c>
      <c r="C28" s="17" t="s">
        <v>33</v>
      </c>
      <c r="D28" s="17" t="s">
        <v>63</v>
      </c>
      <c r="E28" s="19" t="s">
        <v>44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1712.38</v>
      </c>
      <c r="N28" s="21">
        <f t="shared" si="0"/>
        <v>3263.76</v>
      </c>
      <c r="O28" s="21">
        <f t="shared" si="1"/>
        <v>22986.239999999998</v>
      </c>
      <c r="Q28" s="27"/>
    </row>
    <row r="29" spans="1:17" ht="11.25" customHeight="1" x14ac:dyDescent="0.25">
      <c r="A29" s="17" t="s">
        <v>65</v>
      </c>
      <c r="B29" s="18" t="s">
        <v>16</v>
      </c>
      <c r="C29" s="17" t="s">
        <v>66</v>
      </c>
      <c r="D29" s="17" t="s">
        <v>63</v>
      </c>
      <c r="E29" s="19" t="s">
        <v>44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f t="shared" si="0"/>
        <v>9796.59</v>
      </c>
      <c r="O29" s="21">
        <f t="shared" si="1"/>
        <v>34203.410000000003</v>
      </c>
      <c r="Q29" s="27"/>
    </row>
    <row r="30" spans="1:17" ht="11.25" customHeight="1" x14ac:dyDescent="0.25">
      <c r="A30" s="17" t="s">
        <v>67</v>
      </c>
      <c r="B30" s="18" t="s">
        <v>16</v>
      </c>
      <c r="C30" s="17" t="s">
        <v>66</v>
      </c>
      <c r="D30" s="17" t="s">
        <v>63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f t="shared" si="0"/>
        <v>8619.24</v>
      </c>
      <c r="O30" s="21">
        <f t="shared" si="1"/>
        <v>35380.76</v>
      </c>
      <c r="Q30" s="27"/>
    </row>
    <row r="31" spans="1:17" ht="11.25" customHeight="1" x14ac:dyDescent="0.25">
      <c r="A31" s="17" t="s">
        <v>68</v>
      </c>
      <c r="B31" s="18" t="s">
        <v>16</v>
      </c>
      <c r="C31" s="17" t="s">
        <v>66</v>
      </c>
      <c r="D31" s="17" t="s">
        <v>63</v>
      </c>
      <c r="E31" s="19" t="s">
        <v>44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69</v>
      </c>
      <c r="B32" s="18" t="s">
        <v>16</v>
      </c>
      <c r="C32" s="17" t="s">
        <v>70</v>
      </c>
      <c r="D32" s="17" t="s">
        <v>71</v>
      </c>
      <c r="E32" s="19" t="s">
        <v>44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72</v>
      </c>
      <c r="B33" s="18" t="s">
        <v>28</v>
      </c>
      <c r="C33" s="17" t="s">
        <v>33</v>
      </c>
      <c r="D33" s="17" t="s">
        <v>71</v>
      </c>
      <c r="E33" s="19" t="s">
        <v>44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1852.38</v>
      </c>
      <c r="N33" s="21">
        <f t="shared" si="0"/>
        <v>3403.76</v>
      </c>
      <c r="O33" s="21">
        <f t="shared" si="1"/>
        <v>22846.239999999998</v>
      </c>
      <c r="Q33" s="27"/>
    </row>
    <row r="34" spans="1:17" ht="11.25" customHeight="1" x14ac:dyDescent="0.25">
      <c r="A34" s="17" t="s">
        <v>73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1712.38</v>
      </c>
      <c r="N34" s="21">
        <f t="shared" si="0"/>
        <v>3189.88</v>
      </c>
      <c r="O34" s="21">
        <f t="shared" si="1"/>
        <v>21810.12</v>
      </c>
      <c r="Q34" s="27"/>
    </row>
    <row r="35" spans="1:17" ht="11.25" customHeight="1" x14ac:dyDescent="0.25">
      <c r="A35" s="17" t="s">
        <v>74</v>
      </c>
      <c r="B35" s="18" t="s">
        <v>28</v>
      </c>
      <c r="C35" s="17" t="s">
        <v>75</v>
      </c>
      <c r="D35" s="17" t="s">
        <v>71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76</v>
      </c>
      <c r="B36" s="18" t="s">
        <v>28</v>
      </c>
      <c r="C36" s="17" t="s">
        <v>66</v>
      </c>
      <c r="D36" s="17" t="s">
        <v>71</v>
      </c>
      <c r="E36" s="19" t="s">
        <v>44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4669.76</v>
      </c>
      <c r="N36" s="21">
        <f t="shared" si="0"/>
        <v>7033.76</v>
      </c>
      <c r="O36" s="21">
        <f t="shared" si="1"/>
        <v>32966.239999999998</v>
      </c>
      <c r="Q36" s="27"/>
    </row>
    <row r="37" spans="1:17" ht="11.25" customHeight="1" x14ac:dyDescent="0.25">
      <c r="A37" s="17" t="s">
        <v>77</v>
      </c>
      <c r="B37" s="18" t="s">
        <v>28</v>
      </c>
      <c r="C37" s="17" t="s">
        <v>66</v>
      </c>
      <c r="D37" s="17" t="s">
        <v>71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78</v>
      </c>
      <c r="B38" s="18" t="s">
        <v>16</v>
      </c>
      <c r="C38" s="17" t="s">
        <v>66</v>
      </c>
      <c r="D38" s="17" t="s">
        <v>79</v>
      </c>
      <c r="E38" s="19" t="s">
        <v>44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769.08</v>
      </c>
      <c r="L38" s="21">
        <v>1337.6</v>
      </c>
      <c r="M38" s="21">
        <v>2112.38</v>
      </c>
      <c r="N38" s="21">
        <f t="shared" si="0"/>
        <v>5481.8600000000006</v>
      </c>
      <c r="O38" s="21">
        <f t="shared" si="1"/>
        <v>38518.14</v>
      </c>
      <c r="Q38" s="27"/>
    </row>
    <row r="39" spans="1:17" ht="11.25" customHeight="1" x14ac:dyDescent="0.25">
      <c r="A39" s="17" t="s">
        <v>80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81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82</v>
      </c>
      <c r="B41" s="18" t="s">
        <v>28</v>
      </c>
      <c r="C41" s="17" t="s">
        <v>83</v>
      </c>
      <c r="D41" s="17" t="s">
        <v>79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84</v>
      </c>
      <c r="B42" s="18" t="s">
        <v>28</v>
      </c>
      <c r="C42" s="17" t="s">
        <v>29</v>
      </c>
      <c r="D42" s="17" t="s">
        <v>79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85</v>
      </c>
      <c r="B43" s="18" t="s">
        <v>28</v>
      </c>
      <c r="C43" s="17" t="s">
        <v>86</v>
      </c>
      <c r="D43" s="17" t="s">
        <v>87</v>
      </c>
      <c r="E43" s="19" t="s">
        <v>44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1812.38</v>
      </c>
      <c r="N43" s="21">
        <f t="shared" si="0"/>
        <v>3880.88</v>
      </c>
      <c r="O43" s="21">
        <f t="shared" si="1"/>
        <v>31119.119999999999</v>
      </c>
      <c r="Q43" s="27"/>
    </row>
    <row r="44" spans="1:17" ht="11.25" customHeight="1" x14ac:dyDescent="0.25">
      <c r="A44" s="17" t="s">
        <v>88</v>
      </c>
      <c r="B44" s="18" t="s">
        <v>28</v>
      </c>
      <c r="C44" s="17" t="s">
        <v>89</v>
      </c>
      <c r="D44" s="17" t="s">
        <v>87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204.54</v>
      </c>
      <c r="L44" s="21">
        <v>1216</v>
      </c>
      <c r="M44" s="21">
        <v>1612.38</v>
      </c>
      <c r="N44" s="21">
        <f t="shared" si="0"/>
        <v>4180.92</v>
      </c>
      <c r="O44" s="21">
        <f t="shared" si="1"/>
        <v>35819.08</v>
      </c>
      <c r="Q44" s="27"/>
    </row>
    <row r="45" spans="1:17" ht="11.25" customHeight="1" x14ac:dyDescent="0.25">
      <c r="A45" s="17" t="s">
        <v>90</v>
      </c>
      <c r="B45" s="18" t="s">
        <v>16</v>
      </c>
      <c r="C45" s="17" t="s">
        <v>62</v>
      </c>
      <c r="D45" s="17" t="s">
        <v>87</v>
      </c>
      <c r="E45" s="19" t="s">
        <v>44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91</v>
      </c>
      <c r="B46" s="18" t="s">
        <v>16</v>
      </c>
      <c r="C46" s="17" t="s">
        <v>92</v>
      </c>
      <c r="D46" s="17" t="s">
        <v>87</v>
      </c>
      <c r="E46" s="19" t="s">
        <v>44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93</v>
      </c>
      <c r="B47" s="18" t="s">
        <v>16</v>
      </c>
      <c r="C47" s="17" t="s">
        <v>94</v>
      </c>
      <c r="D47" s="17" t="s">
        <v>95</v>
      </c>
      <c r="E47" s="19" t="s">
        <v>44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8180.15</v>
      </c>
      <c r="L47" s="21">
        <v>2584</v>
      </c>
      <c r="M47" s="21">
        <v>1612.38</v>
      </c>
      <c r="N47" s="21">
        <f t="shared" si="0"/>
        <v>14816.029999999999</v>
      </c>
      <c r="O47" s="21">
        <f t="shared" si="1"/>
        <v>70183.97</v>
      </c>
      <c r="Q47" s="27"/>
    </row>
    <row r="48" spans="1:17" ht="11.25" customHeight="1" x14ac:dyDescent="0.25">
      <c r="A48" s="17" t="s">
        <v>98</v>
      </c>
      <c r="B48" s="18" t="s">
        <v>16</v>
      </c>
      <c r="C48" s="17" t="s">
        <v>99</v>
      </c>
      <c r="D48" s="17" t="s">
        <v>100</v>
      </c>
      <c r="E48" s="19" t="s">
        <v>44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4110.1000000000004</v>
      </c>
      <c r="L48" s="21">
        <v>1976</v>
      </c>
      <c r="M48" s="21">
        <v>1612.38</v>
      </c>
      <c r="N48" s="21">
        <f t="shared" si="0"/>
        <v>9563.98</v>
      </c>
      <c r="O48" s="21">
        <f t="shared" si="1"/>
        <v>55436.020000000004</v>
      </c>
      <c r="P48" s="39"/>
      <c r="Q48" s="27"/>
    </row>
    <row r="49" spans="1:17" ht="11.25" customHeight="1" x14ac:dyDescent="0.25">
      <c r="A49" s="17" t="s">
        <v>101</v>
      </c>
      <c r="B49" s="18" t="s">
        <v>16</v>
      </c>
      <c r="C49" s="17" t="s">
        <v>102</v>
      </c>
      <c r="D49" s="17" t="s">
        <v>103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482</v>
      </c>
      <c r="B50" s="18" t="s">
        <v>28</v>
      </c>
      <c r="C50" s="17" t="s">
        <v>483</v>
      </c>
      <c r="D50" s="17" t="s">
        <v>484</v>
      </c>
      <c r="E50" s="68" t="s">
        <v>30</v>
      </c>
      <c r="F50" s="20">
        <v>45139</v>
      </c>
      <c r="G50" s="21">
        <v>25000</v>
      </c>
      <c r="H50" s="69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 t="shared" si="0"/>
        <v>1502.5</v>
      </c>
      <c r="O50" s="21">
        <f t="shared" si="1"/>
        <v>23497.5</v>
      </c>
    </row>
    <row r="51" spans="1:17" ht="11.25" customHeight="1" x14ac:dyDescent="0.25">
      <c r="A51" s="17" t="s">
        <v>104</v>
      </c>
      <c r="B51" s="18" t="s">
        <v>16</v>
      </c>
      <c r="C51" s="17" t="s">
        <v>105</v>
      </c>
      <c r="D51" s="17" t="s">
        <v>106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5051</v>
      </c>
      <c r="L51" s="21">
        <v>2128</v>
      </c>
      <c r="M51" s="21">
        <v>1712.38</v>
      </c>
      <c r="N51" s="21">
        <f t="shared" si="0"/>
        <v>10900.380000000001</v>
      </c>
      <c r="O51" s="21">
        <f t="shared" si="1"/>
        <v>59099.619999999995</v>
      </c>
      <c r="Q51" s="27"/>
    </row>
    <row r="52" spans="1:17" ht="11.25" customHeight="1" x14ac:dyDescent="0.25">
      <c r="A52" s="17" t="s">
        <v>107</v>
      </c>
      <c r="B52" s="18" t="s">
        <v>16</v>
      </c>
      <c r="C52" s="17" t="s">
        <v>108</v>
      </c>
      <c r="D52" s="17" t="s">
        <v>106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109</v>
      </c>
      <c r="B53" s="18" t="s">
        <v>16</v>
      </c>
      <c r="C53" s="17" t="s">
        <v>110</v>
      </c>
      <c r="D53" s="17" t="s">
        <v>106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f t="shared" si="0"/>
        <v>3132.4</v>
      </c>
      <c r="O53" s="21">
        <f t="shared" si="1"/>
        <v>16867.599999999999</v>
      </c>
      <c r="Q53" s="27"/>
    </row>
    <row r="54" spans="1:17" ht="11.25" customHeight="1" x14ac:dyDescent="0.25">
      <c r="A54" s="17" t="s">
        <v>111</v>
      </c>
      <c r="B54" s="18" t="s">
        <v>16</v>
      </c>
      <c r="C54" s="17" t="s">
        <v>112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113</v>
      </c>
      <c r="B55" s="18" t="s">
        <v>16</v>
      </c>
      <c r="C55" s="17" t="s">
        <v>114</v>
      </c>
      <c r="D55" s="17" t="s">
        <v>106</v>
      </c>
      <c r="E55" s="19" t="s">
        <v>30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115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116</v>
      </c>
      <c r="B57" s="18" t="s">
        <v>16</v>
      </c>
      <c r="C57" s="17" t="s">
        <v>476</v>
      </c>
      <c r="D57" s="17" t="s">
        <v>106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117</v>
      </c>
      <c r="B58" s="18" t="s">
        <v>28</v>
      </c>
      <c r="C58" s="17" t="s">
        <v>118</v>
      </c>
      <c r="D58" s="17" t="s">
        <v>106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119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120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121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122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123</v>
      </c>
      <c r="B63" s="18" t="s">
        <v>16</v>
      </c>
      <c r="C63" s="17" t="s">
        <v>124</v>
      </c>
      <c r="D63" s="17" t="s">
        <v>106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125</v>
      </c>
      <c r="B64" s="18" t="s">
        <v>28</v>
      </c>
      <c r="C64" s="17" t="s">
        <v>126</v>
      </c>
      <c r="D64" s="17" t="s">
        <v>106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128</v>
      </c>
      <c r="B65" s="18" t="s">
        <v>16</v>
      </c>
      <c r="C65" s="17" t="s">
        <v>127</v>
      </c>
      <c r="D65" s="17" t="s">
        <v>106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486</v>
      </c>
      <c r="B66" s="18" t="s">
        <v>16</v>
      </c>
      <c r="C66" s="17" t="s">
        <v>110</v>
      </c>
      <c r="D66" s="17" t="s">
        <v>485</v>
      </c>
      <c r="E66" s="68" t="s">
        <v>30</v>
      </c>
      <c r="F66" s="20">
        <v>45139</v>
      </c>
      <c r="G66" s="21">
        <v>20000</v>
      </c>
      <c r="H66" s="69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 t="shared" si="0"/>
        <v>1207</v>
      </c>
      <c r="O66" s="21">
        <f t="shared" si="1"/>
        <v>18793</v>
      </c>
      <c r="Q66" s="27"/>
    </row>
    <row r="67" spans="1:17" ht="11.25" customHeight="1" x14ac:dyDescent="0.25">
      <c r="A67" s="17" t="s">
        <v>500</v>
      </c>
      <c r="B67" s="18" t="s">
        <v>28</v>
      </c>
      <c r="C67" s="17" t="s">
        <v>118</v>
      </c>
      <c r="D67" s="17" t="s">
        <v>485</v>
      </c>
      <c r="E67" s="68" t="s">
        <v>30</v>
      </c>
      <c r="F67" s="20">
        <v>45200</v>
      </c>
      <c r="G67" s="21">
        <v>15000</v>
      </c>
      <c r="H67" s="69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25</v>
      </c>
      <c r="N67" s="21">
        <f t="shared" si="0"/>
        <v>911.5</v>
      </c>
      <c r="O67" s="21">
        <f t="shared" si="1"/>
        <v>14088.5</v>
      </c>
      <c r="Q67" s="27"/>
    </row>
    <row r="68" spans="1:17" ht="11.25" customHeight="1" x14ac:dyDescent="0.25">
      <c r="A68" s="17" t="s">
        <v>130</v>
      </c>
      <c r="B68" s="18" t="s">
        <v>28</v>
      </c>
      <c r="C68" s="17" t="s">
        <v>118</v>
      </c>
      <c r="D68" s="17" t="s">
        <v>131</v>
      </c>
      <c r="E68" s="19" t="s">
        <v>30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4027.84</v>
      </c>
      <c r="N68" s="21">
        <f t="shared" si="0"/>
        <v>4825.6900000000005</v>
      </c>
      <c r="O68" s="21">
        <f t="shared" si="1"/>
        <v>8674.31</v>
      </c>
      <c r="Q68" s="27"/>
    </row>
    <row r="69" spans="1:17" ht="11.25" customHeight="1" x14ac:dyDescent="0.25">
      <c r="A69" s="17" t="s">
        <v>132</v>
      </c>
      <c r="B69" s="18" t="s">
        <v>16</v>
      </c>
      <c r="C69" s="17" t="s">
        <v>133</v>
      </c>
      <c r="D69" s="17" t="s">
        <v>131</v>
      </c>
      <c r="E69" s="19" t="s">
        <v>44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530.98</v>
      </c>
      <c r="L69" s="21">
        <v>1337.6</v>
      </c>
      <c r="M69" s="21">
        <v>30592.45</v>
      </c>
      <c r="N69" s="21">
        <f t="shared" si="0"/>
        <v>33723.83</v>
      </c>
      <c r="O69" s="21">
        <f t="shared" si="1"/>
        <v>10276.169999999998</v>
      </c>
      <c r="Q69" s="27"/>
    </row>
    <row r="70" spans="1:17" ht="11.25" customHeight="1" x14ac:dyDescent="0.25">
      <c r="A70" s="17" t="s">
        <v>134</v>
      </c>
      <c r="B70" s="18" t="s">
        <v>16</v>
      </c>
      <c r="C70" s="17" t="s">
        <v>135</v>
      </c>
      <c r="D70" s="17" t="s">
        <v>131</v>
      </c>
      <c r="E70" s="19" t="s">
        <v>44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ref="N70:N133" si="2">J70+K70+L70+M70</f>
        <v>1011.5</v>
      </c>
      <c r="O70" s="21">
        <f t="shared" ref="O70:O133" si="3">I70-N70</f>
        <v>13988.5</v>
      </c>
      <c r="Q70" s="27"/>
    </row>
    <row r="71" spans="1:17" ht="11.25" customHeight="1" x14ac:dyDescent="0.25">
      <c r="A71" s="17" t="s">
        <v>136</v>
      </c>
      <c r="B71" s="18" t="s">
        <v>16</v>
      </c>
      <c r="C71" s="17" t="s">
        <v>135</v>
      </c>
      <c r="D71" s="17" t="s">
        <v>131</v>
      </c>
      <c r="E71" s="19" t="s">
        <v>44</v>
      </c>
      <c r="F71" s="20">
        <v>39569</v>
      </c>
      <c r="G71" s="21">
        <v>15000</v>
      </c>
      <c r="H71" s="22">
        <v>0</v>
      </c>
      <c r="I71" s="21">
        <v>15000</v>
      </c>
      <c r="J71" s="17">
        <v>430.5</v>
      </c>
      <c r="K71" s="21">
        <v>0</v>
      </c>
      <c r="L71" s="21">
        <v>456</v>
      </c>
      <c r="M71" s="21">
        <v>10442.049999999999</v>
      </c>
      <c r="N71" s="21">
        <f t="shared" si="2"/>
        <v>11328.55</v>
      </c>
      <c r="O71" s="21">
        <f t="shared" si="3"/>
        <v>3671.4500000000007</v>
      </c>
      <c r="Q71" s="27"/>
    </row>
    <row r="72" spans="1:17" ht="11.25" customHeight="1" x14ac:dyDescent="0.25">
      <c r="A72" s="17" t="s">
        <v>137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138</v>
      </c>
      <c r="B73" s="18" t="s">
        <v>16</v>
      </c>
      <c r="C73" s="17" t="s">
        <v>481</v>
      </c>
      <c r="D73" s="17" t="s">
        <v>131</v>
      </c>
      <c r="E73" s="19" t="s">
        <v>44</v>
      </c>
      <c r="F73" s="20">
        <v>39448</v>
      </c>
      <c r="G73" s="21">
        <v>25000</v>
      </c>
      <c r="H73" s="22">
        <v>0</v>
      </c>
      <c r="I73" s="21">
        <v>25000</v>
      </c>
      <c r="J73" s="21">
        <v>717.5</v>
      </c>
      <c r="K73" s="21">
        <v>0</v>
      </c>
      <c r="L73" s="21">
        <v>760</v>
      </c>
      <c r="M73" s="23">
        <v>125</v>
      </c>
      <c r="N73" s="21">
        <f t="shared" si="2"/>
        <v>1602.5</v>
      </c>
      <c r="O73" s="21">
        <f t="shared" si="3"/>
        <v>23397.5</v>
      </c>
      <c r="Q73" s="27"/>
    </row>
    <row r="74" spans="1:17" ht="11.25" customHeight="1" x14ac:dyDescent="0.25">
      <c r="A74" s="17" t="s">
        <v>139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1712.38</v>
      </c>
      <c r="N74" s="21">
        <f t="shared" si="2"/>
        <v>2598.88</v>
      </c>
      <c r="O74" s="21">
        <f t="shared" si="3"/>
        <v>12401.119999999999</v>
      </c>
      <c r="Q74" s="27"/>
    </row>
    <row r="75" spans="1:17" ht="11.25" customHeight="1" x14ac:dyDescent="0.25">
      <c r="A75" s="17" t="s">
        <v>140</v>
      </c>
      <c r="B75" s="18" t="s">
        <v>16</v>
      </c>
      <c r="C75" s="17" t="s">
        <v>135</v>
      </c>
      <c r="D75" s="17" t="s">
        <v>131</v>
      </c>
      <c r="E75" s="19" t="s">
        <v>44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141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142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1712.38</v>
      </c>
      <c r="N77" s="21">
        <f t="shared" si="2"/>
        <v>2598.88</v>
      </c>
      <c r="O77" s="21">
        <f t="shared" si="3"/>
        <v>12401.119999999999</v>
      </c>
      <c r="Q77" s="27"/>
    </row>
    <row r="78" spans="1:17" ht="11.25" customHeight="1" x14ac:dyDescent="0.25">
      <c r="A78" s="17" t="s">
        <v>143</v>
      </c>
      <c r="B78" s="18" t="s">
        <v>28</v>
      </c>
      <c r="C78" s="17" t="s">
        <v>135</v>
      </c>
      <c r="D78" s="17" t="s">
        <v>131</v>
      </c>
      <c r="E78" s="19" t="s">
        <v>44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144</v>
      </c>
      <c r="B79" s="18" t="s">
        <v>16</v>
      </c>
      <c r="C79" s="17" t="s">
        <v>481</v>
      </c>
      <c r="D79" s="17" t="s">
        <v>131</v>
      </c>
      <c r="E79" s="19" t="s">
        <v>44</v>
      </c>
      <c r="F79" s="20">
        <v>40878</v>
      </c>
      <c r="G79" s="21">
        <v>25000</v>
      </c>
      <c r="H79" s="22">
        <v>0</v>
      </c>
      <c r="I79" s="21">
        <v>25000</v>
      </c>
      <c r="J79" s="21">
        <v>717.5</v>
      </c>
      <c r="K79" s="21">
        <v>0</v>
      </c>
      <c r="L79" s="21">
        <v>760</v>
      </c>
      <c r="M79" s="23">
        <v>125</v>
      </c>
      <c r="N79" s="21">
        <f t="shared" si="2"/>
        <v>1602.5</v>
      </c>
      <c r="O79" s="21">
        <f t="shared" si="3"/>
        <v>23397.5</v>
      </c>
      <c r="Q79" s="27"/>
    </row>
    <row r="80" spans="1:17" ht="11.25" customHeight="1" x14ac:dyDescent="0.25">
      <c r="A80" s="17" t="s">
        <v>145</v>
      </c>
      <c r="B80" s="18" t="s">
        <v>16</v>
      </c>
      <c r="C80" s="17" t="s">
        <v>135</v>
      </c>
      <c r="D80" s="17" t="s">
        <v>131</v>
      </c>
      <c r="E80" s="19" t="s">
        <v>30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25</v>
      </c>
      <c r="N80" s="21">
        <f t="shared" si="2"/>
        <v>911.5</v>
      </c>
      <c r="O80" s="21">
        <f t="shared" si="3"/>
        <v>14088.5</v>
      </c>
      <c r="Q80" s="27"/>
    </row>
    <row r="81" spans="1:17" ht="11.25" customHeight="1" x14ac:dyDescent="0.25">
      <c r="A81" s="17" t="s">
        <v>146</v>
      </c>
      <c r="B81" s="18" t="s">
        <v>16</v>
      </c>
      <c r="C81" s="17" t="s">
        <v>135</v>
      </c>
      <c r="D81" s="17" t="s">
        <v>131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147</v>
      </c>
      <c r="B82" s="18" t="s">
        <v>16</v>
      </c>
      <c r="C82" s="17" t="s">
        <v>481</v>
      </c>
      <c r="D82" s="17" t="s">
        <v>131</v>
      </c>
      <c r="E82" s="19" t="s">
        <v>44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11566.89</v>
      </c>
      <c r="N82" s="21">
        <f t="shared" si="2"/>
        <v>13635.39</v>
      </c>
      <c r="O82" s="21">
        <f t="shared" si="3"/>
        <v>21364.61</v>
      </c>
      <c r="Q82" s="27"/>
    </row>
    <row r="83" spans="1:17" ht="11.25" customHeight="1" x14ac:dyDescent="0.25">
      <c r="A83" s="17" t="s">
        <v>148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149</v>
      </c>
      <c r="B84" s="18" t="s">
        <v>16</v>
      </c>
      <c r="C84" s="17" t="s">
        <v>135</v>
      </c>
      <c r="D84" s="17" t="s">
        <v>131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150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151</v>
      </c>
      <c r="B86" s="18" t="s">
        <v>16</v>
      </c>
      <c r="C86" s="17" t="s">
        <v>92</v>
      </c>
      <c r="D86" s="17" t="s">
        <v>131</v>
      </c>
      <c r="E86" s="19" t="s">
        <v>44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152</v>
      </c>
      <c r="B87" s="18" t="s">
        <v>28</v>
      </c>
      <c r="C87" s="17" t="s">
        <v>92</v>
      </c>
      <c r="D87" s="17" t="s">
        <v>131</v>
      </c>
      <c r="E87" s="19" t="s">
        <v>44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153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154</v>
      </c>
      <c r="B89" s="18" t="s">
        <v>16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1">
        <v>10187.52</v>
      </c>
      <c r="N89" s="21">
        <f t="shared" si="2"/>
        <v>12256.02</v>
      </c>
      <c r="O89" s="21">
        <f t="shared" si="3"/>
        <v>22743.98</v>
      </c>
      <c r="Q89" s="27"/>
    </row>
    <row r="90" spans="1:17" ht="11.25" customHeight="1" x14ac:dyDescent="0.25">
      <c r="A90" s="17" t="s">
        <v>155</v>
      </c>
      <c r="B90" s="18" t="s">
        <v>16</v>
      </c>
      <c r="C90" s="17" t="s">
        <v>66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431</v>
      </c>
      <c r="B91" s="18" t="s">
        <v>16</v>
      </c>
      <c r="C91" s="17" t="s">
        <v>135</v>
      </c>
      <c r="D91" s="17" t="s">
        <v>131</v>
      </c>
      <c r="E91" s="19" t="s">
        <v>30</v>
      </c>
      <c r="F91" s="20">
        <v>39448</v>
      </c>
      <c r="G91" s="21">
        <v>15000</v>
      </c>
      <c r="H91" s="17">
        <v>0</v>
      </c>
      <c r="I91" s="21">
        <f t="shared" ref="I91:I92" si="4">G91+H91</f>
        <v>15000</v>
      </c>
      <c r="J91" s="17">
        <v>430.5</v>
      </c>
      <c r="K91" s="21">
        <v>0</v>
      </c>
      <c r="L91" s="21">
        <v>456</v>
      </c>
      <c r="M91" s="17">
        <v>125</v>
      </c>
      <c r="N91" s="21">
        <f t="shared" si="2"/>
        <v>1011.5</v>
      </c>
      <c r="O91" s="21">
        <f t="shared" si="3"/>
        <v>13988.5</v>
      </c>
      <c r="Q91" s="27"/>
    </row>
    <row r="92" spans="1:17" ht="11.25" customHeight="1" x14ac:dyDescent="0.25">
      <c r="A92" s="17" t="s">
        <v>432</v>
      </c>
      <c r="B92" s="18" t="s">
        <v>16</v>
      </c>
      <c r="C92" s="17" t="s">
        <v>135</v>
      </c>
      <c r="D92" s="17" t="s">
        <v>131</v>
      </c>
      <c r="E92" s="19" t="s">
        <v>30</v>
      </c>
      <c r="F92" s="20">
        <v>39508</v>
      </c>
      <c r="G92" s="21">
        <v>15000</v>
      </c>
      <c r="H92" s="17">
        <v>0</v>
      </c>
      <c r="I92" s="21">
        <f t="shared" si="4"/>
        <v>15000</v>
      </c>
      <c r="J92" s="17">
        <v>430.5</v>
      </c>
      <c r="K92" s="21">
        <v>0</v>
      </c>
      <c r="L92" s="21">
        <v>456</v>
      </c>
      <c r="M92" s="23">
        <v>25</v>
      </c>
      <c r="N92" s="21">
        <f t="shared" si="2"/>
        <v>911.5</v>
      </c>
      <c r="O92" s="21">
        <f t="shared" si="3"/>
        <v>14088.5</v>
      </c>
      <c r="Q92" s="27"/>
    </row>
    <row r="93" spans="1:17" ht="11.25" customHeight="1" x14ac:dyDescent="0.25">
      <c r="A93" s="17" t="s">
        <v>156</v>
      </c>
      <c r="B93" s="18" t="s">
        <v>28</v>
      </c>
      <c r="C93" s="17" t="s">
        <v>62</v>
      </c>
      <c r="D93" s="17" t="s">
        <v>157</v>
      </c>
      <c r="E93" s="19" t="s">
        <v>44</v>
      </c>
      <c r="F93" s="20">
        <v>40087</v>
      </c>
      <c r="G93" s="21">
        <v>44000</v>
      </c>
      <c r="H93" s="22">
        <v>0</v>
      </c>
      <c r="I93" s="21">
        <v>44000</v>
      </c>
      <c r="J93" s="21">
        <v>1262.8</v>
      </c>
      <c r="K93" s="17">
        <v>769.08</v>
      </c>
      <c r="L93" s="21">
        <v>1337.6</v>
      </c>
      <c r="M93" s="21">
        <v>6555.55</v>
      </c>
      <c r="N93" s="21">
        <f t="shared" si="2"/>
        <v>9925.0300000000007</v>
      </c>
      <c r="O93" s="21">
        <f t="shared" si="3"/>
        <v>34074.97</v>
      </c>
      <c r="Q93" s="27"/>
    </row>
    <row r="94" spans="1:17" ht="11.25" customHeight="1" x14ac:dyDescent="0.25">
      <c r="A94" s="17" t="s">
        <v>158</v>
      </c>
      <c r="B94" s="18" t="s">
        <v>16</v>
      </c>
      <c r="C94" s="17" t="s">
        <v>92</v>
      </c>
      <c r="D94" s="17" t="s">
        <v>157</v>
      </c>
      <c r="E94" s="19" t="s">
        <v>44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  <c r="Q94" s="27"/>
    </row>
    <row r="95" spans="1:17" ht="11.25" customHeight="1" x14ac:dyDescent="0.25">
      <c r="A95" s="17" t="s">
        <v>159</v>
      </c>
      <c r="B95" s="18" t="s">
        <v>16</v>
      </c>
      <c r="C95" s="17" t="s">
        <v>92</v>
      </c>
      <c r="D95" s="17" t="s">
        <v>157</v>
      </c>
      <c r="E95" s="19" t="s">
        <v>30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  <c r="Q95" s="27"/>
    </row>
    <row r="96" spans="1:17" ht="11.25" customHeight="1" x14ac:dyDescent="0.25">
      <c r="A96" s="17" t="s">
        <v>160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  <c r="Q96" s="27"/>
    </row>
    <row r="97" spans="1:17" ht="11.25" customHeight="1" x14ac:dyDescent="0.25">
      <c r="A97" s="17" t="s">
        <v>161</v>
      </c>
      <c r="B97" s="18" t="s">
        <v>28</v>
      </c>
      <c r="C97" s="17" t="s">
        <v>33</v>
      </c>
      <c r="D97" s="17" t="s">
        <v>157</v>
      </c>
      <c r="E97" s="19" t="s">
        <v>44</v>
      </c>
      <c r="F97" s="20">
        <v>39448</v>
      </c>
      <c r="G97" s="21">
        <v>21000</v>
      </c>
      <c r="H97" s="22">
        <v>0</v>
      </c>
      <c r="I97" s="21">
        <v>21000</v>
      </c>
      <c r="J97" s="17">
        <v>602.70000000000005</v>
      </c>
      <c r="K97" s="21">
        <v>0</v>
      </c>
      <c r="L97" s="17">
        <v>638.4</v>
      </c>
      <c r="M97" s="21">
        <v>2005</v>
      </c>
      <c r="N97" s="21">
        <f t="shared" si="2"/>
        <v>3246.1</v>
      </c>
      <c r="O97" s="21">
        <f t="shared" si="3"/>
        <v>17753.900000000001</v>
      </c>
      <c r="Q97" s="27"/>
    </row>
    <row r="98" spans="1:17" ht="11.25" customHeight="1" x14ac:dyDescent="0.25">
      <c r="A98" s="17" t="s">
        <v>162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6902.48</v>
      </c>
      <c r="N98" s="21">
        <f t="shared" si="2"/>
        <v>8143.58</v>
      </c>
      <c r="O98" s="21">
        <f t="shared" si="3"/>
        <v>12856.42</v>
      </c>
      <c r="Q98" s="27"/>
    </row>
    <row r="99" spans="1:17" ht="11.25" customHeight="1" x14ac:dyDescent="0.25">
      <c r="A99" s="17" t="s">
        <v>163</v>
      </c>
      <c r="B99" s="18" t="s">
        <v>16</v>
      </c>
      <c r="C99" s="17" t="s">
        <v>135</v>
      </c>
      <c r="D99" s="17" t="s">
        <v>157</v>
      </c>
      <c r="E99" s="19" t="s">
        <v>30</v>
      </c>
      <c r="F99" s="20">
        <v>39569</v>
      </c>
      <c r="G99" s="21">
        <v>15000</v>
      </c>
      <c r="H99" s="22">
        <v>0</v>
      </c>
      <c r="I99" s="21">
        <v>15000</v>
      </c>
      <c r="J99" s="17">
        <v>430.5</v>
      </c>
      <c r="K99" s="21">
        <v>0</v>
      </c>
      <c r="L99" s="21">
        <v>456</v>
      </c>
      <c r="M99" s="17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164</v>
      </c>
      <c r="B100" s="18" t="s">
        <v>16</v>
      </c>
      <c r="C100" s="17" t="s">
        <v>135</v>
      </c>
      <c r="D100" s="17" t="s">
        <v>157</v>
      </c>
      <c r="E100" s="19" t="s">
        <v>44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165</v>
      </c>
      <c r="B101" s="18" t="s">
        <v>16</v>
      </c>
      <c r="C101" s="17" t="s">
        <v>92</v>
      </c>
      <c r="D101" s="17" t="s">
        <v>157</v>
      </c>
      <c r="E101" s="19" t="s">
        <v>44</v>
      </c>
      <c r="F101" s="20">
        <v>39448</v>
      </c>
      <c r="G101" s="21">
        <v>25000</v>
      </c>
      <c r="H101" s="22">
        <v>0</v>
      </c>
      <c r="I101" s="21">
        <v>25000</v>
      </c>
      <c r="J101" s="17">
        <v>717.5</v>
      </c>
      <c r="K101" s="21">
        <v>0</v>
      </c>
      <c r="L101" s="17">
        <v>760</v>
      </c>
      <c r="M101" s="21">
        <v>10742.96</v>
      </c>
      <c r="N101" s="21">
        <f t="shared" si="2"/>
        <v>12220.46</v>
      </c>
      <c r="O101" s="21">
        <f t="shared" si="3"/>
        <v>12779.54</v>
      </c>
      <c r="Q101" s="27"/>
    </row>
    <row r="102" spans="1:17" ht="11.25" customHeight="1" x14ac:dyDescent="0.25">
      <c r="A102" s="17" t="s">
        <v>166</v>
      </c>
      <c r="B102" s="18" t="s">
        <v>16</v>
      </c>
      <c r="C102" s="17" t="s">
        <v>135</v>
      </c>
      <c r="D102" s="17" t="s">
        <v>157</v>
      </c>
      <c r="E102" s="19" t="s">
        <v>44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  <c r="Q102" s="27"/>
    </row>
    <row r="103" spans="1:17" ht="11.25" customHeight="1" x14ac:dyDescent="0.25">
      <c r="A103" s="17" t="s">
        <v>167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  <c r="Q103" s="27"/>
    </row>
    <row r="104" spans="1:17" ht="11.25" customHeight="1" x14ac:dyDescent="0.25">
      <c r="A104" s="17" t="s">
        <v>168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1812.38</v>
      </c>
      <c r="N104" s="21">
        <f t="shared" si="2"/>
        <v>2698.88</v>
      </c>
      <c r="O104" s="21">
        <f t="shared" si="3"/>
        <v>12301.119999999999</v>
      </c>
      <c r="Q104" s="27"/>
    </row>
    <row r="105" spans="1:17" ht="11.25" customHeight="1" x14ac:dyDescent="0.25">
      <c r="A105" s="17" t="s">
        <v>169</v>
      </c>
      <c r="B105" s="18" t="s">
        <v>16</v>
      </c>
      <c r="C105" s="17" t="s">
        <v>135</v>
      </c>
      <c r="D105" s="17" t="s">
        <v>157</v>
      </c>
      <c r="E105" s="19" t="s">
        <v>30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8144.91</v>
      </c>
      <c r="N105" s="21">
        <f t="shared" si="2"/>
        <v>9031.41</v>
      </c>
      <c r="O105" s="21">
        <f t="shared" si="3"/>
        <v>5968.59</v>
      </c>
      <c r="Q105" s="27"/>
    </row>
    <row r="106" spans="1:17" ht="11.25" customHeight="1" x14ac:dyDescent="0.25">
      <c r="A106" s="17" t="s">
        <v>170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3784.68</v>
      </c>
      <c r="N106" s="21">
        <f t="shared" si="2"/>
        <v>4671.18</v>
      </c>
      <c r="O106" s="21">
        <f t="shared" si="3"/>
        <v>10328.82</v>
      </c>
      <c r="Q106" s="27"/>
    </row>
    <row r="107" spans="1:17" ht="11.25" customHeight="1" x14ac:dyDescent="0.25">
      <c r="A107" s="17" t="s">
        <v>171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  <c r="Q107" s="27"/>
    </row>
    <row r="108" spans="1:17" ht="11.25" customHeight="1" x14ac:dyDescent="0.25">
      <c r="A108" s="17" t="s">
        <v>172</v>
      </c>
      <c r="B108" s="18" t="s">
        <v>16</v>
      </c>
      <c r="C108" s="17" t="s">
        <v>135</v>
      </c>
      <c r="D108" s="17" t="s">
        <v>157</v>
      </c>
      <c r="E108" s="19" t="s">
        <v>44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  <c r="Q108" s="27"/>
    </row>
    <row r="109" spans="1:17" ht="11.25" customHeight="1" x14ac:dyDescent="0.25">
      <c r="A109" s="17" t="s">
        <v>239</v>
      </c>
      <c r="B109" s="18" t="s">
        <v>16</v>
      </c>
      <c r="C109" s="17" t="s">
        <v>129</v>
      </c>
      <c r="D109" s="17" t="s">
        <v>157</v>
      </c>
      <c r="E109" s="19" t="s">
        <v>30</v>
      </c>
      <c r="F109" s="20">
        <v>44866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25</v>
      </c>
      <c r="N109" s="21">
        <f t="shared" si="2"/>
        <v>822.84999999999991</v>
      </c>
      <c r="O109" s="21">
        <f t="shared" si="3"/>
        <v>12677.15</v>
      </c>
      <c r="Q109" s="27"/>
    </row>
    <row r="110" spans="1:17" ht="11.25" customHeight="1" x14ac:dyDescent="0.25">
      <c r="A110" s="17" t="s">
        <v>173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39448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12363.05</v>
      </c>
      <c r="N110" s="21">
        <f t="shared" si="2"/>
        <v>13160.9</v>
      </c>
      <c r="O110" s="21">
        <f t="shared" si="3"/>
        <v>339.10000000000036</v>
      </c>
      <c r="Q110" s="27"/>
    </row>
    <row r="111" spans="1:17" ht="11.25" customHeight="1" x14ac:dyDescent="0.25">
      <c r="A111" s="17" t="s">
        <v>174</v>
      </c>
      <c r="B111" s="18" t="s">
        <v>16</v>
      </c>
      <c r="C111" s="17" t="s">
        <v>92</v>
      </c>
      <c r="D111" s="17" t="s">
        <v>175</v>
      </c>
      <c r="E111" s="19" t="s">
        <v>30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  <c r="Q111" s="27"/>
    </row>
    <row r="112" spans="1:17" ht="11.25" customHeight="1" x14ac:dyDescent="0.25">
      <c r="A112" s="17" t="s">
        <v>176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177</v>
      </c>
      <c r="B113" s="18" t="s">
        <v>16</v>
      </c>
      <c r="C113" s="17" t="s">
        <v>135</v>
      </c>
      <c r="D113" s="17" t="s">
        <v>175</v>
      </c>
      <c r="E113" s="19" t="s">
        <v>44</v>
      </c>
      <c r="F113" s="20">
        <v>44166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1712.38</v>
      </c>
      <c r="N113" s="21">
        <f t="shared" si="2"/>
        <v>2598.88</v>
      </c>
      <c r="O113" s="21">
        <f t="shared" si="3"/>
        <v>12401.119999999999</v>
      </c>
      <c r="Q113" s="27"/>
    </row>
    <row r="114" spans="1:17" ht="11.25" customHeight="1" x14ac:dyDescent="0.25">
      <c r="A114" s="17" t="s">
        <v>178</v>
      </c>
      <c r="B114" s="18" t="s">
        <v>28</v>
      </c>
      <c r="C114" s="17" t="s">
        <v>135</v>
      </c>
      <c r="D114" s="17" t="s">
        <v>175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179</v>
      </c>
      <c r="B115" s="18" t="s">
        <v>16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180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44531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181</v>
      </c>
      <c r="B117" s="18" t="s">
        <v>16</v>
      </c>
      <c r="C117" s="17" t="s">
        <v>66</v>
      </c>
      <c r="D117" s="17" t="s">
        <v>182</v>
      </c>
      <c r="E117" s="19" t="s">
        <v>30</v>
      </c>
      <c r="F117" s="20">
        <v>39448</v>
      </c>
      <c r="G117" s="21">
        <v>35000</v>
      </c>
      <c r="H117" s="22">
        <v>0</v>
      </c>
      <c r="I117" s="21">
        <v>35000</v>
      </c>
      <c r="J117" s="21">
        <v>1004.5</v>
      </c>
      <c r="K117" s="21">
        <v>0</v>
      </c>
      <c r="L117" s="21">
        <v>1064</v>
      </c>
      <c r="M117" s="23">
        <v>15324.55</v>
      </c>
      <c r="N117" s="21">
        <f t="shared" si="2"/>
        <v>17393.05</v>
      </c>
      <c r="O117" s="21">
        <f t="shared" si="3"/>
        <v>17606.95</v>
      </c>
      <c r="Q117" s="27"/>
    </row>
    <row r="118" spans="1:17" ht="11.25" customHeight="1" x14ac:dyDescent="0.25">
      <c r="A118" s="17" t="s">
        <v>183</v>
      </c>
      <c r="B118" s="18" t="s">
        <v>16</v>
      </c>
      <c r="C118" s="17" t="s">
        <v>135</v>
      </c>
      <c r="D118" s="17" t="s">
        <v>182</v>
      </c>
      <c r="E118" s="19" t="s">
        <v>44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1612.38</v>
      </c>
      <c r="N118" s="21">
        <f t="shared" si="2"/>
        <v>2498.88</v>
      </c>
      <c r="O118" s="21">
        <f t="shared" si="3"/>
        <v>12501.119999999999</v>
      </c>
      <c r="Q118" s="27"/>
    </row>
    <row r="119" spans="1:17" ht="11.25" customHeight="1" x14ac:dyDescent="0.25">
      <c r="A119" s="17" t="s">
        <v>470</v>
      </c>
      <c r="B119" s="18" t="s">
        <v>28</v>
      </c>
      <c r="C119" s="17" t="s">
        <v>33</v>
      </c>
      <c r="D119" s="17" t="s">
        <v>471</v>
      </c>
      <c r="E119" s="19" t="s">
        <v>30</v>
      </c>
      <c r="F119" s="20">
        <v>37043</v>
      </c>
      <c r="G119" s="21">
        <v>21000</v>
      </c>
      <c r="H119" s="22">
        <v>0</v>
      </c>
      <c r="I119" s="21">
        <v>21000</v>
      </c>
      <c r="J119" s="21">
        <v>602.70000000000005</v>
      </c>
      <c r="K119" s="21">
        <v>0</v>
      </c>
      <c r="L119" s="21">
        <v>638.4</v>
      </c>
      <c r="M119" s="23">
        <v>25</v>
      </c>
      <c r="N119" s="21">
        <f t="shared" si="2"/>
        <v>1266.0999999999999</v>
      </c>
      <c r="O119" s="21">
        <f t="shared" si="3"/>
        <v>19733.900000000001</v>
      </c>
      <c r="Q119" s="27"/>
    </row>
    <row r="120" spans="1:17" ht="11.25" customHeight="1" x14ac:dyDescent="0.25">
      <c r="A120" s="17" t="s">
        <v>184</v>
      </c>
      <c r="B120" s="18" t="s">
        <v>16</v>
      </c>
      <c r="C120" s="17" t="s">
        <v>92</v>
      </c>
      <c r="D120" s="17" t="s">
        <v>185</v>
      </c>
      <c r="E120" s="19" t="s">
        <v>30</v>
      </c>
      <c r="F120" s="20">
        <v>44531</v>
      </c>
      <c r="G120" s="21">
        <v>25000</v>
      </c>
      <c r="H120" s="22">
        <v>0</v>
      </c>
      <c r="I120" s="21">
        <v>25000</v>
      </c>
      <c r="J120" s="21">
        <v>717.5</v>
      </c>
      <c r="K120" s="21">
        <v>0</v>
      </c>
      <c r="L120" s="21">
        <v>760</v>
      </c>
      <c r="M120" s="23">
        <v>25</v>
      </c>
      <c r="N120" s="21">
        <f t="shared" si="2"/>
        <v>1502.5</v>
      </c>
      <c r="O120" s="21">
        <f t="shared" si="3"/>
        <v>23497.5</v>
      </c>
      <c r="Q120" s="27"/>
    </row>
    <row r="121" spans="1:17" ht="11.25" customHeight="1" x14ac:dyDescent="0.25">
      <c r="A121" s="17" t="s">
        <v>186</v>
      </c>
      <c r="B121" s="18" t="s">
        <v>16</v>
      </c>
      <c r="C121" s="17" t="s">
        <v>135</v>
      </c>
      <c r="D121" s="17" t="s">
        <v>185</v>
      </c>
      <c r="E121" s="19" t="s">
        <v>44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187</v>
      </c>
      <c r="B122" s="18" t="s">
        <v>16</v>
      </c>
      <c r="C122" s="17" t="s">
        <v>135</v>
      </c>
      <c r="D122" s="17" t="s">
        <v>185</v>
      </c>
      <c r="E122" s="19" t="s">
        <v>30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67" t="s">
        <v>188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44682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189</v>
      </c>
      <c r="B124" s="18" t="s">
        <v>28</v>
      </c>
      <c r="C124" s="17" t="s">
        <v>92</v>
      </c>
      <c r="D124" s="17" t="s">
        <v>190</v>
      </c>
      <c r="E124" s="19" t="s">
        <v>44</v>
      </c>
      <c r="F124" s="20">
        <v>39448</v>
      </c>
      <c r="G124" s="21">
        <v>31106.25</v>
      </c>
      <c r="H124" s="22">
        <v>0</v>
      </c>
      <c r="I124" s="21">
        <v>31106.25</v>
      </c>
      <c r="J124" s="21">
        <v>892.75</v>
      </c>
      <c r="K124" s="21">
        <v>0</v>
      </c>
      <c r="L124" s="21">
        <v>945.63</v>
      </c>
      <c r="M124" s="23">
        <v>1612.38</v>
      </c>
      <c r="N124" s="21">
        <f t="shared" si="2"/>
        <v>3450.76</v>
      </c>
      <c r="O124" s="21">
        <f t="shared" si="3"/>
        <v>27655.489999999998</v>
      </c>
      <c r="Q124" s="27"/>
    </row>
    <row r="125" spans="1:17" ht="11.25" customHeight="1" x14ac:dyDescent="0.25">
      <c r="A125" s="17" t="s">
        <v>191</v>
      </c>
      <c r="B125" s="18" t="s">
        <v>16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35000</v>
      </c>
      <c r="H125" s="22">
        <v>0</v>
      </c>
      <c r="I125" s="21">
        <v>35000</v>
      </c>
      <c r="J125" s="21">
        <v>1004.5</v>
      </c>
      <c r="K125" s="21">
        <v>0</v>
      </c>
      <c r="L125" s="21">
        <v>1064</v>
      </c>
      <c r="M125" s="21">
        <v>17112.75</v>
      </c>
      <c r="N125" s="21">
        <f t="shared" si="2"/>
        <v>19181.25</v>
      </c>
      <c r="O125" s="21">
        <f t="shared" si="3"/>
        <v>15818.75</v>
      </c>
    </row>
    <row r="126" spans="1:17" ht="11.25" customHeight="1" x14ac:dyDescent="0.25">
      <c r="A126" s="17" t="s">
        <v>192</v>
      </c>
      <c r="B126" s="18" t="s">
        <v>16</v>
      </c>
      <c r="C126" s="17" t="s">
        <v>92</v>
      </c>
      <c r="D126" s="17" t="s">
        <v>190</v>
      </c>
      <c r="E126" s="19" t="s">
        <v>30</v>
      </c>
      <c r="F126" s="20">
        <v>44105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193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44409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194</v>
      </c>
      <c r="B128" s="18" t="s">
        <v>16</v>
      </c>
      <c r="C128" s="17" t="s">
        <v>135</v>
      </c>
      <c r="D128" s="17" t="s">
        <v>190</v>
      </c>
      <c r="E128" s="19" t="s">
        <v>44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195</v>
      </c>
      <c r="B129" s="18" t="s">
        <v>28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1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196</v>
      </c>
      <c r="B130" s="18" t="s">
        <v>16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197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198</v>
      </c>
      <c r="B132" s="18" t="s">
        <v>16</v>
      </c>
      <c r="C132" s="17" t="s">
        <v>474</v>
      </c>
      <c r="D132" s="17" t="s">
        <v>190</v>
      </c>
      <c r="E132" s="19" t="s">
        <v>44</v>
      </c>
      <c r="F132" s="20">
        <v>39448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1612.38</v>
      </c>
      <c r="N132" s="21">
        <f t="shared" si="2"/>
        <v>3680.88</v>
      </c>
      <c r="O132" s="21">
        <f t="shared" si="3"/>
        <v>31319.119999999999</v>
      </c>
    </row>
    <row r="133" spans="1:15" ht="11.25" customHeight="1" x14ac:dyDescent="0.25">
      <c r="A133" s="17" t="s">
        <v>199</v>
      </c>
      <c r="B133" s="18" t="s">
        <v>16</v>
      </c>
      <c r="C133" s="17" t="s">
        <v>135</v>
      </c>
      <c r="D133" s="17" t="s">
        <v>190</v>
      </c>
      <c r="E133" s="19" t="s">
        <v>44</v>
      </c>
      <c r="F133" s="20">
        <v>39600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25</v>
      </c>
      <c r="N133" s="21">
        <f t="shared" si="2"/>
        <v>2093.5</v>
      </c>
      <c r="O133" s="21">
        <f t="shared" si="3"/>
        <v>32906.5</v>
      </c>
    </row>
    <row r="134" spans="1:15" ht="11.25" customHeight="1" x14ac:dyDescent="0.25">
      <c r="A134" s="17" t="s">
        <v>200</v>
      </c>
      <c r="B134" s="18" t="s">
        <v>16</v>
      </c>
      <c r="C134" s="17" t="s">
        <v>135</v>
      </c>
      <c r="D134" s="17" t="s">
        <v>190</v>
      </c>
      <c r="E134" s="19" t="s">
        <v>30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1612.38</v>
      </c>
      <c r="N134" s="21">
        <f t="shared" ref="N134:N173" si="5">J134+K134+L134+M134</f>
        <v>2498.88</v>
      </c>
      <c r="O134" s="21">
        <f t="shared" ref="O134:O173" si="6">I134-N134</f>
        <v>12501.119999999999</v>
      </c>
    </row>
    <row r="135" spans="1:15" ht="11.25" customHeight="1" x14ac:dyDescent="0.25">
      <c r="A135" s="17" t="s">
        <v>201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43497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202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203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44409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204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44197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205</v>
      </c>
      <c r="B139" s="18" t="s">
        <v>28</v>
      </c>
      <c r="C139" s="17" t="s">
        <v>135</v>
      </c>
      <c r="D139" s="17" t="s">
        <v>190</v>
      </c>
      <c r="E139" s="19" t="s">
        <v>30</v>
      </c>
      <c r="F139" s="20">
        <v>44743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206</v>
      </c>
      <c r="B140" s="18" t="s">
        <v>16</v>
      </c>
      <c r="C140" s="17" t="s">
        <v>92</v>
      </c>
      <c r="D140" s="17" t="s">
        <v>207</v>
      </c>
      <c r="E140" s="19" t="s">
        <v>30</v>
      </c>
      <c r="F140" s="20">
        <v>44075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208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44105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209</v>
      </c>
      <c r="B142" s="18" t="s">
        <v>28</v>
      </c>
      <c r="C142" s="17" t="s">
        <v>33</v>
      </c>
      <c r="D142" s="17" t="s">
        <v>207</v>
      </c>
      <c r="E142" s="19" t="s">
        <v>30</v>
      </c>
      <c r="F142" s="20">
        <v>44470</v>
      </c>
      <c r="G142" s="21">
        <v>21000</v>
      </c>
      <c r="H142" s="22">
        <v>0</v>
      </c>
      <c r="I142" s="21">
        <v>21000</v>
      </c>
      <c r="J142" s="21">
        <v>602.70000000000005</v>
      </c>
      <c r="K142" s="21">
        <v>0</v>
      </c>
      <c r="L142" s="21">
        <v>638.4</v>
      </c>
      <c r="M142" s="23">
        <v>25</v>
      </c>
      <c r="N142" s="21">
        <f t="shared" si="5"/>
        <v>1266.0999999999999</v>
      </c>
      <c r="O142" s="21">
        <f t="shared" si="6"/>
        <v>19733.900000000001</v>
      </c>
    </row>
    <row r="143" spans="1:15" ht="11.25" customHeight="1" x14ac:dyDescent="0.25">
      <c r="A143" s="17" t="s">
        <v>210</v>
      </c>
      <c r="B143" s="18" t="s">
        <v>16</v>
      </c>
      <c r="C143" s="17" t="s">
        <v>135</v>
      </c>
      <c r="D143" s="17" t="s">
        <v>207</v>
      </c>
      <c r="E143" s="19" t="s">
        <v>30</v>
      </c>
      <c r="F143" s="20">
        <v>39479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211</v>
      </c>
      <c r="B144" s="18" t="s">
        <v>16</v>
      </c>
      <c r="C144" s="17" t="s">
        <v>135</v>
      </c>
      <c r="D144" s="17" t="s">
        <v>207</v>
      </c>
      <c r="E144" s="19" t="s">
        <v>44</v>
      </c>
      <c r="F144" s="20">
        <v>44197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212</v>
      </c>
      <c r="B145" s="18" t="s">
        <v>16</v>
      </c>
      <c r="C145" s="17" t="s">
        <v>474</v>
      </c>
      <c r="D145" s="17" t="s">
        <v>207</v>
      </c>
      <c r="E145" s="19" t="s">
        <v>30</v>
      </c>
      <c r="F145" s="20">
        <v>44197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430</v>
      </c>
      <c r="B146" s="18" t="s">
        <v>16</v>
      </c>
      <c r="C146" s="17" t="s">
        <v>135</v>
      </c>
      <c r="D146" s="17" t="s">
        <v>207</v>
      </c>
      <c r="E146" s="19" t="s">
        <v>30</v>
      </c>
      <c r="F146" s="20">
        <v>41487</v>
      </c>
      <c r="G146" s="21">
        <v>15000</v>
      </c>
      <c r="H146" s="17">
        <v>0</v>
      </c>
      <c r="I146" s="21">
        <f t="shared" ref="I146" si="7">G146+H146</f>
        <v>15000</v>
      </c>
      <c r="J146" s="17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213</v>
      </c>
      <c r="B147" s="18" t="s">
        <v>16</v>
      </c>
      <c r="C147" s="17" t="s">
        <v>92</v>
      </c>
      <c r="D147" s="17" t="s">
        <v>214</v>
      </c>
      <c r="E147" s="19" t="s">
        <v>30</v>
      </c>
      <c r="F147" s="20">
        <v>39448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214</v>
      </c>
      <c r="E148" s="19" t="s">
        <v>30</v>
      </c>
      <c r="F148" s="20">
        <v>41640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217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494</v>
      </c>
      <c r="B151" s="18" t="s">
        <v>28</v>
      </c>
      <c r="C151" s="17" t="s">
        <v>33</v>
      </c>
      <c r="D151" s="17" t="s">
        <v>214</v>
      </c>
      <c r="E151" s="19" t="s">
        <v>30</v>
      </c>
      <c r="F151" s="20">
        <v>45170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25</v>
      </c>
      <c r="N151" s="21">
        <f t="shared" si="5"/>
        <v>1266.0999999999999</v>
      </c>
      <c r="O151" s="21">
        <f t="shared" si="6"/>
        <v>19733.900000000001</v>
      </c>
    </row>
    <row r="152" spans="1:15" ht="11.25" customHeight="1" x14ac:dyDescent="0.25">
      <c r="A152" s="17" t="s">
        <v>218</v>
      </c>
      <c r="B152" s="18" t="s">
        <v>28</v>
      </c>
      <c r="C152" s="17" t="s">
        <v>33</v>
      </c>
      <c r="D152" s="17" t="s">
        <v>219</v>
      </c>
      <c r="E152" s="19" t="s">
        <v>44</v>
      </c>
      <c r="F152" s="20">
        <v>39448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125</v>
      </c>
      <c r="N152" s="21">
        <f t="shared" si="5"/>
        <v>1366.1</v>
      </c>
      <c r="O152" s="21">
        <f t="shared" si="6"/>
        <v>19633.900000000001</v>
      </c>
    </row>
    <row r="153" spans="1:15" ht="11.25" customHeight="1" x14ac:dyDescent="0.25">
      <c r="A153" s="17" t="s">
        <v>220</v>
      </c>
      <c r="B153" s="18" t="s">
        <v>16</v>
      </c>
      <c r="C153" s="17" t="s">
        <v>135</v>
      </c>
      <c r="D153" s="17" t="s">
        <v>219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28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219</v>
      </c>
      <c r="E156" s="19" t="s">
        <v>30</v>
      </c>
      <c r="F156" s="20">
        <v>41640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1612.38</v>
      </c>
      <c r="N156" s="21">
        <f t="shared" si="5"/>
        <v>2498.88</v>
      </c>
      <c r="O156" s="21">
        <f t="shared" si="6"/>
        <v>12501.119999999999</v>
      </c>
    </row>
    <row r="157" spans="1:15" ht="11.25" customHeight="1" x14ac:dyDescent="0.25">
      <c r="A157" s="17" t="s">
        <v>224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44197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5"/>
        <v>911.5</v>
      </c>
      <c r="O157" s="21">
        <f t="shared" si="6"/>
        <v>14088.5</v>
      </c>
    </row>
    <row r="158" spans="1:15" ht="11.25" customHeight="1" x14ac:dyDescent="0.25">
      <c r="A158" s="17" t="s">
        <v>225</v>
      </c>
      <c r="B158" s="18" t="s">
        <v>16</v>
      </c>
      <c r="C158" s="17" t="s">
        <v>66</v>
      </c>
      <c r="D158" s="17" t="s">
        <v>226</v>
      </c>
      <c r="E158" s="19" t="s">
        <v>44</v>
      </c>
      <c r="F158" s="20">
        <v>39448</v>
      </c>
      <c r="G158" s="21">
        <v>35000</v>
      </c>
      <c r="H158" s="22">
        <v>0</v>
      </c>
      <c r="I158" s="21">
        <v>35000</v>
      </c>
      <c r="J158" s="21">
        <v>1004.5</v>
      </c>
      <c r="K158" s="21">
        <v>0</v>
      </c>
      <c r="L158" s="21">
        <v>1064</v>
      </c>
      <c r="M158" s="23">
        <v>27201.96</v>
      </c>
      <c r="N158" s="21">
        <f t="shared" si="5"/>
        <v>29270.46</v>
      </c>
      <c r="O158" s="21">
        <f t="shared" si="6"/>
        <v>5729.5400000000009</v>
      </c>
    </row>
    <row r="159" spans="1:15" ht="11.25" customHeight="1" x14ac:dyDescent="0.25">
      <c r="A159" s="17" t="s">
        <v>227</v>
      </c>
      <c r="B159" s="18" t="s">
        <v>16</v>
      </c>
      <c r="C159" s="17" t="s">
        <v>92</v>
      </c>
      <c r="D159" s="17" t="s">
        <v>226</v>
      </c>
      <c r="E159" s="19" t="s">
        <v>44</v>
      </c>
      <c r="F159" s="20">
        <v>42125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25</v>
      </c>
      <c r="N159" s="21">
        <f t="shared" si="5"/>
        <v>1502.5</v>
      </c>
      <c r="O159" s="21">
        <f t="shared" si="6"/>
        <v>23497.5</v>
      </c>
    </row>
    <row r="160" spans="1:15" ht="11.25" customHeight="1" x14ac:dyDescent="0.25">
      <c r="A160" s="17" t="s">
        <v>228</v>
      </c>
      <c r="B160" s="18" t="s">
        <v>28</v>
      </c>
      <c r="C160" s="17" t="s">
        <v>466</v>
      </c>
      <c r="D160" s="17" t="s">
        <v>226</v>
      </c>
      <c r="E160" s="19" t="s">
        <v>44</v>
      </c>
      <c r="F160" s="20">
        <v>40940</v>
      </c>
      <c r="G160" s="21">
        <v>40000</v>
      </c>
      <c r="H160" s="22">
        <v>0</v>
      </c>
      <c r="I160" s="21">
        <v>40000</v>
      </c>
      <c r="J160" s="21">
        <v>1148</v>
      </c>
      <c r="K160" s="21">
        <v>204.54</v>
      </c>
      <c r="L160" s="21">
        <v>1216</v>
      </c>
      <c r="M160" s="23">
        <v>1612.38</v>
      </c>
      <c r="N160" s="21">
        <f t="shared" si="5"/>
        <v>4180.92</v>
      </c>
      <c r="O160" s="21">
        <f t="shared" si="6"/>
        <v>35819.08</v>
      </c>
    </row>
    <row r="161" spans="1:15" ht="11.25" customHeight="1" x14ac:dyDescent="0.25">
      <c r="A161" s="17" t="s">
        <v>229</v>
      </c>
      <c r="B161" s="18" t="s">
        <v>16</v>
      </c>
      <c r="C161" s="17" t="s">
        <v>135</v>
      </c>
      <c r="D161" s="17" t="s">
        <v>226</v>
      </c>
      <c r="E161" s="19" t="s">
        <v>44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1612.38</v>
      </c>
      <c r="N161" s="21">
        <f t="shared" si="5"/>
        <v>2498.88</v>
      </c>
      <c r="O161" s="21">
        <f t="shared" si="6"/>
        <v>12501.119999999999</v>
      </c>
    </row>
    <row r="162" spans="1:15" ht="11.25" customHeight="1" x14ac:dyDescent="0.25">
      <c r="A162" s="17" t="s">
        <v>230</v>
      </c>
      <c r="B162" s="18" t="s">
        <v>28</v>
      </c>
      <c r="C162" s="17" t="s">
        <v>135</v>
      </c>
      <c r="D162" s="17" t="s">
        <v>226</v>
      </c>
      <c r="E162" s="19" t="s">
        <v>30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17" t="s">
        <v>231</v>
      </c>
      <c r="B163" s="18" t="s">
        <v>16</v>
      </c>
      <c r="C163" s="17" t="s">
        <v>135</v>
      </c>
      <c r="D163" s="17" t="s">
        <v>226</v>
      </c>
      <c r="E163" s="19" t="s">
        <v>30</v>
      </c>
      <c r="F163" s="20">
        <v>44409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5"/>
        <v>911.5</v>
      </c>
      <c r="O163" s="21">
        <f t="shared" si="6"/>
        <v>14088.5</v>
      </c>
    </row>
    <row r="164" spans="1:15" ht="11.25" customHeight="1" x14ac:dyDescent="0.25">
      <c r="A164" s="54" t="s">
        <v>461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39630</v>
      </c>
      <c r="G164" s="21">
        <v>15000</v>
      </c>
      <c r="H164" s="22">
        <v>0</v>
      </c>
      <c r="I164" s="21">
        <v>15000</v>
      </c>
      <c r="J164" s="17">
        <v>430.5</v>
      </c>
      <c r="K164" s="21">
        <v>0</v>
      </c>
      <c r="L164" s="21">
        <v>456</v>
      </c>
      <c r="M164" s="21">
        <v>4520.41</v>
      </c>
      <c r="N164" s="21">
        <f t="shared" si="5"/>
        <v>5406.91</v>
      </c>
      <c r="O164" s="21">
        <f t="shared" si="6"/>
        <v>9593.09</v>
      </c>
    </row>
    <row r="165" spans="1:15" ht="11.25" customHeight="1" x14ac:dyDescent="0.25">
      <c r="A165" s="17" t="s">
        <v>232</v>
      </c>
      <c r="B165" s="18" t="s">
        <v>28</v>
      </c>
      <c r="C165" s="17" t="s">
        <v>118</v>
      </c>
      <c r="D165" s="17" t="s">
        <v>226</v>
      </c>
      <c r="E165" s="19" t="s">
        <v>30</v>
      </c>
      <c r="F165" s="20">
        <v>44743</v>
      </c>
      <c r="G165" s="21">
        <v>13500</v>
      </c>
      <c r="H165" s="22">
        <v>0</v>
      </c>
      <c r="I165" s="21">
        <v>13500</v>
      </c>
      <c r="J165" s="21">
        <v>387.45</v>
      </c>
      <c r="K165" s="21">
        <v>0</v>
      </c>
      <c r="L165" s="21">
        <v>410.4</v>
      </c>
      <c r="M165" s="23">
        <v>25</v>
      </c>
      <c r="N165" s="21">
        <f t="shared" si="5"/>
        <v>822.84999999999991</v>
      </c>
      <c r="O165" s="21">
        <f t="shared" si="6"/>
        <v>12677.15</v>
      </c>
    </row>
    <row r="166" spans="1:15" ht="11.25" customHeight="1" x14ac:dyDescent="0.25">
      <c r="A166" s="17" t="s">
        <v>233</v>
      </c>
      <c r="B166" s="18" t="s">
        <v>16</v>
      </c>
      <c r="C166" s="17" t="s">
        <v>92</v>
      </c>
      <c r="D166" s="17" t="s">
        <v>234</v>
      </c>
      <c r="E166" s="19" t="s">
        <v>44</v>
      </c>
      <c r="F166" s="20">
        <v>39448</v>
      </c>
      <c r="G166" s="21">
        <v>25000</v>
      </c>
      <c r="H166" s="22">
        <v>0</v>
      </c>
      <c r="I166" s="21">
        <v>25000</v>
      </c>
      <c r="J166" s="21">
        <v>717.5</v>
      </c>
      <c r="K166" s="21">
        <v>0</v>
      </c>
      <c r="L166" s="21">
        <v>760</v>
      </c>
      <c r="M166" s="23">
        <v>125</v>
      </c>
      <c r="N166" s="21">
        <f t="shared" si="5"/>
        <v>1602.5</v>
      </c>
      <c r="O166" s="21">
        <f t="shared" si="6"/>
        <v>23397.5</v>
      </c>
    </row>
    <row r="167" spans="1:15" ht="11.25" customHeight="1" x14ac:dyDescent="0.25">
      <c r="A167" s="17" t="s">
        <v>235</v>
      </c>
      <c r="B167" s="18" t="s">
        <v>28</v>
      </c>
      <c r="C167" s="17" t="s">
        <v>135</v>
      </c>
      <c r="D167" s="17" t="s">
        <v>234</v>
      </c>
      <c r="E167" s="19" t="s">
        <v>44</v>
      </c>
      <c r="F167" s="20">
        <v>39448</v>
      </c>
      <c r="G167" s="21">
        <v>15000</v>
      </c>
      <c r="H167" s="22">
        <v>0</v>
      </c>
      <c r="I167" s="21">
        <v>15000</v>
      </c>
      <c r="J167" s="17">
        <v>430.5</v>
      </c>
      <c r="K167" s="21">
        <v>0</v>
      </c>
      <c r="L167" s="21">
        <v>456</v>
      </c>
      <c r="M167" s="21">
        <v>1525</v>
      </c>
      <c r="N167" s="21">
        <f t="shared" si="5"/>
        <v>2411.5</v>
      </c>
      <c r="O167" s="21">
        <f t="shared" si="6"/>
        <v>12588.5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234</v>
      </c>
      <c r="E168" s="19" t="s">
        <v>30</v>
      </c>
      <c r="F168" s="20">
        <v>44470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237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44774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492</v>
      </c>
      <c r="B170" s="18" t="s">
        <v>16</v>
      </c>
      <c r="C170" s="17" t="s">
        <v>493</v>
      </c>
      <c r="D170" s="17" t="s">
        <v>234</v>
      </c>
      <c r="E170" s="19" t="s">
        <v>30</v>
      </c>
      <c r="F170" s="20">
        <v>45170</v>
      </c>
      <c r="G170" s="21">
        <v>26250</v>
      </c>
      <c r="H170" s="22">
        <v>0</v>
      </c>
      <c r="I170" s="21">
        <v>26250</v>
      </c>
      <c r="J170" s="21">
        <v>753.38</v>
      </c>
      <c r="K170" s="21">
        <v>0</v>
      </c>
      <c r="L170" s="21">
        <v>798</v>
      </c>
      <c r="M170" s="23">
        <v>2125</v>
      </c>
      <c r="N170" s="21">
        <f t="shared" si="5"/>
        <v>3676.38</v>
      </c>
      <c r="O170" s="21">
        <f t="shared" si="6"/>
        <v>22573.62</v>
      </c>
    </row>
    <row r="171" spans="1:15" ht="11.25" customHeight="1" x14ac:dyDescent="0.25">
      <c r="A171" s="17" t="s">
        <v>238</v>
      </c>
      <c r="B171" s="18" t="s">
        <v>16</v>
      </c>
      <c r="C171" s="17" t="s">
        <v>135</v>
      </c>
      <c r="D171" s="17" t="s">
        <v>226</v>
      </c>
      <c r="E171" s="19" t="s">
        <v>30</v>
      </c>
      <c r="F171" s="20">
        <v>44805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468</v>
      </c>
      <c r="B172" s="18" t="s">
        <v>28</v>
      </c>
      <c r="C172" s="17" t="s">
        <v>469</v>
      </c>
      <c r="D172" s="17" t="s">
        <v>472</v>
      </c>
      <c r="E172" s="68" t="s">
        <v>30</v>
      </c>
      <c r="F172" s="20">
        <v>45078</v>
      </c>
      <c r="G172" s="21">
        <v>21000</v>
      </c>
      <c r="H172" s="69">
        <v>0</v>
      </c>
      <c r="I172" s="21">
        <v>21000</v>
      </c>
      <c r="J172" s="21">
        <v>602.70000000000005</v>
      </c>
      <c r="K172" s="21">
        <v>0</v>
      </c>
      <c r="L172" s="21">
        <v>638.4</v>
      </c>
      <c r="M172" s="23">
        <v>25</v>
      </c>
      <c r="N172" s="21">
        <f t="shared" si="5"/>
        <v>1266.0999999999999</v>
      </c>
      <c r="O172" s="21">
        <f t="shared" si="6"/>
        <v>19733.900000000001</v>
      </c>
    </row>
    <row r="173" spans="1:15" ht="11.25" customHeight="1" x14ac:dyDescent="0.25">
      <c r="A173" s="72" t="s">
        <v>498</v>
      </c>
      <c r="B173" s="73" t="s">
        <v>16</v>
      </c>
      <c r="C173" s="72" t="s">
        <v>135</v>
      </c>
      <c r="D173" s="17" t="s">
        <v>501</v>
      </c>
      <c r="E173" s="68" t="s">
        <v>30</v>
      </c>
      <c r="F173" s="74">
        <v>45200</v>
      </c>
      <c r="G173" s="75">
        <v>15000</v>
      </c>
      <c r="H173" s="31">
        <v>0</v>
      </c>
      <c r="I173" s="75">
        <v>15000</v>
      </c>
      <c r="J173" s="75">
        <v>430.5</v>
      </c>
      <c r="K173" s="75">
        <v>0</v>
      </c>
      <c r="L173" s="75">
        <v>456</v>
      </c>
      <c r="M173" s="76">
        <v>25</v>
      </c>
      <c r="N173" s="21">
        <f t="shared" si="5"/>
        <v>911.5</v>
      </c>
      <c r="O173" s="21">
        <f t="shared" si="6"/>
        <v>14088.5</v>
      </c>
    </row>
    <row r="174" spans="1:15" x14ac:dyDescent="0.25">
      <c r="A174" s="24" t="s">
        <v>240</v>
      </c>
      <c r="B174" s="25">
        <v>169</v>
      </c>
      <c r="C174" s="17"/>
      <c r="D174" s="17"/>
      <c r="E174" s="18"/>
      <c r="F174" s="17"/>
      <c r="G174" s="28">
        <f t="shared" ref="G174:L174" si="8">SUM(G5:G173)</f>
        <v>5129356.25</v>
      </c>
      <c r="H174" s="29">
        <f t="shared" si="8"/>
        <v>0</v>
      </c>
      <c r="I174" s="28">
        <f t="shared" si="8"/>
        <v>5129356.25</v>
      </c>
      <c r="J174" s="28">
        <f t="shared" si="8"/>
        <v>147212.54000000004</v>
      </c>
      <c r="K174" s="28">
        <f>SUM(K5:K173)</f>
        <v>212716.12</v>
      </c>
      <c r="L174" s="28">
        <f t="shared" si="8"/>
        <v>154321.83999999994</v>
      </c>
      <c r="M174" s="28">
        <f>SUM(M5:M173)</f>
        <v>290839.76999999996</v>
      </c>
      <c r="N174" s="28">
        <f>SUM(N5:N173)</f>
        <v>805090.27000000014</v>
      </c>
      <c r="O174" s="28">
        <f>SUM(O5:O173)</f>
        <v>4324265.9800000014</v>
      </c>
    </row>
    <row r="175" spans="1:15" x14ac:dyDescent="0.25">
      <c r="A175" s="12"/>
      <c r="B175" s="9"/>
      <c r="C175" s="4"/>
      <c r="D175" s="4"/>
      <c r="E175" s="5"/>
      <c r="F175" s="4"/>
      <c r="G175" s="13"/>
      <c r="H175" s="14"/>
      <c r="I175" s="13"/>
      <c r="J175" s="13"/>
      <c r="K175" s="13"/>
      <c r="L175" s="13"/>
      <c r="M175" s="13"/>
      <c r="N175" s="13"/>
      <c r="O175" s="13"/>
    </row>
    <row r="176" spans="1:15" x14ac:dyDescent="0.25">
      <c r="A176" s="12"/>
      <c r="B176" s="9"/>
      <c r="C176" s="4"/>
      <c r="D176" s="4" t="s">
        <v>496</v>
      </c>
      <c r="E176" s="5"/>
      <c r="F176" s="4"/>
      <c r="G176" s="13"/>
      <c r="H176" s="14"/>
      <c r="I176" s="13"/>
      <c r="J176" s="13"/>
      <c r="K176" s="13"/>
      <c r="L176" s="13"/>
      <c r="M176" s="13"/>
      <c r="N176" s="13"/>
      <c r="O176" s="13"/>
    </row>
    <row r="177" spans="1:15" x14ac:dyDescent="0.25">
      <c r="A177" s="3"/>
      <c r="B177" s="3"/>
      <c r="C177" s="3"/>
      <c r="D177" s="13"/>
      <c r="E177" s="6"/>
      <c r="F177" s="3"/>
      <c r="G177" s="3"/>
      <c r="H177" s="7"/>
      <c r="I177" s="3"/>
      <c r="J177" s="3"/>
      <c r="K177" s="3"/>
      <c r="L177" s="3"/>
      <c r="M177" s="3"/>
      <c r="N177" s="3"/>
      <c r="O177" s="3"/>
    </row>
    <row r="178" spans="1:15" x14ac:dyDescent="0.25">
      <c r="A178" s="7" t="s">
        <v>241</v>
      </c>
      <c r="B178" s="16"/>
      <c r="C178" s="16"/>
      <c r="D178" s="3"/>
      <c r="E178" s="6"/>
      <c r="F178" s="81" t="s">
        <v>242</v>
      </c>
      <c r="G178" s="81"/>
      <c r="H178" s="81"/>
      <c r="I178" s="16"/>
      <c r="J178" s="16"/>
      <c r="K178" s="16"/>
      <c r="L178" s="8"/>
      <c r="M178" s="8"/>
      <c r="N178" s="8"/>
      <c r="O178" s="8"/>
    </row>
    <row r="179" spans="1:15" x14ac:dyDescent="0.25">
      <c r="L179" s="3"/>
    </row>
    <row r="180" spans="1:15" x14ac:dyDescent="0.25">
      <c r="A180" s="3"/>
      <c r="C180" s="3"/>
      <c r="D180" s="80"/>
      <c r="E180" s="80"/>
      <c r="G180" s="3"/>
      <c r="H180" s="3"/>
      <c r="M180" s="11"/>
    </row>
    <row r="183" spans="1:15" x14ac:dyDescent="0.25">
      <c r="M183" s="11"/>
    </row>
    <row r="184" spans="1:15" x14ac:dyDescent="0.25">
      <c r="M184" s="11"/>
    </row>
    <row r="185" spans="1:15" x14ac:dyDescent="0.25">
      <c r="M185" s="11"/>
    </row>
  </sheetData>
  <mergeCells count="2">
    <mergeCell ref="D180:E180"/>
    <mergeCell ref="F178:H178"/>
  </mergeCells>
  <conditionalFormatting sqref="A175:A177">
    <cfRule type="duplicateValues" dxfId="18" priority="2"/>
  </conditionalFormatting>
  <conditionalFormatting sqref="A178">
    <cfRule type="duplicateValues" dxfId="17" priority="1"/>
  </conditionalFormatting>
  <conditionalFormatting sqref="A179:A1048576 A93:A145 A147:A174 A2:A90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zoomScale="145" zoomScaleNormal="145" zoomScalePageLayoutView="115" workbookViewId="0">
      <selection activeCell="D10" sqref="D1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504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v>1502.5</v>
      </c>
      <c r="O5" s="21"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2" si="1">SUM(J6:M6)</f>
        <v>1502.5</v>
      </c>
      <c r="O6" s="21">
        <f t="shared" ref="O6:O62" si="2">I6-N6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1612.38</v>
      </c>
      <c r="N13" s="21">
        <f t="shared" si="1"/>
        <v>3089.88</v>
      </c>
      <c r="O13" s="21">
        <f t="shared" si="2"/>
        <v>21910.12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1612.38</v>
      </c>
      <c r="N16" s="21">
        <v>3395.31</v>
      </c>
      <c r="O16" s="21">
        <f t="shared" si="2"/>
        <v>26604.69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v>675.1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1612.38</v>
      </c>
      <c r="N47" s="21">
        <f t="shared" si="1"/>
        <v>2498.88</v>
      </c>
      <c r="O47" s="21">
        <f t="shared" si="2"/>
        <v>12501.119999999999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1025</v>
      </c>
      <c r="N50" s="21">
        <f t="shared" si="1"/>
        <v>1911.5</v>
      </c>
      <c r="O50" s="21">
        <f t="shared" si="2"/>
        <v>13088.5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1025</v>
      </c>
      <c r="N51" s="21">
        <f t="shared" si="1"/>
        <v>1911.5</v>
      </c>
      <c r="O51" s="21">
        <f t="shared" si="2"/>
        <v>13088.5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90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ref="N63:N87" si="4">SUM(J63:M63)</f>
        <v>911.5</v>
      </c>
      <c r="O63" s="21">
        <f t="shared" ref="O63:O87" si="5">I63-N63</f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4"/>
        <v>911.5</v>
      </c>
      <c r="O64" s="21">
        <f t="shared" si="5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4"/>
        <v>911.5</v>
      </c>
      <c r="O65" s="21">
        <f t="shared" si="5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4"/>
        <v>911.5</v>
      </c>
      <c r="O66" s="21">
        <f t="shared" si="5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4"/>
        <v>1576.38</v>
      </c>
      <c r="O69" s="21">
        <f t="shared" si="5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si="4"/>
        <v>1266.0999999999999</v>
      </c>
      <c r="O70" s="21">
        <f t="shared" si="5"/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1612.38</v>
      </c>
      <c r="N71" s="21">
        <f t="shared" si="4"/>
        <v>3385.38</v>
      </c>
      <c r="O71" s="21">
        <f t="shared" si="5"/>
        <v>26614.62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4"/>
        <v>1798</v>
      </c>
      <c r="O73" s="21">
        <f t="shared" si="5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4"/>
        <v>1602.5</v>
      </c>
      <c r="O74" s="21">
        <f t="shared" si="5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488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4"/>
        <v>1207</v>
      </c>
      <c r="O76" s="21">
        <f t="shared" si="5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20000</v>
      </c>
      <c r="H77" s="22">
        <v>0</v>
      </c>
      <c r="I77" s="21">
        <f t="shared" si="3"/>
        <v>20000</v>
      </c>
      <c r="J77" s="21">
        <v>574</v>
      </c>
      <c r="K77" s="21">
        <v>0</v>
      </c>
      <c r="L77" s="21">
        <v>608</v>
      </c>
      <c r="M77" s="21">
        <v>25</v>
      </c>
      <c r="N77" s="21">
        <f t="shared" si="4"/>
        <v>1207</v>
      </c>
      <c r="O77" s="21">
        <f t="shared" si="5"/>
        <v>18793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4"/>
        <v>1207</v>
      </c>
      <c r="O78" s="21">
        <f t="shared" si="5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4480.33</v>
      </c>
      <c r="N79" s="21">
        <v>5278.18</v>
      </c>
      <c r="O79" s="21">
        <v>8221.82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4"/>
        <v>911.5</v>
      </c>
      <c r="O81" s="21">
        <f t="shared" si="5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4"/>
        <v>1011.5</v>
      </c>
      <c r="O82" s="21">
        <f t="shared" si="5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f t="shared" si="4"/>
        <v>675.09999999999991</v>
      </c>
      <c r="O86" s="21">
        <f t="shared" si="5"/>
        <v>10324.9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457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v>822.85</v>
      </c>
      <c r="O88" s="21">
        <v>12677.15</v>
      </c>
    </row>
    <row r="89" spans="1:15" ht="11.25" customHeight="1" x14ac:dyDescent="0.25">
      <c r="A89" s="17" t="s">
        <v>458</v>
      </c>
      <c r="B89" s="33" t="s">
        <v>28</v>
      </c>
      <c r="C89" s="34" t="s">
        <v>118</v>
      </c>
      <c r="D89" s="17" t="s">
        <v>245</v>
      </c>
      <c r="E89" s="18" t="s">
        <v>30</v>
      </c>
      <c r="F89" s="20">
        <v>44986</v>
      </c>
      <c r="G89" s="21">
        <v>15000</v>
      </c>
      <c r="H89" s="22">
        <v>0</v>
      </c>
      <c r="I89" s="21">
        <f t="shared" si="3"/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v>911.5</v>
      </c>
      <c r="O89" s="21">
        <f t="shared" ref="O89" si="6">I89-N89</f>
        <v>14088.5</v>
      </c>
    </row>
    <row r="90" spans="1:15" ht="11.25" customHeight="1" x14ac:dyDescent="0.25">
      <c r="A90" s="17" t="s">
        <v>459</v>
      </c>
      <c r="B90" s="33" t="s">
        <v>16</v>
      </c>
      <c r="C90" s="34" t="s">
        <v>96</v>
      </c>
      <c r="D90" s="17" t="s">
        <v>245</v>
      </c>
      <c r="E90" s="18" t="s">
        <v>30</v>
      </c>
      <c r="F90" s="20">
        <v>44986</v>
      </c>
      <c r="G90" s="21">
        <v>30000</v>
      </c>
      <c r="H90" s="22">
        <v>0</v>
      </c>
      <c r="I90" s="21">
        <f t="shared" si="3"/>
        <v>30000</v>
      </c>
      <c r="J90" s="21">
        <v>861</v>
      </c>
      <c r="K90" s="21">
        <v>0</v>
      </c>
      <c r="L90" s="21">
        <v>912</v>
      </c>
      <c r="M90" s="21">
        <v>25</v>
      </c>
      <c r="N90" s="21">
        <v>1798</v>
      </c>
      <c r="O90" s="21">
        <v>28202</v>
      </c>
    </row>
    <row r="91" spans="1:15" ht="11.25" customHeight="1" x14ac:dyDescent="0.25">
      <c r="A91" s="17" t="s">
        <v>460</v>
      </c>
      <c r="B91" s="33" t="s">
        <v>16</v>
      </c>
      <c r="C91" s="34" t="s">
        <v>135</v>
      </c>
      <c r="D91" s="17" t="s">
        <v>245</v>
      </c>
      <c r="E91" s="18" t="s">
        <v>30</v>
      </c>
      <c r="F91" s="20">
        <v>44986</v>
      </c>
      <c r="G91" s="21">
        <v>15000</v>
      </c>
      <c r="H91" s="22">
        <v>0</v>
      </c>
      <c r="I91" s="21">
        <f>G91+H91</f>
        <v>15000</v>
      </c>
      <c r="J91" s="21">
        <v>430.5</v>
      </c>
      <c r="K91" s="21">
        <v>0</v>
      </c>
      <c r="L91" s="21">
        <v>456</v>
      </c>
      <c r="M91" s="21">
        <v>25</v>
      </c>
      <c r="N91" s="21">
        <v>911.5</v>
      </c>
      <c r="O91" s="21">
        <v>14088.5</v>
      </c>
    </row>
    <row r="92" spans="1:15" ht="11.25" customHeight="1" x14ac:dyDescent="0.25">
      <c r="A92" s="17" t="s">
        <v>462</v>
      </c>
      <c r="B92" s="33" t="s">
        <v>16</v>
      </c>
      <c r="C92" s="34" t="s">
        <v>114</v>
      </c>
      <c r="D92" s="17" t="s">
        <v>245</v>
      </c>
      <c r="E92" s="18" t="s">
        <v>30</v>
      </c>
      <c r="F92" s="20">
        <v>36982</v>
      </c>
      <c r="G92" s="21">
        <v>20000</v>
      </c>
      <c r="H92" s="17">
        <v>0</v>
      </c>
      <c r="I92" s="21">
        <v>20000</v>
      </c>
      <c r="J92" s="17">
        <v>574</v>
      </c>
      <c r="K92" s="17">
        <v>0</v>
      </c>
      <c r="L92" s="21">
        <v>608</v>
      </c>
      <c r="M92" s="21">
        <v>25</v>
      </c>
      <c r="N92" s="21">
        <v>1207</v>
      </c>
      <c r="O92" s="21">
        <v>18793</v>
      </c>
    </row>
    <row r="93" spans="1:15" ht="11.25" customHeight="1" x14ac:dyDescent="0.25">
      <c r="A93" s="17" t="s">
        <v>463</v>
      </c>
      <c r="B93" s="33" t="s">
        <v>16</v>
      </c>
      <c r="C93" s="34" t="s">
        <v>135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17">
        <v>911.5</v>
      </c>
      <c r="O93" s="21">
        <v>14088.5</v>
      </c>
    </row>
    <row r="94" spans="1:15" ht="11.25" customHeight="1" x14ac:dyDescent="0.25">
      <c r="A94" s="17" t="s">
        <v>464</v>
      </c>
      <c r="B94" s="33" t="s">
        <v>16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17">
        <v>911.5</v>
      </c>
      <c r="O94" s="21">
        <v>14088.5</v>
      </c>
    </row>
    <row r="95" spans="1:15" ht="11.25" customHeight="1" x14ac:dyDescent="0.25">
      <c r="A95" s="17" t="s">
        <v>465</v>
      </c>
      <c r="B95" s="33" t="s">
        <v>28</v>
      </c>
      <c r="C95" s="34" t="s">
        <v>118</v>
      </c>
      <c r="D95" s="17" t="s">
        <v>245</v>
      </c>
      <c r="E95" s="18" t="s">
        <v>30</v>
      </c>
      <c r="F95" s="20">
        <v>36982</v>
      </c>
      <c r="G95" s="21">
        <v>15000</v>
      </c>
      <c r="H95" s="17">
        <v>0</v>
      </c>
      <c r="I95" s="21">
        <v>15000</v>
      </c>
      <c r="J95" s="17">
        <v>430.5</v>
      </c>
      <c r="K95" s="17">
        <v>0</v>
      </c>
      <c r="L95" s="70">
        <v>456</v>
      </c>
      <c r="M95" s="21">
        <v>25</v>
      </c>
      <c r="N95" s="17">
        <v>911.5</v>
      </c>
      <c r="O95" s="21">
        <v>14088.5</v>
      </c>
    </row>
    <row r="96" spans="1:15" ht="11.25" customHeight="1" x14ac:dyDescent="0.25">
      <c r="A96" s="17" t="s">
        <v>495</v>
      </c>
      <c r="B96" s="33" t="s">
        <v>28</v>
      </c>
      <c r="C96" s="34" t="s">
        <v>33</v>
      </c>
      <c r="D96" s="17" t="s">
        <v>245</v>
      </c>
      <c r="E96" s="18" t="s">
        <v>30</v>
      </c>
      <c r="F96" s="20">
        <v>45047</v>
      </c>
      <c r="G96" s="21">
        <v>30000</v>
      </c>
      <c r="H96" s="17">
        <v>0</v>
      </c>
      <c r="I96" s="21">
        <v>30000</v>
      </c>
      <c r="J96" s="17">
        <v>861</v>
      </c>
      <c r="K96" s="17">
        <v>0</v>
      </c>
      <c r="L96" s="70">
        <v>912</v>
      </c>
      <c r="M96" s="21">
        <v>125</v>
      </c>
      <c r="N96" s="71">
        <v>1898</v>
      </c>
      <c r="O96" s="21">
        <v>28202</v>
      </c>
    </row>
    <row r="97" spans="1:15" ht="11.25" customHeight="1" x14ac:dyDescent="0.25">
      <c r="A97" s="17" t="s">
        <v>467</v>
      </c>
      <c r="B97" s="33" t="s">
        <v>16</v>
      </c>
      <c r="C97" s="34" t="s">
        <v>135</v>
      </c>
      <c r="D97" s="17" t="s">
        <v>245</v>
      </c>
      <c r="E97" s="18" t="s">
        <v>30</v>
      </c>
      <c r="F97" s="20">
        <v>45047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70">
        <v>456</v>
      </c>
      <c r="M97" s="21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477</v>
      </c>
      <c r="B98" s="33" t="s">
        <v>28</v>
      </c>
      <c r="C98" s="34" t="s">
        <v>126</v>
      </c>
      <c r="D98" s="17" t="s">
        <v>245</v>
      </c>
      <c r="E98" s="18" t="s">
        <v>30</v>
      </c>
      <c r="F98" s="20">
        <v>45108</v>
      </c>
      <c r="G98" s="21">
        <v>25000</v>
      </c>
      <c r="H98" s="17">
        <v>0</v>
      </c>
      <c r="I98" s="21">
        <v>25000</v>
      </c>
      <c r="J98" s="17">
        <v>717.5</v>
      </c>
      <c r="K98" s="17">
        <v>0</v>
      </c>
      <c r="L98" s="71">
        <v>760</v>
      </c>
      <c r="M98" s="21">
        <v>25</v>
      </c>
      <c r="N98" s="17">
        <v>1502.5</v>
      </c>
      <c r="O98" s="21">
        <v>23497.5</v>
      </c>
    </row>
    <row r="99" spans="1:15" ht="11.25" customHeight="1" x14ac:dyDescent="0.25">
      <c r="A99" s="17" t="s">
        <v>478</v>
      </c>
      <c r="B99" s="33" t="s">
        <v>16</v>
      </c>
      <c r="C99" s="34" t="s">
        <v>135</v>
      </c>
      <c r="D99" s="17" t="s">
        <v>245</v>
      </c>
      <c r="E99" s="18" t="s">
        <v>30</v>
      </c>
      <c r="F99" s="20">
        <v>45108</v>
      </c>
      <c r="G99" s="21">
        <v>15000</v>
      </c>
      <c r="H99" s="17">
        <v>0</v>
      </c>
      <c r="I99" s="21">
        <v>15000</v>
      </c>
      <c r="J99" s="17">
        <v>430.5</v>
      </c>
      <c r="K99" s="17">
        <v>0</v>
      </c>
      <c r="L99" s="71">
        <v>456</v>
      </c>
      <c r="M99" s="21">
        <v>25</v>
      </c>
      <c r="N99" s="17">
        <v>911.5</v>
      </c>
      <c r="O99" s="21">
        <v>14088.5</v>
      </c>
    </row>
    <row r="100" spans="1:15" ht="11.25" customHeight="1" x14ac:dyDescent="0.25">
      <c r="A100" s="17" t="s">
        <v>487</v>
      </c>
      <c r="B100" s="33" t="s">
        <v>16</v>
      </c>
      <c r="C100" s="34" t="s">
        <v>29</v>
      </c>
      <c r="D100" s="17" t="s">
        <v>245</v>
      </c>
      <c r="E100" s="18" t="s">
        <v>488</v>
      </c>
      <c r="F100" s="20">
        <v>45139</v>
      </c>
      <c r="G100" s="21">
        <v>30000</v>
      </c>
      <c r="H100" s="17">
        <v>0</v>
      </c>
      <c r="I100" s="21">
        <v>30000</v>
      </c>
      <c r="J100" s="17">
        <v>861</v>
      </c>
      <c r="K100" s="17">
        <v>0</v>
      </c>
      <c r="L100" s="70">
        <v>912</v>
      </c>
      <c r="M100" s="21">
        <v>25</v>
      </c>
      <c r="N100" s="17">
        <v>1798</v>
      </c>
      <c r="O100" s="21">
        <v>28202</v>
      </c>
    </row>
    <row r="101" spans="1:15" ht="11.25" customHeight="1" x14ac:dyDescent="0.25">
      <c r="A101" s="17" t="s">
        <v>489</v>
      </c>
      <c r="B101" s="33" t="s">
        <v>16</v>
      </c>
      <c r="C101" s="34" t="s">
        <v>490</v>
      </c>
      <c r="D101" s="17" t="s">
        <v>245</v>
      </c>
      <c r="E101" s="18" t="s">
        <v>488</v>
      </c>
      <c r="F101" s="20">
        <v>45139</v>
      </c>
      <c r="G101" s="21">
        <v>20000</v>
      </c>
      <c r="H101" s="17">
        <v>0</v>
      </c>
      <c r="I101" s="21">
        <v>20000</v>
      </c>
      <c r="J101" s="17">
        <v>574</v>
      </c>
      <c r="K101" s="17">
        <v>0</v>
      </c>
      <c r="L101" s="70">
        <v>608</v>
      </c>
      <c r="M101" s="21">
        <v>25</v>
      </c>
      <c r="N101" s="17">
        <v>1207</v>
      </c>
      <c r="O101" s="21">
        <v>18793</v>
      </c>
    </row>
    <row r="102" spans="1:15" ht="11.25" customHeight="1" x14ac:dyDescent="0.25">
      <c r="A102" s="17" t="s">
        <v>510</v>
      </c>
      <c r="B102" s="33" t="s">
        <v>16</v>
      </c>
      <c r="C102" s="34" t="s">
        <v>490</v>
      </c>
      <c r="D102" s="17" t="s">
        <v>245</v>
      </c>
      <c r="E102" s="18" t="s">
        <v>488</v>
      </c>
      <c r="F102" s="20">
        <v>45231</v>
      </c>
      <c r="G102" s="21">
        <v>20000</v>
      </c>
      <c r="H102" s="17">
        <v>0</v>
      </c>
      <c r="I102" s="21">
        <v>20000</v>
      </c>
      <c r="J102" s="17">
        <v>574</v>
      </c>
      <c r="K102" s="17">
        <v>0</v>
      </c>
      <c r="L102" s="70">
        <v>608</v>
      </c>
      <c r="M102" s="21">
        <v>25</v>
      </c>
      <c r="N102" s="17">
        <v>1207</v>
      </c>
      <c r="O102" s="21">
        <v>18793</v>
      </c>
    </row>
    <row r="103" spans="1:15" ht="11.25" customHeight="1" x14ac:dyDescent="0.25">
      <c r="A103" s="17" t="s">
        <v>511</v>
      </c>
      <c r="B103" s="33" t="s">
        <v>28</v>
      </c>
      <c r="C103" s="34" t="s">
        <v>33</v>
      </c>
      <c r="D103" s="17" t="s">
        <v>245</v>
      </c>
      <c r="E103" s="18" t="s">
        <v>488</v>
      </c>
      <c r="F103" s="20">
        <v>45231</v>
      </c>
      <c r="G103" s="21">
        <v>21000</v>
      </c>
      <c r="H103" s="17">
        <v>0</v>
      </c>
      <c r="I103" s="21">
        <v>21000</v>
      </c>
      <c r="J103" s="17">
        <v>607.70000000000005</v>
      </c>
      <c r="K103" s="17">
        <v>0</v>
      </c>
      <c r="L103" s="70">
        <v>638.4</v>
      </c>
      <c r="M103" s="21">
        <v>25</v>
      </c>
      <c r="N103" s="17">
        <v>1266.0999999999999</v>
      </c>
      <c r="O103" s="21">
        <v>19733.900000000001</v>
      </c>
    </row>
    <row r="104" spans="1:15" ht="11.25" customHeight="1" x14ac:dyDescent="0.25">
      <c r="A104" s="17" t="s">
        <v>512</v>
      </c>
      <c r="B104" s="33" t="s">
        <v>16</v>
      </c>
      <c r="C104" s="34" t="s">
        <v>114</v>
      </c>
      <c r="D104" s="17" t="s">
        <v>245</v>
      </c>
      <c r="E104" s="18" t="s">
        <v>488</v>
      </c>
      <c r="F104" s="20">
        <v>45231</v>
      </c>
      <c r="G104" s="21">
        <v>20000</v>
      </c>
      <c r="H104" s="17">
        <v>0</v>
      </c>
      <c r="I104" s="21">
        <v>20000</v>
      </c>
      <c r="J104" s="17">
        <v>574</v>
      </c>
      <c r="K104" s="17">
        <v>0</v>
      </c>
      <c r="L104" s="70">
        <v>608</v>
      </c>
      <c r="M104" s="21">
        <v>25</v>
      </c>
      <c r="N104" s="17">
        <v>1207</v>
      </c>
      <c r="O104" s="21">
        <v>18793</v>
      </c>
    </row>
    <row r="105" spans="1:15" ht="11.25" customHeight="1" x14ac:dyDescent="0.25">
      <c r="A105" s="17" t="s">
        <v>513</v>
      </c>
      <c r="B105" s="33" t="s">
        <v>16</v>
      </c>
      <c r="C105" s="34" t="s">
        <v>29</v>
      </c>
      <c r="D105" s="17" t="s">
        <v>245</v>
      </c>
      <c r="E105" s="18" t="s">
        <v>488</v>
      </c>
      <c r="F105" s="20">
        <v>45231</v>
      </c>
      <c r="G105" s="21">
        <v>30000</v>
      </c>
      <c r="H105" s="17">
        <v>0</v>
      </c>
      <c r="I105" s="21">
        <v>30000</v>
      </c>
      <c r="J105" s="17">
        <v>861</v>
      </c>
      <c r="K105" s="17">
        <v>0</v>
      </c>
      <c r="L105" s="70">
        <v>912</v>
      </c>
      <c r="M105" s="21">
        <v>25</v>
      </c>
      <c r="N105" s="17">
        <v>1798</v>
      </c>
      <c r="O105" s="21">
        <v>28202</v>
      </c>
    </row>
    <row r="106" spans="1:15" x14ac:dyDescent="0.25">
      <c r="A106" s="24" t="s">
        <v>240</v>
      </c>
      <c r="B106" s="25">
        <v>101</v>
      </c>
      <c r="C106" s="17"/>
      <c r="D106" s="17"/>
      <c r="E106" s="18"/>
      <c r="F106" s="17"/>
      <c r="G106" s="28">
        <f>SUM(G5:G105)</f>
        <v>1859000</v>
      </c>
      <c r="H106" s="29">
        <f>SUM(H5:H91)</f>
        <v>0</v>
      </c>
      <c r="I106" s="28">
        <f>SUM(I5:I105)</f>
        <v>1859000</v>
      </c>
      <c r="J106" s="28">
        <v>53353.31</v>
      </c>
      <c r="K106" s="28">
        <f t="shared" ref="K106" si="7">SUM(K5:K87)</f>
        <v>0</v>
      </c>
      <c r="L106" s="28">
        <v>56513.599999999999</v>
      </c>
      <c r="M106" s="28">
        <f>SUM(M5:M105)</f>
        <v>20672.54</v>
      </c>
      <c r="N106" s="28">
        <v>130539.45</v>
      </c>
      <c r="O106" s="28">
        <v>1728460.55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241</v>
      </c>
      <c r="B110" s="16"/>
      <c r="C110" s="16"/>
      <c r="D110" s="3"/>
      <c r="E110" s="6"/>
      <c r="F110" s="81" t="s">
        <v>242</v>
      </c>
      <c r="G110" s="81"/>
      <c r="H110" s="81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5" priority="2"/>
  </conditionalFormatting>
  <conditionalFormatting sqref="A110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3"/>
  <sheetViews>
    <sheetView topLeftCell="A30" zoomScale="145" zoomScaleNormal="145" zoomScalePageLayoutView="130" workbookViewId="0">
      <selection activeCell="O52" sqref="O52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v>29432.59</v>
      </c>
      <c r="O5" s="21"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8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0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0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v>5835.18</v>
      </c>
      <c r="O14" s="21"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0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v>7057.68</v>
      </c>
      <c r="O15" s="21"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0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v>18040.37</v>
      </c>
      <c r="O16" s="21">
        <v>81959.63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0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v>3832.83</v>
      </c>
      <c r="O17" s="21"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0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v>2831.65</v>
      </c>
      <c r="O18" s="21"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21">
        <v>25</v>
      </c>
      <c r="N19" s="21">
        <v>2831.65</v>
      </c>
      <c r="O19" s="21"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0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v>5935.18</v>
      </c>
      <c r="O20" s="21">
        <v>49064.82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0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v>20983.62</v>
      </c>
      <c r="O21" s="21">
        <v>89016.38</v>
      </c>
    </row>
    <row r="22" spans="1:15" x14ac:dyDescent="0.25">
      <c r="A22" s="17" t="s">
        <v>363</v>
      </c>
      <c r="B22" s="18" t="s">
        <v>28</v>
      </c>
      <c r="C22" s="17" t="s">
        <v>364</v>
      </c>
      <c r="D22" s="17" t="s">
        <v>365</v>
      </c>
      <c r="E22" s="18" t="s">
        <v>334</v>
      </c>
      <c r="F22" s="20">
        <v>44378</v>
      </c>
      <c r="G22" s="21">
        <v>55000</v>
      </c>
      <c r="H22" s="22">
        <v>0</v>
      </c>
      <c r="I22" s="21">
        <f t="shared" si="0"/>
        <v>55000</v>
      </c>
      <c r="J22" s="21">
        <v>1578.5</v>
      </c>
      <c r="K22" s="21">
        <v>2559.6799999999998</v>
      </c>
      <c r="L22" s="21">
        <v>1672</v>
      </c>
      <c r="M22" s="17">
        <v>125</v>
      </c>
      <c r="N22" s="21">
        <v>5935.18</v>
      </c>
      <c r="O22" s="21">
        <v>49064.82</v>
      </c>
    </row>
    <row r="23" spans="1:15" x14ac:dyDescent="0.25">
      <c r="A23" s="17" t="s">
        <v>366</v>
      </c>
      <c r="B23" s="18" t="s">
        <v>16</v>
      </c>
      <c r="C23" s="17" t="s">
        <v>83</v>
      </c>
      <c r="D23" s="17" t="s">
        <v>367</v>
      </c>
      <c r="E23" s="18" t="s">
        <v>334</v>
      </c>
      <c r="F23" s="20">
        <v>44256</v>
      </c>
      <c r="G23" s="21">
        <v>40000</v>
      </c>
      <c r="H23" s="22">
        <v>0</v>
      </c>
      <c r="I23" s="21">
        <f t="shared" si="0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v>2831.65</v>
      </c>
      <c r="O23" s="21">
        <v>37168.35</v>
      </c>
    </row>
    <row r="24" spans="1:15" x14ac:dyDescent="0.25">
      <c r="A24" s="17" t="s">
        <v>368</v>
      </c>
      <c r="B24" s="18" t="s">
        <v>16</v>
      </c>
      <c r="C24" s="17" t="s">
        <v>83</v>
      </c>
      <c r="D24" s="17" t="s">
        <v>367</v>
      </c>
      <c r="E24" s="18" t="s">
        <v>334</v>
      </c>
      <c r="F24" s="20">
        <v>44228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369</v>
      </c>
      <c r="B25" s="18" t="s">
        <v>16</v>
      </c>
      <c r="C25" s="17" t="s">
        <v>83</v>
      </c>
      <c r="D25" s="17" t="s">
        <v>367</v>
      </c>
      <c r="E25" s="18" t="s">
        <v>334</v>
      </c>
      <c r="F25" s="20">
        <v>44105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370</v>
      </c>
      <c r="B26" s="18" t="s">
        <v>16</v>
      </c>
      <c r="C26" s="17" t="s">
        <v>83</v>
      </c>
      <c r="D26" s="17" t="s">
        <v>367</v>
      </c>
      <c r="E26" s="18" t="s">
        <v>334</v>
      </c>
      <c r="F26" s="20">
        <v>44287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371</v>
      </c>
      <c r="B27" s="18" t="s">
        <v>16</v>
      </c>
      <c r="C27" s="17" t="s">
        <v>372</v>
      </c>
      <c r="D27" s="17" t="s">
        <v>367</v>
      </c>
      <c r="E27" s="18" t="s">
        <v>334</v>
      </c>
      <c r="F27" s="20">
        <v>44317</v>
      </c>
      <c r="G27" s="21">
        <v>110000</v>
      </c>
      <c r="H27" s="22">
        <v>0</v>
      </c>
      <c r="I27" s="21">
        <f t="shared" si="0"/>
        <v>110000</v>
      </c>
      <c r="J27" s="21">
        <v>3157</v>
      </c>
      <c r="K27" s="21">
        <v>14457.62</v>
      </c>
      <c r="L27" s="21">
        <v>3344</v>
      </c>
      <c r="M27" s="17">
        <v>25</v>
      </c>
      <c r="N27" s="21">
        <v>20983.62</v>
      </c>
      <c r="O27" s="21">
        <v>89016.38</v>
      </c>
    </row>
    <row r="28" spans="1:15" x14ac:dyDescent="0.25">
      <c r="A28" s="17" t="s">
        <v>373</v>
      </c>
      <c r="B28" s="35" t="s">
        <v>16</v>
      </c>
      <c r="C28" s="17" t="s">
        <v>83</v>
      </c>
      <c r="D28" s="17" t="s">
        <v>367</v>
      </c>
      <c r="E28" s="18" t="s">
        <v>334</v>
      </c>
      <c r="F28" s="20">
        <v>44348</v>
      </c>
      <c r="G28" s="21">
        <v>40000</v>
      </c>
      <c r="H28" s="22">
        <v>0</v>
      </c>
      <c r="I28" s="21">
        <f t="shared" si="0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v>2831.65</v>
      </c>
      <c r="O28" s="21">
        <v>37168.35</v>
      </c>
    </row>
    <row r="29" spans="1:15" x14ac:dyDescent="0.25">
      <c r="A29" s="17" t="s">
        <v>374</v>
      </c>
      <c r="B29" s="18" t="s">
        <v>16</v>
      </c>
      <c r="C29" s="17" t="s">
        <v>375</v>
      </c>
      <c r="D29" s="17" t="s">
        <v>376</v>
      </c>
      <c r="E29" s="18" t="s">
        <v>334</v>
      </c>
      <c r="F29" s="20">
        <v>44136</v>
      </c>
      <c r="G29" s="21">
        <v>50000</v>
      </c>
      <c r="H29" s="22">
        <v>0</v>
      </c>
      <c r="I29" s="21">
        <f t="shared" si="0"/>
        <v>50000</v>
      </c>
      <c r="J29" s="21">
        <v>1435</v>
      </c>
      <c r="K29" s="21">
        <v>1854</v>
      </c>
      <c r="L29" s="21">
        <v>1520</v>
      </c>
      <c r="M29" s="17">
        <v>25</v>
      </c>
      <c r="N29" s="21">
        <v>4834</v>
      </c>
      <c r="O29" s="21">
        <v>45166</v>
      </c>
    </row>
    <row r="30" spans="1:15" ht="12.75" customHeight="1" x14ac:dyDescent="0.25">
      <c r="A30" s="17" t="s">
        <v>377</v>
      </c>
      <c r="B30" s="18" t="s">
        <v>28</v>
      </c>
      <c r="C30" s="17" t="s">
        <v>378</v>
      </c>
      <c r="D30" s="17" t="s">
        <v>376</v>
      </c>
      <c r="E30" s="18" t="s">
        <v>334</v>
      </c>
      <c r="F30" s="20">
        <v>44652</v>
      </c>
      <c r="G30" s="21">
        <v>40000</v>
      </c>
      <c r="H30" s="22">
        <v>0</v>
      </c>
      <c r="I30" s="21">
        <f t="shared" si="0"/>
        <v>40000</v>
      </c>
      <c r="J30" s="21">
        <v>1148</v>
      </c>
      <c r="K30" s="17">
        <v>442.65</v>
      </c>
      <c r="L30" s="21">
        <v>1216</v>
      </c>
      <c r="M30" s="17">
        <v>25</v>
      </c>
      <c r="N30" s="21">
        <v>2831.65</v>
      </c>
      <c r="O30" s="21">
        <v>37168.35</v>
      </c>
    </row>
    <row r="31" spans="1:15" x14ac:dyDescent="0.25">
      <c r="A31" s="17" t="s">
        <v>379</v>
      </c>
      <c r="B31" s="18" t="s">
        <v>28</v>
      </c>
      <c r="C31" s="17" t="s">
        <v>380</v>
      </c>
      <c r="D31" s="17" t="s">
        <v>381</v>
      </c>
      <c r="E31" s="18" t="s">
        <v>334</v>
      </c>
      <c r="F31" s="20">
        <v>44075</v>
      </c>
      <c r="G31" s="21">
        <v>55000</v>
      </c>
      <c r="H31" s="22">
        <v>0</v>
      </c>
      <c r="I31" s="21">
        <f t="shared" si="0"/>
        <v>55000</v>
      </c>
      <c r="J31" s="21">
        <v>1578.5</v>
      </c>
      <c r="K31" s="21">
        <v>2321.5700000000002</v>
      </c>
      <c r="L31" s="21">
        <v>1672</v>
      </c>
      <c r="M31" s="21">
        <v>1712.38</v>
      </c>
      <c r="N31" s="21">
        <v>7284.45</v>
      </c>
      <c r="O31" s="21">
        <v>47715.55</v>
      </c>
    </row>
    <row r="32" spans="1:15" x14ac:dyDescent="0.25">
      <c r="A32" s="17" t="s">
        <v>382</v>
      </c>
      <c r="B32" s="18" t="s">
        <v>28</v>
      </c>
      <c r="C32" s="17" t="s">
        <v>380</v>
      </c>
      <c r="D32" s="17" t="s">
        <v>381</v>
      </c>
      <c r="E32" s="18" t="s">
        <v>334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2559.6799999999998</v>
      </c>
      <c r="L32" s="21">
        <v>1672</v>
      </c>
      <c r="M32" s="21">
        <v>17175</v>
      </c>
      <c r="N32" s="21">
        <v>22985.18</v>
      </c>
      <c r="O32" s="21">
        <v>32014.82</v>
      </c>
    </row>
    <row r="33" spans="1:15" x14ac:dyDescent="0.25">
      <c r="A33" s="17" t="s">
        <v>383</v>
      </c>
      <c r="B33" s="18" t="s">
        <v>28</v>
      </c>
      <c r="C33" s="17" t="s">
        <v>384</v>
      </c>
      <c r="D33" s="17" t="s">
        <v>381</v>
      </c>
      <c r="E33" s="18" t="s">
        <v>334</v>
      </c>
      <c r="F33" s="20">
        <v>44287</v>
      </c>
      <c r="G33" s="21">
        <v>50000</v>
      </c>
      <c r="H33" s="22">
        <v>0</v>
      </c>
      <c r="I33" s="21">
        <f t="shared" si="0"/>
        <v>50000</v>
      </c>
      <c r="J33" s="21">
        <v>1435</v>
      </c>
      <c r="K33" s="21">
        <v>1854</v>
      </c>
      <c r="L33" s="21">
        <v>1520</v>
      </c>
      <c r="M33" s="17">
        <v>25</v>
      </c>
      <c r="N33" s="21">
        <v>4834</v>
      </c>
      <c r="O33" s="21">
        <v>45166</v>
      </c>
    </row>
    <row r="34" spans="1:15" x14ac:dyDescent="0.25">
      <c r="A34" s="17" t="s">
        <v>385</v>
      </c>
      <c r="B34" s="18" t="s">
        <v>28</v>
      </c>
      <c r="C34" s="17" t="s">
        <v>386</v>
      </c>
      <c r="D34" s="17" t="s">
        <v>381</v>
      </c>
      <c r="E34" s="18" t="s">
        <v>334</v>
      </c>
      <c r="F34" s="20">
        <v>44501</v>
      </c>
      <c r="G34" s="21">
        <v>85000</v>
      </c>
      <c r="H34" s="22">
        <v>0</v>
      </c>
      <c r="I34" s="21">
        <f t="shared" si="0"/>
        <v>85000</v>
      </c>
      <c r="J34" s="21">
        <v>2439.5</v>
      </c>
      <c r="K34" s="21">
        <v>8576.99</v>
      </c>
      <c r="L34" s="21">
        <v>2584</v>
      </c>
      <c r="M34" s="17">
        <v>25</v>
      </c>
      <c r="N34" s="21">
        <v>13625.49</v>
      </c>
      <c r="O34" s="21">
        <v>71374.509999999995</v>
      </c>
    </row>
    <row r="35" spans="1:15" x14ac:dyDescent="0.25">
      <c r="A35" s="17" t="s">
        <v>387</v>
      </c>
      <c r="B35" s="18" t="s">
        <v>28</v>
      </c>
      <c r="C35" s="17" t="s">
        <v>479</v>
      </c>
      <c r="D35" s="17" t="s">
        <v>388</v>
      </c>
      <c r="E35" s="18" t="s">
        <v>334</v>
      </c>
      <c r="F35" s="20">
        <v>44378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v>13725.49</v>
      </c>
      <c r="O35" s="21">
        <v>71274.509999999995</v>
      </c>
    </row>
    <row r="36" spans="1:15" x14ac:dyDescent="0.25">
      <c r="A36" s="17" t="s">
        <v>389</v>
      </c>
      <c r="B36" s="18" t="s">
        <v>28</v>
      </c>
      <c r="C36" s="17" t="s">
        <v>390</v>
      </c>
      <c r="D36" s="17" t="s">
        <v>391</v>
      </c>
      <c r="E36" s="18" t="s">
        <v>334</v>
      </c>
      <c r="F36" s="20">
        <v>44075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392</v>
      </c>
      <c r="B37" s="18" t="s">
        <v>28</v>
      </c>
      <c r="C37" s="17" t="s">
        <v>393</v>
      </c>
      <c r="D37" s="17" t="s">
        <v>391</v>
      </c>
      <c r="E37" s="18" t="s">
        <v>334</v>
      </c>
      <c r="F37" s="20">
        <v>44287</v>
      </c>
      <c r="G37" s="21">
        <v>55000</v>
      </c>
      <c r="H37" s="22">
        <v>0</v>
      </c>
      <c r="I37" s="21">
        <f t="shared" si="0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v>5835.18</v>
      </c>
      <c r="O37" s="21">
        <v>49164.82</v>
      </c>
    </row>
    <row r="38" spans="1:15" x14ac:dyDescent="0.25">
      <c r="A38" s="17" t="s">
        <v>394</v>
      </c>
      <c r="B38" s="18" t="s">
        <v>16</v>
      </c>
      <c r="C38" s="17" t="s">
        <v>395</v>
      </c>
      <c r="D38" s="17" t="s">
        <v>396</v>
      </c>
      <c r="E38" s="18" t="s">
        <v>334</v>
      </c>
      <c r="F38" s="20">
        <v>44228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397</v>
      </c>
      <c r="B39" s="18" t="s">
        <v>16</v>
      </c>
      <c r="C39" s="17" t="s">
        <v>398</v>
      </c>
      <c r="D39" s="17" t="s">
        <v>399</v>
      </c>
      <c r="E39" s="18" t="s">
        <v>334</v>
      </c>
      <c r="F39" s="20">
        <v>44652</v>
      </c>
      <c r="G39" s="21">
        <v>85000</v>
      </c>
      <c r="H39" s="22">
        <v>0</v>
      </c>
      <c r="I39" s="21">
        <f t="shared" si="0"/>
        <v>85000</v>
      </c>
      <c r="J39" s="21">
        <v>2439.5</v>
      </c>
      <c r="K39" s="21">
        <v>8576.99</v>
      </c>
      <c r="L39" s="21">
        <v>2584</v>
      </c>
      <c r="M39" s="17">
        <v>25</v>
      </c>
      <c r="N39" s="21">
        <v>13625.49</v>
      </c>
      <c r="O39" s="21">
        <v>71374.509999999995</v>
      </c>
    </row>
    <row r="40" spans="1:15" x14ac:dyDescent="0.25">
      <c r="A40" s="17" t="s">
        <v>400</v>
      </c>
      <c r="B40" s="18" t="s">
        <v>28</v>
      </c>
      <c r="C40" s="17" t="s">
        <v>401</v>
      </c>
      <c r="D40" s="17" t="s">
        <v>402</v>
      </c>
      <c r="E40" s="18" t="s">
        <v>334</v>
      </c>
      <c r="F40" s="20">
        <v>44256</v>
      </c>
      <c r="G40" s="21">
        <v>55000</v>
      </c>
      <c r="H40" s="22">
        <v>0</v>
      </c>
      <c r="I40" s="21">
        <f t="shared" si="0"/>
        <v>55000</v>
      </c>
      <c r="J40" s="21">
        <v>1578.5</v>
      </c>
      <c r="K40" s="21">
        <v>2559.6799999999998</v>
      </c>
      <c r="L40" s="21">
        <v>1672</v>
      </c>
      <c r="M40" s="17">
        <v>125</v>
      </c>
      <c r="N40" s="21">
        <v>5935.18</v>
      </c>
      <c r="O40" s="21">
        <v>49064.82</v>
      </c>
    </row>
    <row r="41" spans="1:15" x14ac:dyDescent="0.25">
      <c r="A41" s="17" t="s">
        <v>403</v>
      </c>
      <c r="B41" s="18" t="s">
        <v>28</v>
      </c>
      <c r="C41" s="17" t="s">
        <v>404</v>
      </c>
      <c r="D41" s="17" t="s">
        <v>405</v>
      </c>
      <c r="E41" s="18" t="s">
        <v>334</v>
      </c>
      <c r="F41" s="20">
        <v>44197</v>
      </c>
      <c r="G41" s="21">
        <v>70000</v>
      </c>
      <c r="H41" s="22">
        <v>0</v>
      </c>
      <c r="I41" s="21">
        <f t="shared" si="0"/>
        <v>70000</v>
      </c>
      <c r="J41" s="21">
        <v>2009</v>
      </c>
      <c r="K41" s="21">
        <v>5368.48</v>
      </c>
      <c r="L41" s="21">
        <v>2128</v>
      </c>
      <c r="M41" s="17">
        <v>25</v>
      </c>
      <c r="N41" s="21">
        <v>9530.48</v>
      </c>
      <c r="O41" s="21">
        <v>60469.52</v>
      </c>
    </row>
    <row r="42" spans="1:15" x14ac:dyDescent="0.25">
      <c r="A42" s="17" t="s">
        <v>406</v>
      </c>
      <c r="B42" s="18" t="s">
        <v>16</v>
      </c>
      <c r="C42" s="17" t="s">
        <v>407</v>
      </c>
      <c r="D42" s="17" t="s">
        <v>405</v>
      </c>
      <c r="E42" s="18" t="s">
        <v>334</v>
      </c>
      <c r="F42" s="20">
        <v>44652</v>
      </c>
      <c r="G42" s="21">
        <v>40000</v>
      </c>
      <c r="H42" s="22">
        <v>0</v>
      </c>
      <c r="I42" s="21">
        <f t="shared" si="0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v>2831.65</v>
      </c>
      <c r="O42" s="21">
        <v>37168.35</v>
      </c>
    </row>
    <row r="43" spans="1:15" x14ac:dyDescent="0.25">
      <c r="A43" s="17" t="s">
        <v>408</v>
      </c>
      <c r="B43" s="18" t="s">
        <v>16</v>
      </c>
      <c r="C43" s="17" t="s">
        <v>66</v>
      </c>
      <c r="D43" s="17" t="s">
        <v>409</v>
      </c>
      <c r="E43" s="18" t="s">
        <v>334</v>
      </c>
      <c r="F43" s="20">
        <v>44713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v>2831.65</v>
      </c>
      <c r="O43" s="21">
        <v>37168.35</v>
      </c>
    </row>
    <row r="44" spans="1:15" x14ac:dyDescent="0.25">
      <c r="A44" s="17" t="s">
        <v>410</v>
      </c>
      <c r="B44" s="18" t="s">
        <v>28</v>
      </c>
      <c r="C44" s="17" t="s">
        <v>66</v>
      </c>
      <c r="D44" s="17" t="s">
        <v>409</v>
      </c>
      <c r="E44" s="18" t="s">
        <v>334</v>
      </c>
      <c r="F44" s="20">
        <v>44713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411</v>
      </c>
      <c r="B45" s="18" t="s">
        <v>16</v>
      </c>
      <c r="C45" s="17" t="s">
        <v>333</v>
      </c>
      <c r="D45" s="17" t="s">
        <v>412</v>
      </c>
      <c r="E45" s="18" t="s">
        <v>334</v>
      </c>
      <c r="F45" s="20">
        <v>44652</v>
      </c>
      <c r="G45" s="21">
        <v>44000</v>
      </c>
      <c r="H45" s="22">
        <v>0</v>
      </c>
      <c r="I45" s="21">
        <f t="shared" si="0"/>
        <v>44000</v>
      </c>
      <c r="J45" s="21">
        <v>1262.8</v>
      </c>
      <c r="K45" s="21">
        <v>1007.19</v>
      </c>
      <c r="L45" s="21">
        <v>1337.6</v>
      </c>
      <c r="M45" s="17">
        <v>25</v>
      </c>
      <c r="N45" s="21">
        <v>3632.59</v>
      </c>
      <c r="O45" s="21">
        <v>40367.410000000003</v>
      </c>
    </row>
    <row r="46" spans="1:15" x14ac:dyDescent="0.25">
      <c r="A46" s="17" t="s">
        <v>413</v>
      </c>
      <c r="B46" s="18" t="s">
        <v>28</v>
      </c>
      <c r="C46" s="17" t="s">
        <v>414</v>
      </c>
      <c r="D46" s="17" t="s">
        <v>415</v>
      </c>
      <c r="E46" s="18" t="s">
        <v>334</v>
      </c>
      <c r="F46" s="20">
        <v>44105</v>
      </c>
      <c r="G46" s="21">
        <v>70000</v>
      </c>
      <c r="H46" s="22">
        <v>0</v>
      </c>
      <c r="I46" s="21">
        <f t="shared" si="0"/>
        <v>70000</v>
      </c>
      <c r="J46" s="21">
        <v>2009</v>
      </c>
      <c r="K46" s="21">
        <v>5051</v>
      </c>
      <c r="L46" s="21">
        <v>2128</v>
      </c>
      <c r="M46" s="21">
        <v>1712.38</v>
      </c>
      <c r="N46" s="21">
        <v>10900.38</v>
      </c>
      <c r="O46" s="21">
        <v>59099.62</v>
      </c>
    </row>
    <row r="47" spans="1:15" x14ac:dyDescent="0.25">
      <c r="A47" s="17" t="s">
        <v>416</v>
      </c>
      <c r="B47" s="18" t="s">
        <v>28</v>
      </c>
      <c r="C47" s="17" t="s">
        <v>417</v>
      </c>
      <c r="D47" s="17" t="s">
        <v>418</v>
      </c>
      <c r="E47" s="18" t="s">
        <v>334</v>
      </c>
      <c r="F47" s="20">
        <v>44652</v>
      </c>
      <c r="G47" s="21">
        <v>35000</v>
      </c>
      <c r="H47" s="22">
        <v>0</v>
      </c>
      <c r="I47" s="21">
        <f>G47-H47</f>
        <v>35000</v>
      </c>
      <c r="J47" s="21">
        <v>1004.5</v>
      </c>
      <c r="K47" s="17">
        <v>0</v>
      </c>
      <c r="L47" s="21">
        <v>1064</v>
      </c>
      <c r="M47" s="17">
        <v>125</v>
      </c>
      <c r="N47" s="21">
        <v>2193.5</v>
      </c>
      <c r="O47" s="21">
        <v>32806.5</v>
      </c>
    </row>
    <row r="48" spans="1:15" x14ac:dyDescent="0.25">
      <c r="A48" s="17" t="s">
        <v>419</v>
      </c>
      <c r="B48" s="18" t="s">
        <v>28</v>
      </c>
      <c r="C48" s="17" t="s">
        <v>417</v>
      </c>
      <c r="D48" s="17" t="s">
        <v>418</v>
      </c>
      <c r="E48" s="18" t="s">
        <v>334</v>
      </c>
      <c r="F48" s="20">
        <v>37196</v>
      </c>
      <c r="G48" s="21">
        <v>44000</v>
      </c>
      <c r="H48" s="22">
        <v>0</v>
      </c>
      <c r="I48" s="21">
        <f t="shared" si="0"/>
        <v>44000</v>
      </c>
      <c r="J48" s="21">
        <v>1262.8</v>
      </c>
      <c r="K48" s="21">
        <v>1007.19</v>
      </c>
      <c r="L48" s="21">
        <v>1337.6</v>
      </c>
      <c r="M48" s="21">
        <v>5025</v>
      </c>
      <c r="N48" s="21">
        <v>8632.59</v>
      </c>
      <c r="O48" s="21">
        <v>35367.410000000003</v>
      </c>
    </row>
    <row r="49" spans="1:15" x14ac:dyDescent="0.25">
      <c r="A49" s="24" t="s">
        <v>420</v>
      </c>
      <c r="B49" s="25">
        <v>44</v>
      </c>
      <c r="C49" s="17"/>
      <c r="D49" s="17"/>
      <c r="E49" s="18"/>
      <c r="F49" s="17"/>
      <c r="G49" s="28">
        <f t="shared" ref="G49:O49" si="1">SUM(G5:G48)</f>
        <v>2400000</v>
      </c>
      <c r="H49" s="29">
        <f t="shared" si="1"/>
        <v>0</v>
      </c>
      <c r="I49" s="28">
        <f t="shared" si="1"/>
        <v>2400000</v>
      </c>
      <c r="J49" s="28">
        <f t="shared" si="1"/>
        <v>68880.000000000015</v>
      </c>
      <c r="K49" s="28">
        <f t="shared" si="1"/>
        <v>129714.09</v>
      </c>
      <c r="L49" s="28">
        <f t="shared" si="1"/>
        <v>72960.000000000015</v>
      </c>
      <c r="M49" s="28">
        <f t="shared" si="1"/>
        <v>53024.76</v>
      </c>
      <c r="N49" s="28">
        <f t="shared" si="1"/>
        <v>324578.84999999998</v>
      </c>
      <c r="O49" s="28">
        <f t="shared" si="1"/>
        <v>2075421.1500000006</v>
      </c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7" t="s">
        <v>241</v>
      </c>
      <c r="B51" s="16"/>
      <c r="C51" s="16"/>
      <c r="D51" s="3"/>
      <c r="E51" s="6"/>
      <c r="F51" s="81" t="s">
        <v>242</v>
      </c>
      <c r="G51" s="81"/>
      <c r="H51" s="81"/>
      <c r="I51" s="16"/>
      <c r="J51" s="16"/>
      <c r="K51" s="16"/>
      <c r="L51" s="8"/>
      <c r="M51" s="13"/>
      <c r="N51" s="13"/>
      <c r="O51" s="13"/>
    </row>
    <row r="52" spans="1:15" x14ac:dyDescent="0.25">
      <c r="A52" s="12"/>
      <c r="B52" s="9"/>
      <c r="C52" s="4"/>
      <c r="D52" s="4"/>
      <c r="E52" s="5"/>
      <c r="F52" s="4"/>
      <c r="G52" s="13"/>
      <c r="H52" s="14"/>
      <c r="I52" s="13"/>
      <c r="J52" s="13"/>
      <c r="K52" s="13"/>
      <c r="L52" s="13"/>
      <c r="M52" s="13"/>
      <c r="N52" s="13"/>
      <c r="O52" s="13"/>
    </row>
    <row r="53" spans="1:15" x14ac:dyDescent="0.25">
      <c r="A53" s="3"/>
      <c r="B53" s="3"/>
      <c r="C53" s="3"/>
      <c r="D53" s="3"/>
      <c r="E53" s="6"/>
      <c r="F53" s="3"/>
      <c r="G53" s="3"/>
      <c r="H53" s="7"/>
      <c r="I53" s="3"/>
      <c r="J53" s="3"/>
      <c r="K53" s="3"/>
      <c r="L53" s="3"/>
      <c r="M53" s="3"/>
      <c r="N53" s="3"/>
      <c r="O53" s="3"/>
    </row>
    <row r="54" spans="1:15" x14ac:dyDescent="0.25">
      <c r="A54" s="7"/>
      <c r="B54" s="3"/>
      <c r="C54" s="3"/>
      <c r="D54" s="3"/>
      <c r="E54" s="6"/>
      <c r="F54" s="81"/>
      <c r="G54" s="81"/>
      <c r="H54" s="81"/>
      <c r="I54" s="3"/>
      <c r="J54" s="3"/>
      <c r="K54" s="3"/>
      <c r="L54" s="8"/>
      <c r="M54" s="8"/>
      <c r="N54" s="8"/>
      <c r="O54" s="8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 t="s">
        <v>497</v>
      </c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6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3"/>
      <c r="E71" s="64"/>
      <c r="F71" s="65"/>
    </row>
    <row r="72" spans="1:6" x14ac:dyDescent="0.25">
      <c r="A72" s="62"/>
      <c r="B72" s="63"/>
      <c r="C72" s="62"/>
      <c r="D72" s="63"/>
      <c r="E72" s="64"/>
      <c r="F72" s="65"/>
    </row>
    <row r="73" spans="1:6" x14ac:dyDescent="0.25">
      <c r="A73" s="62"/>
      <c r="B73" s="63"/>
      <c r="C73" s="62"/>
      <c r="D73" s="66"/>
      <c r="E73" s="64"/>
      <c r="F73" s="65"/>
    </row>
  </sheetData>
  <sortState xmlns:xlrd2="http://schemas.microsoft.com/office/spreadsheetml/2017/richdata2" ref="A5:O48">
    <sortCondition ref="D5:D48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4:H54"/>
    <mergeCell ref="F51:H51"/>
  </mergeCells>
  <phoneticPr fontId="22" type="noConversion"/>
  <conditionalFormatting sqref="A5:A48">
    <cfRule type="duplicateValues" dxfId="13" priority="13"/>
  </conditionalFormatting>
  <conditionalFormatting sqref="A51">
    <cfRule type="duplicateValues" dxfId="12" priority="1"/>
  </conditionalFormatting>
  <conditionalFormatting sqref="A52:A53">
    <cfRule type="duplicateValues" dxfId="11" priority="3"/>
  </conditionalFormatting>
  <conditionalFormatting sqref="A54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59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A4" sqref="A4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506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421</v>
      </c>
      <c r="C3" s="37" t="s">
        <v>2</v>
      </c>
      <c r="D3" s="36" t="s">
        <v>422</v>
      </c>
      <c r="E3" s="36" t="s">
        <v>423</v>
      </c>
      <c r="F3" s="32" t="s">
        <v>424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5" ht="23.25" customHeight="1" x14ac:dyDescent="0.25">
      <c r="A4" s="17" t="s">
        <v>427</v>
      </c>
      <c r="B4" s="18" t="s">
        <v>16</v>
      </c>
      <c r="C4" s="17" t="s">
        <v>62</v>
      </c>
      <c r="D4" s="17" t="s">
        <v>219</v>
      </c>
      <c r="E4" s="38" t="s">
        <v>428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429</v>
      </c>
      <c r="B5" s="18" t="s">
        <v>16</v>
      </c>
      <c r="C5" s="17" t="s">
        <v>66</v>
      </c>
      <c r="D5" s="17" t="s">
        <v>367</v>
      </c>
      <c r="E5" s="38" t="s">
        <v>428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420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1" t="s">
        <v>242</v>
      </c>
      <c r="G11" s="81"/>
      <c r="H11" s="81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D11" sqref="D11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421</v>
      </c>
      <c r="C3" s="36" t="s">
        <v>2</v>
      </c>
      <c r="D3" s="36" t="s">
        <v>422</v>
      </c>
      <c r="E3" s="36" t="s">
        <v>423</v>
      </c>
      <c r="F3" s="32" t="s">
        <v>433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5" ht="24" customHeight="1" x14ac:dyDescent="0.25">
      <c r="A4" s="43" t="s">
        <v>434</v>
      </c>
      <c r="B4" s="38" t="s">
        <v>16</v>
      </c>
      <c r="C4" s="43" t="s">
        <v>435</v>
      </c>
      <c r="D4" s="43" t="s">
        <v>345</v>
      </c>
      <c r="E4" s="43" t="s">
        <v>436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437</v>
      </c>
      <c r="B5" s="38" t="s">
        <v>16</v>
      </c>
      <c r="C5" s="43" t="s">
        <v>438</v>
      </c>
      <c r="D5" s="43" t="s">
        <v>345</v>
      </c>
      <c r="E5" s="43" t="s">
        <v>436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439</v>
      </c>
      <c r="B6" s="38" t="s">
        <v>28</v>
      </c>
      <c r="C6" s="43" t="s">
        <v>438</v>
      </c>
      <c r="D6" s="43" t="s">
        <v>345</v>
      </c>
      <c r="E6" s="43" t="s">
        <v>436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440</v>
      </c>
      <c r="B7" s="38" t="s">
        <v>16</v>
      </c>
      <c r="C7" s="43" t="s">
        <v>438</v>
      </c>
      <c r="D7" s="43" t="s">
        <v>345</v>
      </c>
      <c r="E7" s="43" t="s">
        <v>436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441</v>
      </c>
      <c r="B8" s="38" t="s">
        <v>16</v>
      </c>
      <c r="C8" s="43" t="s">
        <v>438</v>
      </c>
      <c r="D8" s="43" t="s">
        <v>345</v>
      </c>
      <c r="E8" s="43" t="s">
        <v>436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442</v>
      </c>
      <c r="B9" s="38" t="s">
        <v>16</v>
      </c>
      <c r="C9" s="43" t="s">
        <v>438</v>
      </c>
      <c r="D9" s="43" t="s">
        <v>345</v>
      </c>
      <c r="E9" s="43" t="s">
        <v>436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443</v>
      </c>
      <c r="B10" s="38" t="s">
        <v>28</v>
      </c>
      <c r="C10" s="43" t="s">
        <v>444</v>
      </c>
      <c r="D10" s="43" t="s">
        <v>345</v>
      </c>
      <c r="E10" s="43" t="s">
        <v>436</v>
      </c>
      <c r="F10" s="34" t="s">
        <v>502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445</v>
      </c>
      <c r="B11" s="38" t="s">
        <v>16</v>
      </c>
      <c r="C11" s="43" t="s">
        <v>444</v>
      </c>
      <c r="D11" s="43" t="s">
        <v>345</v>
      </c>
      <c r="E11" s="43" t="s">
        <v>436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446</v>
      </c>
      <c r="B12" s="38" t="s">
        <v>16</v>
      </c>
      <c r="C12" s="43" t="s">
        <v>444</v>
      </c>
      <c r="D12" s="43" t="s">
        <v>345</v>
      </c>
      <c r="E12" s="43" t="s">
        <v>436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447</v>
      </c>
      <c r="B13" s="38" t="s">
        <v>16</v>
      </c>
      <c r="C13" s="43" t="s">
        <v>444</v>
      </c>
      <c r="D13" s="43" t="s">
        <v>345</v>
      </c>
      <c r="E13" s="43" t="s">
        <v>436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448</v>
      </c>
      <c r="B14" s="38" t="s">
        <v>16</v>
      </c>
      <c r="C14" s="43" t="s">
        <v>444</v>
      </c>
      <c r="D14" s="43" t="s">
        <v>345</v>
      </c>
      <c r="E14" s="43" t="s">
        <v>436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449</v>
      </c>
      <c r="B15" s="38" t="s">
        <v>16</v>
      </c>
      <c r="C15" s="43" t="s">
        <v>444</v>
      </c>
      <c r="D15" s="43" t="s">
        <v>345</v>
      </c>
      <c r="E15" s="43" t="s">
        <v>436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450</v>
      </c>
      <c r="B16" s="38" t="s">
        <v>16</v>
      </c>
      <c r="C16" s="43" t="s">
        <v>444</v>
      </c>
      <c r="D16" s="43" t="s">
        <v>345</v>
      </c>
      <c r="E16" s="43" t="s">
        <v>436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451</v>
      </c>
      <c r="B17" s="38" t="s">
        <v>16</v>
      </c>
      <c r="C17" s="43" t="s">
        <v>444</v>
      </c>
      <c r="D17" s="43" t="s">
        <v>345</v>
      </c>
      <c r="E17" s="43" t="s">
        <v>436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452</v>
      </c>
      <c r="B18" s="38" t="s">
        <v>16</v>
      </c>
      <c r="C18" s="43" t="s">
        <v>444</v>
      </c>
      <c r="D18" s="43" t="s">
        <v>345</v>
      </c>
      <c r="E18" s="43" t="s">
        <v>436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473</v>
      </c>
      <c r="B19" s="38" t="s">
        <v>16</v>
      </c>
      <c r="C19" s="43" t="s">
        <v>444</v>
      </c>
      <c r="D19" s="43" t="s">
        <v>345</v>
      </c>
      <c r="E19" s="43" t="s">
        <v>436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480</v>
      </c>
      <c r="B20" s="38" t="s">
        <v>16</v>
      </c>
      <c r="C20" s="43" t="s">
        <v>444</v>
      </c>
      <c r="D20" s="43" t="s">
        <v>345</v>
      </c>
      <c r="E20" s="43" t="s">
        <v>436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453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1" t="s">
        <v>242</v>
      </c>
      <c r="G26" s="81"/>
      <c r="H26" s="81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zoomScaleNormal="100" zoomScalePageLayoutView="70" workbookViewId="0">
      <selection activeCell="D24" sqref="D24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508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421</v>
      </c>
      <c r="C3" s="32" t="s">
        <v>2</v>
      </c>
      <c r="D3" s="32" t="s">
        <v>422</v>
      </c>
      <c r="E3" s="32" t="s">
        <v>423</v>
      </c>
      <c r="F3" s="32" t="s">
        <v>424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454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454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455</v>
      </c>
      <c r="E6" s="38" t="s">
        <v>454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910.22</v>
      </c>
      <c r="L6" s="43">
        <v>304</v>
      </c>
      <c r="M6" s="43">
        <v>0</v>
      </c>
      <c r="N6" s="44">
        <v>1501.22</v>
      </c>
      <c r="O6" s="44">
        <v>8498.7800000000007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367</v>
      </c>
      <c r="E7" s="38" t="s">
        <v>454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454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8587.19</v>
      </c>
      <c r="L8" s="55">
        <v>1398.4</v>
      </c>
      <c r="M8" s="55">
        <v>0</v>
      </c>
      <c r="N8" s="57">
        <v>11305.79</v>
      </c>
      <c r="O8" s="57">
        <v>34694.21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420</v>
      </c>
      <c r="B12" s="52">
        <v>8</v>
      </c>
      <c r="C12" s="47"/>
      <c r="D12" s="47"/>
      <c r="E12" s="53"/>
      <c r="F12" s="53"/>
      <c r="G12" s="77">
        <f>SUM(G4:G11)</f>
        <v>170000</v>
      </c>
      <c r="H12" s="77">
        <v>0</v>
      </c>
      <c r="I12" s="77">
        <f>SUM(I4:I11)</f>
        <v>170000</v>
      </c>
      <c r="J12" s="77">
        <f>SUM(J4:J11)</f>
        <v>4879</v>
      </c>
      <c r="K12" s="77">
        <f>SUM(K4:K11)</f>
        <v>23702.700000000004</v>
      </c>
      <c r="L12" s="77">
        <f>SUM(L4:L11)</f>
        <v>5168</v>
      </c>
      <c r="M12" s="77">
        <v>0</v>
      </c>
      <c r="N12" s="77">
        <f>SUM(N4:N11)</f>
        <v>33749.700000000004</v>
      </c>
      <c r="O12" s="77">
        <f>SUM(O4:O11)</f>
        <v>136250.30000000002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509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421</v>
      </c>
      <c r="C16" s="32" t="s">
        <v>2</v>
      </c>
      <c r="D16" s="32" t="s">
        <v>422</v>
      </c>
      <c r="E16" s="32" t="s">
        <v>423</v>
      </c>
      <c r="F16" s="32" t="s">
        <v>424</v>
      </c>
      <c r="G16" s="32" t="s">
        <v>6</v>
      </c>
      <c r="H16" s="32" t="s">
        <v>7</v>
      </c>
      <c r="I16" s="32" t="s">
        <v>425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426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515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204.54</v>
      </c>
      <c r="L17" s="21">
        <v>304</v>
      </c>
      <c r="M17" s="21">
        <v>0</v>
      </c>
      <c r="N17" s="21">
        <f t="shared" ref="N17" si="5">SUM(J17:M17)</f>
        <v>795.54</v>
      </c>
      <c r="O17" s="21">
        <f t="shared" ref="O17" si="6">I17-N17</f>
        <v>9204.4599999999991</v>
      </c>
    </row>
    <row r="18" spans="1:15" x14ac:dyDescent="0.25">
      <c r="A18" s="17" t="s">
        <v>495</v>
      </c>
      <c r="B18" s="33" t="s">
        <v>28</v>
      </c>
      <c r="C18" s="34" t="s">
        <v>514</v>
      </c>
      <c r="D18" s="17" t="s">
        <v>245</v>
      </c>
      <c r="E18" s="18" t="s">
        <v>515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8" t="s">
        <v>420</v>
      </c>
      <c r="B19" s="79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2764.22</v>
      </c>
      <c r="L19" s="48">
        <f>SUM(L17:L18)</f>
        <v>1064</v>
      </c>
      <c r="M19" s="48">
        <v>0</v>
      </c>
      <c r="N19" s="48">
        <f>SUM(N17:N18)</f>
        <v>4832.7199999999993</v>
      </c>
      <c r="O19" s="48">
        <f>SUM(O17:O18)</f>
        <v>30167.279999999999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81" t="s">
        <v>242</v>
      </c>
      <c r="G22" s="81"/>
      <c r="H22" s="81"/>
      <c r="I22" s="16"/>
      <c r="J22" s="16"/>
      <c r="K22" s="16"/>
      <c r="L22" s="8"/>
      <c r="M22" s="8"/>
      <c r="N22" s="8"/>
      <c r="O22" s="8"/>
    </row>
    <row r="29" spans="1:15" x14ac:dyDescent="0.25">
      <c r="H29" s="81"/>
      <c r="I29" s="81"/>
      <c r="J29" s="81"/>
      <c r="K29" s="3"/>
      <c r="L29" s="3"/>
      <c r="M29" s="3"/>
    </row>
    <row r="30" spans="1:15" x14ac:dyDescent="0.25">
      <c r="G30" s="81"/>
      <c r="H30" s="81"/>
      <c r="I30" s="81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2023-12-11T13:49:52Z</cp:lastPrinted>
  <dcterms:created xsi:type="dcterms:W3CDTF">2022-12-20T18:48:02Z</dcterms:created>
  <dcterms:modified xsi:type="dcterms:W3CDTF">2025-10-08T15:27:48Z</dcterms:modified>
  <cp:category/>
  <cp:contentStatus/>
</cp:coreProperties>
</file>