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may\"/>
    </mc:Choice>
  </mc:AlternateContent>
  <xr:revisionPtr revIDLastSave="0" documentId="8_{6A7D6FFE-30E5-4D23-8FD8-EC9CAC07F14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Militar'!$A$3:$O$19</definedName>
    <definedName name="_xlnm._FilterDatabase" localSheetId="0" hidden="1">Fijo!$A$4:$O$168</definedName>
    <definedName name="_xlnm._FilterDatabase" localSheetId="1" hidden="1">'Fijo 2'!$A$4:$O$106</definedName>
    <definedName name="_xlnm._FilterDatabase" localSheetId="2" hidden="1">Temporal!$A$4:$O$52</definedName>
    <definedName name="_xlnm.Extract" localSheetId="0">Fijo!$D$180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8" l="1"/>
  <c r="N9" i="8"/>
  <c r="L9" i="8"/>
  <c r="J9" i="8"/>
  <c r="I9" i="8"/>
  <c r="G9" i="8"/>
  <c r="N52" i="4"/>
  <c r="M52" i="4"/>
  <c r="M106" i="1"/>
  <c r="L106" i="1"/>
  <c r="J106" i="1"/>
  <c r="G106" i="1"/>
  <c r="M168" i="2"/>
  <c r="L168" i="2"/>
  <c r="K168" i="2"/>
  <c r="J168" i="2"/>
  <c r="O72" i="2"/>
  <c r="J52" i="4"/>
  <c r="G52" i="4"/>
  <c r="I7" i="4" l="1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H106" i="1"/>
  <c r="I106" i="1" l="1"/>
  <c r="I50" i="4"/>
  <c r="I49" i="4"/>
  <c r="O96" i="1" l="1"/>
  <c r="K9" i="8"/>
  <c r="G19" i="6" l="1"/>
  <c r="N5" i="6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J19" i="6"/>
  <c r="K19" i="6"/>
  <c r="L19" i="6"/>
  <c r="M19" i="6"/>
  <c r="I4" i="6"/>
  <c r="B19" i="6"/>
  <c r="I5" i="3"/>
  <c r="O5" i="3" s="1"/>
  <c r="I6" i="3"/>
  <c r="O6" i="3" s="1"/>
  <c r="I7" i="3"/>
  <c r="O7" i="3" s="1"/>
  <c r="I8" i="3"/>
  <c r="O8" i="3" s="1"/>
  <c r="I4" i="3"/>
  <c r="O4" i="3" s="1"/>
  <c r="B9" i="3"/>
  <c r="B52" i="4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6" i="1"/>
  <c r="O36" i="1" s="1"/>
  <c r="N52" i="1"/>
  <c r="O52" i="1" s="1"/>
  <c r="N68" i="1"/>
  <c r="O68" i="1" s="1"/>
  <c r="N83" i="1"/>
  <c r="O8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4" i="1"/>
  <c r="O84" i="1" s="1"/>
  <c r="N85" i="1"/>
  <c r="O85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5" i="1"/>
  <c r="N106" i="1" s="1"/>
  <c r="O5" i="1" l="1"/>
  <c r="O106" i="1" s="1"/>
  <c r="O4" i="6"/>
  <c r="O19" i="6" s="1"/>
  <c r="N19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3" i="2"/>
  <c r="O93" i="2" s="1"/>
  <c r="N94" i="2"/>
  <c r="O94" i="2" s="1"/>
  <c r="N95" i="2"/>
  <c r="O95" i="2" s="1"/>
  <c r="N97" i="2"/>
  <c r="O97" i="2" s="1"/>
  <c r="N99" i="2"/>
  <c r="O99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O161" i="2" s="1"/>
  <c r="N163" i="2"/>
  <c r="O163" i="2" s="1"/>
  <c r="N164" i="2"/>
  <c r="O164" i="2" s="1"/>
  <c r="N165" i="2"/>
  <c r="O165" i="2" s="1"/>
  <c r="N166" i="2"/>
  <c r="O166" i="2" s="1"/>
  <c r="N167" i="2"/>
  <c r="O167" i="2" s="1"/>
  <c r="G168" i="2"/>
  <c r="O7" i="2" l="1"/>
  <c r="O168" i="2" s="1"/>
  <c r="N168" i="2"/>
  <c r="B168" i="2"/>
  <c r="O9" i="3" l="1"/>
  <c r="N9" i="3"/>
  <c r="M9" i="3"/>
  <c r="L9" i="3"/>
  <c r="K9" i="3"/>
  <c r="J9" i="3"/>
  <c r="I9" i="3"/>
  <c r="H9" i="3"/>
  <c r="G9" i="3"/>
  <c r="H52" i="4" l="1"/>
  <c r="I52" i="4"/>
  <c r="L52" i="4"/>
  <c r="H168" i="2"/>
  <c r="I168" i="2"/>
  <c r="K106" i="1" l="1"/>
</calcChain>
</file>

<file path=xl/sharedStrings.xml><?xml version="1.0" encoding="utf-8"?>
<sst xmlns="http://schemas.openxmlformats.org/spreadsheetml/2006/main" count="1795" uniqueCount="498">
  <si>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</si>
  <si>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</si>
  <si>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</si>
  <si>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</si>
  <si>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</si>
  <si>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</si>
  <si>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</si>
  <si>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</si>
  <si>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</si>
  <si>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</si>
  <si>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</si>
  <si>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</si>
  <si>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</si>
  <si>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</si>
  <si>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</si>
  <si>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</si>
  <si>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</si>
  <si>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</si>
  <si>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</si>
  <si>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</si>
  <si>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</si>
  <si>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</si>
  <si>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</si>
  <si>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</si>
  <si>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</si>
  <si>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</si>
  <si>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</si>
  <si>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</si>
  <si>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</si>
  <si>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</si>
  <si>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</si>
  <si>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</si>
  <si>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</si>
  <si>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</si>
  <si>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</si>
  <si>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</si>
  <si>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</si>
  <si>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</si>
  <si>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</si>
  <si>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</si>
  <si>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</si>
  <si>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</si>
  <si>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</si>
  <si>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</si>
  <si>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</si>
  <si>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</si>
  <si>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</si>
  <si>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</si>
  <si>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</si>
  <si>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</si>
  <si>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</si>
  <si>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</si>
  <si>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</si>
  <si>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</si>
  <si>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</si>
  <si>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</si>
  <si>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</si>
  <si>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</si>
  <si>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</si>
  <si>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</si>
  <si>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</si>
  <si>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</si>
  <si>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</si>
  <si>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</si>
  <si>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</si>
  <si>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</si>
  <si>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</si>
  <si>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</si>
  <si>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</si>
  <si>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</si>
  <si>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</si>
  <si>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</si>
  <si>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</si>
  <si>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</si>
  <si>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</si>
  <si>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</si>
  <si>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</si>
  <si>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</si>
  <si>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</si>
  <si>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</si>
  <si>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</si>
  <si>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</si>
  <si>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</si>
  <si>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</si>
  <si>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</si>
  <si>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</si>
  <si>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</si>
  <si>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</si>
  <si>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</si>
  <si>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</si>
  <si>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</si>
  <si>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</si>
  <si>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</si>
  <si>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</si>
  <si>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</si>
  <si>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</si>
  <si>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</si>
  <si>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</si>
  <si>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</si>
  <si>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</si>
  <si>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</si>
  <si>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</si>
  <si>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</si>
  <si>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</si>
  <si>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</si>
  <si>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</si>
  <si>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</si>
  <si>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</si>
  <si>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</si>
  <si>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</si>
  <si>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</si>
  <si>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</si>
  <si>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</si>
  <si>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</si>
  <si>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</si>
  <si>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</si>
  <si>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</si>
  <si>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</si>
  <si>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</si>
  <si>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</si>
  <si>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</si>
  <si>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</si>
  <si>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</si>
  <si>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</si>
  <si>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</si>
  <si>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</si>
  <si>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</si>
  <si>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</si>
  <si>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</si>
  <si>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</si>
  <si>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</si>
  <si>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</si>
  <si>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</si>
  <si>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</si>
  <si>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</si>
  <si>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</si>
  <si>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</si>
  <si>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</si>
  <si>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</si>
  <si>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</si>
  <si>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</si>
  <si>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</si>
  <si>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</si>
  <si>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</si>
  <si>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</si>
  <si>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</si>
  <si>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</si>
  <si>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</si>
  <si>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</si>
  <si>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</si>
  <si>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</si>
  <si>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</si>
  <si>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</si>
  <si>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</si>
  <si>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</si>
  <si>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</si>
  <si>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</si>
  <si>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</si>
  <si>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</si>
  <si>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</si>
  <si>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</si>
  <si>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</si>
  <si>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</si>
  <si>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</si>
  <si>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</si>
  <si>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</si>
  <si>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</si>
  <si>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</si>
  <si>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</si>
  <si>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</si>
  <si>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</si>
  <si>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</si>
  <si>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</si>
  <si>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</si>
  <si>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</si>
  <si>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</si>
  <si>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</si>
  <si>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</si>
  <si>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</si>
  <si>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</si>
  <si>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</si>
  <si>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</si>
  <si>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</si>
  <si>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</si>
  <si>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</si>
  <si>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</si>
  <si>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</si>
  <si>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</si>
  <si>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</si>
  <si>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</si>
  <si>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</si>
  <si>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</si>
  <si>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</si>
  <si>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</si>
  <si>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</si>
  <si>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</si>
  <si>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</si>
  <si>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</si>
  <si>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</si>
  <si>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</si>
  <si>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</si>
  <si>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</si>
  <si>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</si>
  <si>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</si>
  <si>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</si>
  <si>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</si>
  <si>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</si>
  <si>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</si>
  <si>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</si>
  <si>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</si>
  <si>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</si>
  <si>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</si>
  <si>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</si>
  <si>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</si>
  <si>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</si>
  <si>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</si>
  <si>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</si>
  <si>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</si>
  <si>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</si>
  <si>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</si>
  <si>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</si>
  <si>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</si>
  <si>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</si>
  <si>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</si>
  <si>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</si>
  <si>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</si>
  <si>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</si>
  <si>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</si>
  <si>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</si>
  <si>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</si>
  <si>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</si>
  <si>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</si>
  <si>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</si>
  <si>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</si>
  <si>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</si>
  <si>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</si>
  <si>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</si>
  <si>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</si>
  <si>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</si>
  <si>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</si>
  <si>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</si>
  <si>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</si>
  <si>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</si>
  <si>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</si>
  <si>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</si>
  <si>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</si>
  <si>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</si>
  <si>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</si>
  <si>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</si>
  <si>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</si>
  <si>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</si>
  <si>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</si>
  <si>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</si>
  <si>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</si>
  <si>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</si>
  <si>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</si>
  <si>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</si>
  <si>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</si>
  <si>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</si>
  <si>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</si>
  <si>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</si>
  <si>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</si>
  <si>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</si>
  <si>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</si>
  <si>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</si>
  <si>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</si>
  <si>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</si>
  <si>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</si>
  <si>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</si>
  <si>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</si>
  <si>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</si>
  <si>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</si>
  <si>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</si>
  <si>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</si>
  <si>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</si>
  <si>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</si>
  <si>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</si>
  <si>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</si>
  <si>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</si>
  <si>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</si>
  <si>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</si>
  <si>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</si>
  <si>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</si>
  <si>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</si>
  <si>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</si>
  <si>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</si>
  <si>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</si>
  <si>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</si>
  <si>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</si>
  <si>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</si>
  <si>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</si>
  <si>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</si>
  <si>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</si>
  <si>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</si>
  <si>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</si>
  <si>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</si>
  <si>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</si>
  <si>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</si>
  <si>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</si>
  <si>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</si>
  <si>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</si>
  <si>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</si>
  <si>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</si>
  <si>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</si>
  <si>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</si>
  <si>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</si>
  <si>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</si>
  <si>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</si>
  <si>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</si>
  <si>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</si>
  <si>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</si>
  <si>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</si>
  <si>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</si>
  <si>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</si>
  <si>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</si>
  <si>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</si>
  <si>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</si>
  <si>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</si>
  <si>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</si>
  <si>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</si>
  <si>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</si>
  <si>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</si>
  <si>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</si>
  <si>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</si>
  <si>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</si>
  <si>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</si>
  <si>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</si>
  <si>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</si>
  <si>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</si>
  <si>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</si>
  <si>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</si>
  <si>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</si>
  <si>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</si>
  <si>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</si>
  <si>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</si>
  <si>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</si>
  <si>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</si>
  <si>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</si>
  <si>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</si>
  <si>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</si>
  <si>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</si>
  <si>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</si>
  <si>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</si>
  <si>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</si>
  <si>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</si>
  <si>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</si>
  <si>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</si>
  <si>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</si>
  <si>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</si>
  <si>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</si>
  <si>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</si>
  <si>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</si>
  <si>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</si>
  <si>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</si>
  <si>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</si>
  <si>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</si>
  <si>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</si>
  <si>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</si>
  <si>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</si>
  <si>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</si>
  <si>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</si>
  <si>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</si>
  <si>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</si>
  <si>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</si>
  <si>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</si>
  <si>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</si>
  <si>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</si>
  <si>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</si>
  <si>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</si>
  <si>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</si>
  <si>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</si>
  <si>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</si>
  <si>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</si>
  <si>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</si>
  <si>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</si>
  <si>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</si>
  <si>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</si>
  <si>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</si>
  <si>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</si>
  <si>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</si>
  <si>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</si>
  <si>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</si>
  <si>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</si>
  <si>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</si>
  <si>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</si>
  <si>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</si>
  <si>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</si>
  <si>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</si>
  <si>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</si>
  <si>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</si>
  <si>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</si>
  <si>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</si>
  <si>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</si>
  <si>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</si>
  <si>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</si>
  <si>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</si>
  <si>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</si>
  <si>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</si>
  <si>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</si>
  <si>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</si>
  <si>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</si>
  <si>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</si>
  <si>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</si>
  <si>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</si>
  <si>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</si>
  <si>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</si>
  <si>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</si>
  <si>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</si>
  <si>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</si>
  <si>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</si>
  <si>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</si>
  <si>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</si>
  <si>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</si>
  <si>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</si>
  <si>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</si>
  <si>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</si>
  <si>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</si>
  <si>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</si>
  <si>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</si>
  <si>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</si>
  <si>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</si>
  <si>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</si>
  <si>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</si>
  <si>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</si>
  <si>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</si>
  <si>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</si>
  <si>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</si>
  <si>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</si>
  <si>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</si>
  <si>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</si>
  <si>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</si>
  <si>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</si>
  <si>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</si>
  <si>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</si>
  <si>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</si>
  <si>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</si>
  <si>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</si>
  <si>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</si>
  <si>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</si>
  <si>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</si>
  <si>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</si>
  <si>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</si>
  <si>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</si>
  <si>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</si>
  <si>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</si>
  <si>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</si>
  <si>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</si>
  <si>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</si>
  <si>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</si>
  <si>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</si>
  <si>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</si>
  <si>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</si>
  <si>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</si>
  <si>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</si>
  <si>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</si>
  <si>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</si>
  <si>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</si>
  <si>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</si>
  <si>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</si>
  <si>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</si>
  <si>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</si>
  <si>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</si>
  <si>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</si>
  <si>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</si>
  <si>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</si>
  <si>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</si>
  <si>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</si>
  <si>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</si>
  <si>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</si>
  <si>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</si>
  <si>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</si>
  <si>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</si>
  <si>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</si>
  <si>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</si>
  <si>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</si>
  <si>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</si>
  <si>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</si>
  <si>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</si>
  <si>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</si>
  <si>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</si>
  <si>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</si>
  <si>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</si>
  <si>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</si>
  <si>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</si>
  <si>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</si>
  <si>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</si>
  <si>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</si>
  <si>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</si>
  <si>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</si>
  <si>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</si>
  <si>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NÓMINA PERSONAL FIJO CORRESPONDIENTE AL MES DE MAYO 2023</t>
  </si>
  <si>
    <t xml:space="preserve">FANY VICTORIA MARTINEZ CAMPUSANO </t>
  </si>
  <si>
    <t>JOSÉ ALBERTO PIMENTEL PAREDES</t>
  </si>
  <si>
    <t>NÓMINA PERSONAL TRAMITE EN PENSIÓN CORRESPONDIENTE AL MES DE MAYO 2023</t>
  </si>
  <si>
    <t>NÓMINA PERSONAL FIJO 2 CORRESPONDIENTE AL MES DE MAYO  2023</t>
  </si>
  <si>
    <t>NÓMINA PERSONAL TEMPORALES CORRESPONDIENTE AL MES DE MAYO  2023</t>
  </si>
  <si>
    <t>NÓMINA PERSONAL DE VIGILANCIA CORRESPONDIENTE AL MES DE MAYO  2023</t>
  </si>
  <si>
    <t>NÓMINA PERSONAL DE INTERINATO 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</si>
</sst>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9"/>
  <sheetViews>
    <sheetView zoomScale="160" zoomScaleNormal="160" workbookViewId="0">
      <selection activeCell="F39" sqref="F39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5.425781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476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8" si="0">SUM(J7:M7)</f>
        <v>23926.87</v>
      </c>
      <c r="O7" s="21">
        <f t="shared" ref="O7:O68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31000</v>
      </c>
      <c r="H22" s="22">
        <v>0</v>
      </c>
      <c r="I22" s="21">
        <v>31000</v>
      </c>
      <c r="J22" s="21">
        <v>889.7</v>
      </c>
      <c r="K22" s="21">
        <v>0</v>
      </c>
      <c r="L22" s="21">
        <v>942.4</v>
      </c>
      <c r="M22" s="23">
        <v>25</v>
      </c>
      <c r="N22" s="21">
        <f t="shared" si="0"/>
        <v>1857.1</v>
      </c>
      <c r="O22" s="21">
        <f t="shared" si="1"/>
        <v>29142.9</v>
      </c>
      <c r="Q22" s="27"/>
    </row>
    <row r="23" spans="1:17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  <c r="Q25" s="27"/>
    </row>
    <row r="26" spans="1:17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  <c r="Q26" s="27"/>
    </row>
    <row r="27" spans="1:17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  <c r="Q30" s="27"/>
    </row>
    <row r="31" spans="1:17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5332.06</v>
      </c>
      <c r="N31" s="21">
        <v>8939.65</v>
      </c>
      <c r="O31" s="21">
        <v>35060.35</v>
      </c>
      <c r="Q31" s="27"/>
    </row>
    <row r="32" spans="1:17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  <c r="Q32" s="27"/>
    </row>
    <row r="33" spans="1:17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  <c r="Q34" s="27"/>
    </row>
    <row r="35" spans="1:17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21000</v>
      </c>
      <c r="H35" s="22">
        <v>0</v>
      </c>
      <c r="I35" s="21">
        <v>21000</v>
      </c>
      <c r="J35" s="21">
        <v>602.70000000000005</v>
      </c>
      <c r="K35" s="21">
        <v>0</v>
      </c>
      <c r="L35" s="21">
        <v>638.4</v>
      </c>
      <c r="M35" s="23">
        <v>1702.45</v>
      </c>
      <c r="N35" s="21">
        <f t="shared" si="0"/>
        <v>2943.55</v>
      </c>
      <c r="O35" s="21">
        <f t="shared" si="1"/>
        <v>18056.45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  <c r="Q36" s="27"/>
    </row>
    <row r="37" spans="1:17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  <c r="Q37" s="27"/>
    </row>
    <row r="38" spans="1:17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5718.5</v>
      </c>
      <c r="N38" s="21">
        <v>9326.09</v>
      </c>
      <c r="O38" s="21">
        <v>34673.910000000003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  <c r="Q39" s="27"/>
    </row>
    <row r="40" spans="1:17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  <c r="Q44" s="27"/>
    </row>
    <row r="45" spans="1:17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  <c r="Q45" s="27"/>
    </row>
    <row r="46" spans="1:17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5052.99</v>
      </c>
      <c r="L52" s="21">
        <v>2128</v>
      </c>
      <c r="M52" s="21">
        <v>1702.45</v>
      </c>
      <c r="N52" s="21">
        <v>10892.44</v>
      </c>
      <c r="O52" s="21">
        <v>59107.56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4759.7</v>
      </c>
      <c r="N54" s="21">
        <v>5941.7</v>
      </c>
      <c r="O54" s="21">
        <v>14058.3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44531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118</v>
      </c>
      <c r="B56" s="18" t="s">
        <v>16</v>
      </c>
      <c r="C56" s="17" t="s">
        <v>119</v>
      </c>
      <c r="D56" s="17" t="s">
        <v>112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125</v>
      </c>
      <c r="N56" s="21">
        <f t="shared" si="0"/>
        <v>1307</v>
      </c>
      <c r="O56" s="21">
        <f t="shared" si="1"/>
        <v>18693</v>
      </c>
      <c r="Q56" s="27"/>
    </row>
    <row r="57" spans="1:17" ht="11.25" customHeight="1" x14ac:dyDescent="0.25">
      <c r="A57" s="17" t="s">
        <v>120</v>
      </c>
      <c r="B57" s="18" t="s">
        <v>16</v>
      </c>
      <c r="C57" s="17" t="s">
        <v>121</v>
      </c>
      <c r="D57" s="17" t="s">
        <v>112</v>
      </c>
      <c r="E57" s="19" t="s">
        <v>31</v>
      </c>
      <c r="F57" s="20">
        <v>44075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  <c r="Q57" s="27"/>
    </row>
    <row r="58" spans="1:17" ht="11.25" customHeight="1" x14ac:dyDescent="0.25">
      <c r="A58" s="17" t="s">
        <v>122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  <c r="Q58" s="27"/>
    </row>
    <row r="59" spans="1:17" ht="11.25" customHeight="1" x14ac:dyDescent="0.25">
      <c r="A59" s="17" t="s">
        <v>123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  <c r="Q59" s="27"/>
    </row>
    <row r="60" spans="1:17" ht="11.25" customHeight="1" x14ac:dyDescent="0.25">
      <c r="A60" s="17" t="s">
        <v>124</v>
      </c>
      <c r="B60" s="18" t="s">
        <v>28</v>
      </c>
      <c r="C60" s="17" t="s">
        <v>125</v>
      </c>
      <c r="D60" s="17" t="s">
        <v>112</v>
      </c>
      <c r="E60" s="19" t="s">
        <v>31</v>
      </c>
      <c r="F60" s="20">
        <v>39965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125</v>
      </c>
      <c r="N60" s="21">
        <f t="shared" si="0"/>
        <v>1307</v>
      </c>
      <c r="O60" s="21">
        <f t="shared" si="1"/>
        <v>18693</v>
      </c>
      <c r="Q60" s="27"/>
    </row>
    <row r="61" spans="1:17" ht="11.25" customHeight="1" x14ac:dyDescent="0.25">
      <c r="A61" s="17" t="s">
        <v>126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44136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127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43525</v>
      </c>
      <c r="G62" s="21">
        <v>10000</v>
      </c>
      <c r="H62" s="22">
        <v>0</v>
      </c>
      <c r="I62" s="21">
        <v>10000</v>
      </c>
      <c r="J62" s="21">
        <v>287</v>
      </c>
      <c r="K62" s="21">
        <v>0</v>
      </c>
      <c r="L62" s="21">
        <v>304</v>
      </c>
      <c r="M62" s="23">
        <v>25</v>
      </c>
      <c r="N62" s="21">
        <f t="shared" si="0"/>
        <v>616</v>
      </c>
      <c r="O62" s="21">
        <f t="shared" si="1"/>
        <v>9384</v>
      </c>
      <c r="Q62" s="27"/>
    </row>
    <row r="63" spans="1:17" ht="11.25" customHeight="1" x14ac:dyDescent="0.25">
      <c r="A63" s="17" t="s">
        <v>128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129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  <c r="Q64" s="27"/>
    </row>
    <row r="65" spans="1:17" ht="11.25" customHeight="1" x14ac:dyDescent="0.25">
      <c r="A65" s="17" t="s">
        <v>130</v>
      </c>
      <c r="B65" s="18" t="s">
        <v>16</v>
      </c>
      <c r="C65" s="17" t="s">
        <v>131</v>
      </c>
      <c r="D65" s="17" t="s">
        <v>112</v>
      </c>
      <c r="E65" s="19" t="s">
        <v>31</v>
      </c>
      <c r="F65" s="20">
        <v>44531</v>
      </c>
      <c r="G65" s="21">
        <v>22500</v>
      </c>
      <c r="H65" s="22">
        <v>0</v>
      </c>
      <c r="I65" s="21">
        <v>22500</v>
      </c>
      <c r="J65" s="21">
        <v>645.75</v>
      </c>
      <c r="K65" s="21">
        <v>0</v>
      </c>
      <c r="L65" s="21">
        <v>684</v>
      </c>
      <c r="M65" s="23">
        <v>25</v>
      </c>
      <c r="N65" s="21">
        <f t="shared" si="0"/>
        <v>1354.75</v>
      </c>
      <c r="O65" s="21">
        <f t="shared" si="1"/>
        <v>21145.25</v>
      </c>
      <c r="Q65" s="27"/>
    </row>
    <row r="66" spans="1:17" ht="11.25" customHeight="1" x14ac:dyDescent="0.25">
      <c r="A66" s="17" t="s">
        <v>132</v>
      </c>
      <c r="B66" s="18" t="s">
        <v>28</v>
      </c>
      <c r="C66" s="17" t="s">
        <v>133</v>
      </c>
      <c r="D66" s="17" t="s">
        <v>112</v>
      </c>
      <c r="E66" s="19" t="s">
        <v>31</v>
      </c>
      <c r="F66" s="20">
        <v>44105</v>
      </c>
      <c r="G66" s="21">
        <v>25000</v>
      </c>
      <c r="H66" s="22">
        <v>0</v>
      </c>
      <c r="I66" s="21">
        <v>25000</v>
      </c>
      <c r="J66" s="21">
        <v>717.5</v>
      </c>
      <c r="K66" s="21">
        <v>0</v>
      </c>
      <c r="L66" s="21">
        <v>760</v>
      </c>
      <c r="M66" s="23">
        <v>25</v>
      </c>
      <c r="N66" s="21">
        <f t="shared" si="0"/>
        <v>1502.5</v>
      </c>
      <c r="O66" s="21">
        <f t="shared" si="1"/>
        <v>23497.5</v>
      </c>
      <c r="Q66" s="27"/>
    </row>
    <row r="67" spans="1:17" ht="11.25" customHeight="1" x14ac:dyDescent="0.25">
      <c r="A67" s="17" t="s">
        <v>134</v>
      </c>
      <c r="B67" s="18" t="s">
        <v>16</v>
      </c>
      <c r="C67" s="17" t="s">
        <v>135</v>
      </c>
      <c r="D67" s="17" t="s">
        <v>112</v>
      </c>
      <c r="E67" s="19" t="s">
        <v>31</v>
      </c>
      <c r="F67" s="20">
        <v>43101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245</v>
      </c>
      <c r="N67" s="21">
        <f t="shared" si="0"/>
        <v>2018</v>
      </c>
      <c r="O67" s="21">
        <f t="shared" si="1"/>
        <v>27982</v>
      </c>
      <c r="Q67" s="27"/>
    </row>
    <row r="68" spans="1:17" ht="11.25" customHeight="1" x14ac:dyDescent="0.25">
      <c r="A68" s="17" t="s">
        <v>136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44531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25</v>
      </c>
      <c r="N68" s="21">
        <f t="shared" si="0"/>
        <v>1798</v>
      </c>
      <c r="O68" s="21">
        <f t="shared" si="1"/>
        <v>28202</v>
      </c>
      <c r="Q68" s="27"/>
    </row>
    <row r="69" spans="1:17" ht="11.25" customHeight="1" x14ac:dyDescent="0.25">
      <c r="A69" s="17" t="s">
        <v>138</v>
      </c>
      <c r="B69" s="18" t="s">
        <v>28</v>
      </c>
      <c r="C69" s="17" t="s">
        <v>125</v>
      </c>
      <c r="D69" s="17" t="s">
        <v>139</v>
      </c>
      <c r="E69" s="19" t="s">
        <v>31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4197.84</v>
      </c>
      <c r="N69" s="21">
        <f t="shared" ref="N69:N131" si="2">SUM(J69:M69)</f>
        <v>4995.6900000000005</v>
      </c>
      <c r="O69" s="21">
        <f t="shared" ref="O69:O131" si="3">G69-N69</f>
        <v>8504.31</v>
      </c>
      <c r="Q69" s="27"/>
    </row>
    <row r="70" spans="1:17" ht="11.25" customHeight="1" x14ac:dyDescent="0.25">
      <c r="A70" s="17" t="s">
        <v>140</v>
      </c>
      <c r="B70" s="18" t="s">
        <v>16</v>
      </c>
      <c r="C70" s="17" t="s">
        <v>141</v>
      </c>
      <c r="D70" s="17" t="s">
        <v>139</v>
      </c>
      <c r="E70" s="19" t="s">
        <v>46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533.96</v>
      </c>
      <c r="L70" s="21">
        <v>1337.6</v>
      </c>
      <c r="M70" s="21">
        <v>30572.59</v>
      </c>
      <c r="N70" s="21">
        <v>33706.949999999997</v>
      </c>
      <c r="O70" s="21">
        <v>10293.049999999999</v>
      </c>
      <c r="Q70" s="27"/>
    </row>
    <row r="71" spans="1:17" ht="11.25" customHeight="1" x14ac:dyDescent="0.25">
      <c r="A71" s="17" t="s">
        <v>142</v>
      </c>
      <c r="B71" s="18" t="s">
        <v>16</v>
      </c>
      <c r="C71" s="17" t="s">
        <v>143</v>
      </c>
      <c r="D71" s="17" t="s">
        <v>139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144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17">
        <v>0</v>
      </c>
      <c r="L72" s="17">
        <v>456</v>
      </c>
      <c r="M72" s="21">
        <v>8964.19</v>
      </c>
      <c r="N72" s="21">
        <v>9850.69</v>
      </c>
      <c r="O72" s="21">
        <f t="shared" si="3"/>
        <v>5149.3099999999995</v>
      </c>
      <c r="Q72" s="27"/>
    </row>
    <row r="73" spans="1:17" ht="11.25" customHeight="1" x14ac:dyDescent="0.25">
      <c r="A73" s="17" t="s">
        <v>145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146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147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  <c r="Q75" s="27"/>
    </row>
    <row r="76" spans="1:17" ht="11.25" customHeight="1" x14ac:dyDescent="0.25">
      <c r="A76" s="17" t="s">
        <v>148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149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150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1702.45</v>
      </c>
      <c r="N78" s="21">
        <f t="shared" si="2"/>
        <v>2588.9499999999998</v>
      </c>
      <c r="O78" s="21">
        <f t="shared" si="3"/>
        <v>12411.05</v>
      </c>
      <c r="Q78" s="27"/>
    </row>
    <row r="79" spans="1:17" ht="11.25" customHeight="1" x14ac:dyDescent="0.25">
      <c r="A79" s="17" t="s">
        <v>151</v>
      </c>
      <c r="B79" s="18" t="s">
        <v>28</v>
      </c>
      <c r="C79" s="17" t="s">
        <v>143</v>
      </c>
      <c r="D79" s="17" t="s">
        <v>139</v>
      </c>
      <c r="E79" s="19" t="s">
        <v>46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152</v>
      </c>
      <c r="B80" s="18" t="s">
        <v>16</v>
      </c>
      <c r="C80" s="17" t="s">
        <v>143</v>
      </c>
      <c r="D80" s="17" t="s">
        <v>139</v>
      </c>
      <c r="E80" s="19" t="s">
        <v>46</v>
      </c>
      <c r="F80" s="20">
        <v>40878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153</v>
      </c>
      <c r="B81" s="18" t="s">
        <v>16</v>
      </c>
      <c r="C81" s="17" t="s">
        <v>143</v>
      </c>
      <c r="D81" s="17" t="s">
        <v>139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154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155</v>
      </c>
      <c r="B83" s="18" t="s">
        <v>16</v>
      </c>
      <c r="C83" s="17" t="s">
        <v>143</v>
      </c>
      <c r="D83" s="17" t="s">
        <v>139</v>
      </c>
      <c r="E83" s="19" t="s">
        <v>46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11557.16</v>
      </c>
      <c r="N83" s="21">
        <f t="shared" si="2"/>
        <v>13625.66</v>
      </c>
      <c r="O83" s="21">
        <f t="shared" si="3"/>
        <v>21374.34</v>
      </c>
      <c r="Q83" s="27"/>
    </row>
    <row r="84" spans="1:17" ht="11.25" customHeight="1" x14ac:dyDescent="0.25">
      <c r="A84" s="17" t="s">
        <v>156</v>
      </c>
      <c r="B84" s="18" t="s">
        <v>16</v>
      </c>
      <c r="C84" s="17" t="s">
        <v>143</v>
      </c>
      <c r="D84" s="17" t="s">
        <v>139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157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158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159</v>
      </c>
      <c r="B87" s="18" t="s">
        <v>16</v>
      </c>
      <c r="C87" s="17" t="s">
        <v>96</v>
      </c>
      <c r="D87" s="17" t="s">
        <v>139</v>
      </c>
      <c r="E87" s="19" t="s">
        <v>46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160</v>
      </c>
      <c r="B88" s="18" t="s">
        <v>28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161</v>
      </c>
      <c r="B89" s="18" t="s">
        <v>16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17">
        <v>0</v>
      </c>
      <c r="L90" s="21">
        <v>1064</v>
      </c>
      <c r="M90" s="21">
        <v>14195.58</v>
      </c>
      <c r="N90" s="21">
        <v>16264.08</v>
      </c>
      <c r="O90" s="21">
        <v>18735.919999999998</v>
      </c>
      <c r="Q90" s="27"/>
    </row>
    <row r="91" spans="1:17" ht="11.25" customHeight="1" x14ac:dyDescent="0.25">
      <c r="A91" s="17" t="s">
        <v>163</v>
      </c>
      <c r="B91" s="18" t="s">
        <v>16</v>
      </c>
      <c r="C91" s="17" t="s">
        <v>70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164</v>
      </c>
      <c r="B92" s="18" t="s">
        <v>28</v>
      </c>
      <c r="C92" s="17" t="s">
        <v>66</v>
      </c>
      <c r="D92" s="17" t="s">
        <v>165</v>
      </c>
      <c r="E92" s="19" t="s">
        <v>46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770.57</v>
      </c>
      <c r="L92" s="21">
        <v>1337.6</v>
      </c>
      <c r="M92" s="21">
        <v>6545.62</v>
      </c>
      <c r="N92" s="21">
        <v>9916.59</v>
      </c>
      <c r="O92" s="21">
        <v>34083.410000000003</v>
      </c>
      <c r="Q92" s="27"/>
    </row>
    <row r="93" spans="1:17" ht="11.25" customHeight="1" x14ac:dyDescent="0.25">
      <c r="A93" s="17" t="s">
        <v>166</v>
      </c>
      <c r="B93" s="18" t="s">
        <v>16</v>
      </c>
      <c r="C93" s="17" t="s">
        <v>96</v>
      </c>
      <c r="D93" s="17" t="s">
        <v>165</v>
      </c>
      <c r="E93" s="19" t="s">
        <v>46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  <c r="Q93" s="27"/>
    </row>
    <row r="94" spans="1:17" ht="11.25" customHeight="1" x14ac:dyDescent="0.25">
      <c r="A94" s="17" t="s">
        <v>167</v>
      </c>
      <c r="B94" s="18" t="s">
        <v>16</v>
      </c>
      <c r="C94" s="17" t="s">
        <v>96</v>
      </c>
      <c r="D94" s="17" t="s">
        <v>165</v>
      </c>
      <c r="E94" s="19" t="s">
        <v>31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  <c r="Q94" s="27"/>
    </row>
    <row r="95" spans="1:17" ht="11.25" customHeight="1" x14ac:dyDescent="0.25">
      <c r="A95" s="17" t="s">
        <v>168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  <c r="Q95" s="27"/>
    </row>
    <row r="96" spans="1:17" ht="11.25" customHeight="1" x14ac:dyDescent="0.25">
      <c r="A96" s="17" t="s">
        <v>169</v>
      </c>
      <c r="B96" s="18" t="s">
        <v>28</v>
      </c>
      <c r="C96" s="17" t="s">
        <v>34</v>
      </c>
      <c r="D96" s="17" t="s">
        <v>165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17">
        <v>602.70000000000005</v>
      </c>
      <c r="K96" s="17">
        <v>0</v>
      </c>
      <c r="L96" s="17">
        <v>638.4</v>
      </c>
      <c r="M96" s="21">
        <v>1355</v>
      </c>
      <c r="N96" s="21">
        <v>2596.1</v>
      </c>
      <c r="O96" s="21">
        <v>18403.900000000001</v>
      </c>
      <c r="Q96" s="27"/>
    </row>
    <row r="97" spans="1:17" ht="11.25" customHeight="1" x14ac:dyDescent="0.25">
      <c r="A97" s="17" t="s">
        <v>170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5315.1</v>
      </c>
      <c r="N97" s="21">
        <f t="shared" si="2"/>
        <v>6556.2000000000007</v>
      </c>
      <c r="O97" s="21">
        <f t="shared" si="3"/>
        <v>14443.8</v>
      </c>
      <c r="Q97" s="27"/>
    </row>
    <row r="98" spans="1:17" ht="11.25" customHeight="1" x14ac:dyDescent="0.25">
      <c r="A98" s="17" t="s">
        <v>171</v>
      </c>
      <c r="B98" s="18" t="s">
        <v>16</v>
      </c>
      <c r="C98" s="17" t="s">
        <v>143</v>
      </c>
      <c r="D98" s="17" t="s">
        <v>165</v>
      </c>
      <c r="E98" s="19" t="s">
        <v>31</v>
      </c>
      <c r="F98" s="20">
        <v>39569</v>
      </c>
      <c r="G98" s="21">
        <v>15000</v>
      </c>
      <c r="H98" s="22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125</v>
      </c>
      <c r="N98" s="21">
        <v>1011.5</v>
      </c>
      <c r="O98" s="21">
        <v>13988.5</v>
      </c>
      <c r="Q98" s="27"/>
    </row>
    <row r="99" spans="1:17" ht="11.25" customHeight="1" x14ac:dyDescent="0.25">
      <c r="A99" s="17" t="s">
        <v>172</v>
      </c>
      <c r="B99" s="18" t="s">
        <v>16</v>
      </c>
      <c r="C99" s="17" t="s">
        <v>143</v>
      </c>
      <c r="D99" s="17" t="s">
        <v>165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173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17">
        <v>430.5</v>
      </c>
      <c r="K100" s="17">
        <v>0</v>
      </c>
      <c r="L100" s="17">
        <v>456</v>
      </c>
      <c r="M100" s="21">
        <v>8628.6299999999992</v>
      </c>
      <c r="N100" s="21">
        <v>9515.1299999999992</v>
      </c>
      <c r="O100" s="21">
        <v>5484.87</v>
      </c>
      <c r="Q100" s="27"/>
    </row>
    <row r="101" spans="1:17" ht="11.25" customHeight="1" x14ac:dyDescent="0.25">
      <c r="A101" s="17" t="s">
        <v>174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  <c r="Q101" s="27"/>
    </row>
    <row r="102" spans="1:17" ht="11.25" customHeight="1" x14ac:dyDescent="0.25">
      <c r="A102" s="17" t="s">
        <v>175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  <c r="Q102" s="27"/>
    </row>
    <row r="103" spans="1:17" ht="11.25" customHeight="1" x14ac:dyDescent="0.25">
      <c r="A103" s="17" t="s">
        <v>176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1802.45</v>
      </c>
      <c r="N103" s="21">
        <f t="shared" si="2"/>
        <v>2688.95</v>
      </c>
      <c r="O103" s="21">
        <f t="shared" si="3"/>
        <v>12311.05</v>
      </c>
      <c r="Q103" s="27"/>
    </row>
    <row r="104" spans="1:17" ht="11.25" customHeight="1" x14ac:dyDescent="0.25">
      <c r="A104" s="17" t="s">
        <v>177</v>
      </c>
      <c r="B104" s="18" t="s">
        <v>16</v>
      </c>
      <c r="C104" s="17" t="s">
        <v>143</v>
      </c>
      <c r="D104" s="17" t="s">
        <v>165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6024.2</v>
      </c>
      <c r="N104" s="21">
        <f t="shared" si="2"/>
        <v>6910.7</v>
      </c>
      <c r="O104" s="21">
        <f t="shared" si="3"/>
        <v>8089.3</v>
      </c>
      <c r="Q104" s="27"/>
    </row>
    <row r="105" spans="1:17" ht="11.25" customHeight="1" x14ac:dyDescent="0.25">
      <c r="A105" s="17" t="s">
        <v>178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3144.68</v>
      </c>
      <c r="N105" s="21">
        <f t="shared" si="2"/>
        <v>4031.18</v>
      </c>
      <c r="O105" s="21">
        <f t="shared" si="3"/>
        <v>10968.82</v>
      </c>
      <c r="Q105" s="27"/>
    </row>
    <row r="106" spans="1:17" ht="11.25" customHeight="1" x14ac:dyDescent="0.25">
      <c r="A106" s="17" t="s">
        <v>179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  <c r="Q106" s="27"/>
    </row>
    <row r="107" spans="1:17" ht="11.25" customHeight="1" x14ac:dyDescent="0.25">
      <c r="A107" s="17" t="s">
        <v>180</v>
      </c>
      <c r="B107" s="18" t="s">
        <v>16</v>
      </c>
      <c r="C107" s="17" t="s">
        <v>143</v>
      </c>
      <c r="D107" s="17" t="s">
        <v>165</v>
      </c>
      <c r="E107" s="19" t="s">
        <v>46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  <c r="Q107" s="27"/>
    </row>
    <row r="108" spans="1:17" ht="11.25" customHeight="1" x14ac:dyDescent="0.25">
      <c r="A108" s="17" t="s">
        <v>181</v>
      </c>
      <c r="B108" s="18" t="s">
        <v>16</v>
      </c>
      <c r="C108" s="17" t="s">
        <v>137</v>
      </c>
      <c r="D108" s="17" t="s">
        <v>165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10327.85</v>
      </c>
      <c r="N108" s="21">
        <v>11125.7</v>
      </c>
      <c r="O108" s="21">
        <v>2374.3000000000002</v>
      </c>
      <c r="Q108" s="27"/>
    </row>
    <row r="109" spans="1:17" ht="11.25" customHeight="1" x14ac:dyDescent="0.25">
      <c r="A109" s="17" t="s">
        <v>182</v>
      </c>
      <c r="B109" s="18" t="s">
        <v>16</v>
      </c>
      <c r="C109" s="17" t="s">
        <v>96</v>
      </c>
      <c r="D109" s="17" t="s">
        <v>183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184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185</v>
      </c>
      <c r="B111" s="18" t="s">
        <v>16</v>
      </c>
      <c r="C111" s="17" t="s">
        <v>143</v>
      </c>
      <c r="D111" s="17" t="s">
        <v>183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  <c r="Q111" s="27"/>
    </row>
    <row r="112" spans="1:17" ht="11.25" customHeight="1" x14ac:dyDescent="0.25">
      <c r="A112" s="17" t="s">
        <v>186</v>
      </c>
      <c r="B112" s="18" t="s">
        <v>28</v>
      </c>
      <c r="C112" s="17" t="s">
        <v>143</v>
      </c>
      <c r="D112" s="17" t="s">
        <v>183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187</v>
      </c>
      <c r="B113" s="18" t="s">
        <v>16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188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189</v>
      </c>
      <c r="B115" s="18" t="s">
        <v>16</v>
      </c>
      <c r="C115" s="17" t="s">
        <v>70</v>
      </c>
      <c r="D115" s="17" t="s">
        <v>190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  <c r="Q115" s="27"/>
    </row>
    <row r="116" spans="1:17" ht="11.25" customHeight="1" x14ac:dyDescent="0.25">
      <c r="A116" s="17" t="s">
        <v>191</v>
      </c>
      <c r="B116" s="18" t="s">
        <v>16</v>
      </c>
      <c r="C116" s="17" t="s">
        <v>143</v>
      </c>
      <c r="D116" s="17" t="s">
        <v>190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  <c r="Q116" s="27"/>
    </row>
    <row r="117" spans="1:17" ht="11.25" customHeight="1" x14ac:dyDescent="0.25">
      <c r="A117" s="17" t="s">
        <v>192</v>
      </c>
      <c r="B117" s="18" t="s">
        <v>16</v>
      </c>
      <c r="C117" s="17" t="s">
        <v>96</v>
      </c>
      <c r="D117" s="17" t="s">
        <v>193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  <c r="Q117" s="27"/>
    </row>
    <row r="118" spans="1:17" ht="11.25" customHeight="1" x14ac:dyDescent="0.25">
      <c r="A118" s="17" t="s">
        <v>194</v>
      </c>
      <c r="B118" s="18" t="s">
        <v>16</v>
      </c>
      <c r="C118" s="17" t="s">
        <v>143</v>
      </c>
      <c r="D118" s="17" t="s">
        <v>193</v>
      </c>
      <c r="E118" s="19" t="s">
        <v>46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195</v>
      </c>
      <c r="B119" s="18" t="s">
        <v>16</v>
      </c>
      <c r="C119" s="17" t="s">
        <v>143</v>
      </c>
      <c r="D119" s="17" t="s">
        <v>193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196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197</v>
      </c>
      <c r="B121" s="18" t="s">
        <v>28</v>
      </c>
      <c r="C121" s="17" t="s">
        <v>96</v>
      </c>
      <c r="D121" s="17" t="s">
        <v>198</v>
      </c>
      <c r="E121" s="19" t="s">
        <v>46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1602.45</v>
      </c>
      <c r="N121" s="21">
        <f t="shared" si="2"/>
        <v>3440.83</v>
      </c>
      <c r="O121" s="21">
        <f t="shared" si="3"/>
        <v>27665.42</v>
      </c>
      <c r="Q121" s="27"/>
    </row>
    <row r="122" spans="1:17" ht="11.25" customHeight="1" x14ac:dyDescent="0.25">
      <c r="A122" s="17" t="s">
        <v>199</v>
      </c>
      <c r="B122" s="18" t="s">
        <v>16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15260.77</v>
      </c>
      <c r="N122" s="21">
        <v>17329.27</v>
      </c>
      <c r="O122" s="21">
        <v>17670.73</v>
      </c>
    </row>
    <row r="123" spans="1:17" ht="11.25" customHeight="1" x14ac:dyDescent="0.25">
      <c r="A123" s="17" t="s">
        <v>200</v>
      </c>
      <c r="B123" s="18" t="s">
        <v>16</v>
      </c>
      <c r="C123" s="17" t="s">
        <v>96</v>
      </c>
      <c r="D123" s="17" t="s">
        <v>198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201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202</v>
      </c>
      <c r="B125" s="18" t="s">
        <v>16</v>
      </c>
      <c r="C125" s="17" t="s">
        <v>143</v>
      </c>
      <c r="D125" s="17" t="s">
        <v>198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203</v>
      </c>
      <c r="B126" s="18" t="s">
        <v>28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204</v>
      </c>
      <c r="B127" s="18" t="s">
        <v>16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205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206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1602.45</v>
      </c>
      <c r="N129" s="21">
        <f t="shared" si="2"/>
        <v>3670.95</v>
      </c>
      <c r="O129" s="21">
        <f t="shared" si="3"/>
        <v>31329.05</v>
      </c>
    </row>
    <row r="130" spans="1:15" ht="11.25" customHeight="1" x14ac:dyDescent="0.25">
      <c r="A130" s="17" t="s">
        <v>207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208</v>
      </c>
      <c r="B131" s="18" t="s">
        <v>16</v>
      </c>
      <c r="C131" s="17" t="s">
        <v>143</v>
      </c>
      <c r="D131" s="17" t="s">
        <v>198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1602.45</v>
      </c>
      <c r="N131" s="21">
        <f t="shared" si="2"/>
        <v>2488.9499999999998</v>
      </c>
      <c r="O131" s="21">
        <f t="shared" si="3"/>
        <v>12511.05</v>
      </c>
    </row>
    <row r="132" spans="1:15" ht="11.25" customHeight="1" x14ac:dyDescent="0.25">
      <c r="A132" s="17" t="s">
        <v>209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67" si="4">SUM(J132:M132)</f>
        <v>911.5</v>
      </c>
      <c r="O132" s="21">
        <f t="shared" ref="O132:O167" si="5">G132-N132</f>
        <v>14088.5</v>
      </c>
    </row>
    <row r="133" spans="1:15" ht="11.25" customHeight="1" x14ac:dyDescent="0.25">
      <c r="A133" s="17" t="s">
        <v>210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211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212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213</v>
      </c>
      <c r="B136" s="18" t="s">
        <v>28</v>
      </c>
      <c r="C136" s="17" t="s">
        <v>143</v>
      </c>
      <c r="D136" s="17" t="s">
        <v>198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214</v>
      </c>
      <c r="B137" s="18" t="s">
        <v>16</v>
      </c>
      <c r="C137" s="17" t="s">
        <v>96</v>
      </c>
      <c r="D137" s="17" t="s">
        <v>215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216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217</v>
      </c>
      <c r="B139" s="18" t="s">
        <v>28</v>
      </c>
      <c r="C139" s="17" t="s">
        <v>34</v>
      </c>
      <c r="D139" s="17" t="s">
        <v>215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4"/>
        <v>1266.0999999999999</v>
      </c>
      <c r="O139" s="21">
        <f t="shared" si="5"/>
        <v>19733.900000000001</v>
      </c>
    </row>
    <row r="140" spans="1:15" ht="11.25" customHeight="1" x14ac:dyDescent="0.25">
      <c r="A140" s="17" t="s">
        <v>218</v>
      </c>
      <c r="B140" s="18" t="s">
        <v>16</v>
      </c>
      <c r="C140" s="17" t="s">
        <v>143</v>
      </c>
      <c r="D140" s="17" t="s">
        <v>215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219</v>
      </c>
      <c r="B141" s="18" t="s">
        <v>16</v>
      </c>
      <c r="C141" s="17" t="s">
        <v>143</v>
      </c>
      <c r="D141" s="17" t="s">
        <v>215</v>
      </c>
      <c r="E141" s="19" t="s">
        <v>46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220</v>
      </c>
      <c r="B142" s="18" t="s">
        <v>16</v>
      </c>
      <c r="C142" s="17" t="s">
        <v>143</v>
      </c>
      <c r="D142" s="17" t="s">
        <v>215</v>
      </c>
      <c r="E142" s="19" t="s">
        <v>31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221</v>
      </c>
      <c r="B143" s="18" t="s">
        <v>16</v>
      </c>
      <c r="C143" s="17" t="s">
        <v>96</v>
      </c>
      <c r="D143" s="17" t="s">
        <v>222</v>
      </c>
      <c r="E143" s="19" t="s">
        <v>31</v>
      </c>
      <c r="F143" s="20">
        <v>39448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223</v>
      </c>
      <c r="B144" s="18" t="s">
        <v>16</v>
      </c>
      <c r="C144" s="17" t="s">
        <v>143</v>
      </c>
      <c r="D144" s="17" t="s">
        <v>222</v>
      </c>
      <c r="E144" s="19" t="s">
        <v>31</v>
      </c>
      <c r="F144" s="20">
        <v>41640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224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225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226</v>
      </c>
      <c r="B147" s="18" t="s">
        <v>28</v>
      </c>
      <c r="C147" s="17" t="s">
        <v>34</v>
      </c>
      <c r="D147" s="17" t="s">
        <v>227</v>
      </c>
      <c r="E147" s="19" t="s">
        <v>46</v>
      </c>
      <c r="F147" s="20">
        <v>39448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125</v>
      </c>
      <c r="N147" s="21">
        <f t="shared" si="4"/>
        <v>1366.1</v>
      </c>
      <c r="O147" s="21">
        <f t="shared" si="5"/>
        <v>19633.900000000001</v>
      </c>
    </row>
    <row r="148" spans="1:15" ht="11.25" customHeight="1" x14ac:dyDescent="0.25">
      <c r="A148" s="17" t="s">
        <v>228</v>
      </c>
      <c r="B148" s="18" t="s">
        <v>16</v>
      </c>
      <c r="C148" s="17" t="s">
        <v>143</v>
      </c>
      <c r="D148" s="17" t="s">
        <v>227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229</v>
      </c>
      <c r="B149" s="18" t="s">
        <v>28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230</v>
      </c>
      <c r="B150" s="18" t="s">
        <v>16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231</v>
      </c>
      <c r="B151" s="18" t="s">
        <v>16</v>
      </c>
      <c r="C151" s="17" t="s">
        <v>143</v>
      </c>
      <c r="D151" s="17" t="s">
        <v>227</v>
      </c>
      <c r="E151" s="19" t="s">
        <v>31</v>
      </c>
      <c r="F151" s="20">
        <v>41640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1602.45</v>
      </c>
      <c r="N151" s="21">
        <f t="shared" si="4"/>
        <v>2488.9499999999998</v>
      </c>
      <c r="O151" s="21">
        <f t="shared" si="5"/>
        <v>12511.05</v>
      </c>
    </row>
    <row r="152" spans="1:15" ht="11.25" customHeight="1" x14ac:dyDescent="0.25">
      <c r="A152" s="17" t="s">
        <v>232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44197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4"/>
        <v>911.5</v>
      </c>
      <c r="O152" s="21">
        <f t="shared" si="5"/>
        <v>14088.5</v>
      </c>
    </row>
    <row r="153" spans="1:15" ht="11.25" customHeight="1" x14ac:dyDescent="0.25">
      <c r="A153" s="17" t="s">
        <v>233</v>
      </c>
      <c r="B153" s="18" t="s">
        <v>16</v>
      </c>
      <c r="C153" s="17" t="s">
        <v>70</v>
      </c>
      <c r="D153" s="17" t="s">
        <v>234</v>
      </c>
      <c r="E153" s="19" t="s">
        <v>46</v>
      </c>
      <c r="F153" s="20">
        <v>39448</v>
      </c>
      <c r="G153" s="21">
        <v>35000</v>
      </c>
      <c r="H153" s="22">
        <v>0</v>
      </c>
      <c r="I153" s="21">
        <v>35000</v>
      </c>
      <c r="J153" s="21">
        <v>1004.5</v>
      </c>
      <c r="K153" s="21">
        <v>0</v>
      </c>
      <c r="L153" s="21">
        <v>1064</v>
      </c>
      <c r="M153" s="23">
        <v>23713.21</v>
      </c>
      <c r="N153" s="21">
        <f t="shared" si="4"/>
        <v>25781.71</v>
      </c>
      <c r="O153" s="21">
        <f t="shared" si="5"/>
        <v>9218.2900000000009</v>
      </c>
    </row>
    <row r="154" spans="1:15" ht="11.25" customHeight="1" x14ac:dyDescent="0.25">
      <c r="A154" s="17" t="s">
        <v>235</v>
      </c>
      <c r="B154" s="18" t="s">
        <v>16</v>
      </c>
      <c r="C154" s="17" t="s">
        <v>96</v>
      </c>
      <c r="D154" s="17" t="s">
        <v>234</v>
      </c>
      <c r="E154" s="19" t="s">
        <v>46</v>
      </c>
      <c r="F154" s="20">
        <v>42125</v>
      </c>
      <c r="G154" s="21">
        <v>25000</v>
      </c>
      <c r="H154" s="22">
        <v>0</v>
      </c>
      <c r="I154" s="21">
        <v>25000</v>
      </c>
      <c r="J154" s="21">
        <v>717.5</v>
      </c>
      <c r="K154" s="21">
        <v>0</v>
      </c>
      <c r="L154" s="21">
        <v>760</v>
      </c>
      <c r="M154" s="23">
        <v>25</v>
      </c>
      <c r="N154" s="21">
        <f t="shared" si="4"/>
        <v>1502.5</v>
      </c>
      <c r="O154" s="21">
        <f t="shared" si="5"/>
        <v>23497.5</v>
      </c>
    </row>
    <row r="155" spans="1:15" ht="11.25" customHeight="1" x14ac:dyDescent="0.25">
      <c r="A155" s="17" t="s">
        <v>236</v>
      </c>
      <c r="B155" s="18" t="s">
        <v>28</v>
      </c>
      <c r="C155" s="17" t="s">
        <v>489</v>
      </c>
      <c r="D155" s="17" t="s">
        <v>234</v>
      </c>
      <c r="E155" s="19" t="s">
        <v>46</v>
      </c>
      <c r="F155" s="20">
        <v>40940</v>
      </c>
      <c r="G155" s="21">
        <v>40000</v>
      </c>
      <c r="H155" s="22">
        <v>0</v>
      </c>
      <c r="I155" s="21">
        <v>40000</v>
      </c>
      <c r="J155" s="21">
        <v>1148</v>
      </c>
      <c r="K155" s="21">
        <v>206.03</v>
      </c>
      <c r="L155" s="21">
        <v>1216</v>
      </c>
      <c r="M155" s="23">
        <v>1602.45</v>
      </c>
      <c r="N155" s="21">
        <f t="shared" si="4"/>
        <v>4172.4799999999996</v>
      </c>
      <c r="O155" s="21">
        <f t="shared" si="5"/>
        <v>35827.520000000004</v>
      </c>
    </row>
    <row r="156" spans="1:15" ht="11.25" customHeight="1" x14ac:dyDescent="0.25">
      <c r="A156" s="17" t="s">
        <v>237</v>
      </c>
      <c r="B156" s="18" t="s">
        <v>16</v>
      </c>
      <c r="C156" s="17" t="s">
        <v>143</v>
      </c>
      <c r="D156" s="17" t="s">
        <v>234</v>
      </c>
      <c r="E156" s="19" t="s">
        <v>46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1602.45</v>
      </c>
      <c r="N156" s="21">
        <f t="shared" si="4"/>
        <v>2488.9499999999998</v>
      </c>
      <c r="O156" s="21">
        <f t="shared" si="5"/>
        <v>12511.05</v>
      </c>
    </row>
    <row r="157" spans="1:15" ht="11.25" customHeight="1" x14ac:dyDescent="0.25">
      <c r="A157" s="17" t="s">
        <v>238</v>
      </c>
      <c r="B157" s="18" t="s">
        <v>28</v>
      </c>
      <c r="C157" s="17" t="s">
        <v>143</v>
      </c>
      <c r="D157" s="17" t="s">
        <v>234</v>
      </c>
      <c r="E157" s="19" t="s">
        <v>31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17" t="s">
        <v>239</v>
      </c>
      <c r="B158" s="18" t="s">
        <v>16</v>
      </c>
      <c r="C158" s="17" t="s">
        <v>143</v>
      </c>
      <c r="D158" s="17" t="s">
        <v>234</v>
      </c>
      <c r="E158" s="19" t="s">
        <v>31</v>
      </c>
      <c r="F158" s="20">
        <v>44409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54" t="s">
        <v>484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39630</v>
      </c>
      <c r="G159" s="21">
        <v>15000</v>
      </c>
      <c r="H159" s="22">
        <v>0</v>
      </c>
      <c r="I159" s="21">
        <v>15000</v>
      </c>
      <c r="J159" s="17">
        <v>430.5</v>
      </c>
      <c r="K159" s="17">
        <v>0</v>
      </c>
      <c r="L159" s="17">
        <v>456</v>
      </c>
      <c r="M159" s="21">
        <v>1602.45</v>
      </c>
      <c r="N159" s="21">
        <v>2488.9499999999998</v>
      </c>
      <c r="O159" s="21">
        <v>12511.05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17">
        <v>430.5</v>
      </c>
      <c r="K162" s="17">
        <v>0</v>
      </c>
      <c r="L162" s="17">
        <v>456</v>
      </c>
      <c r="M162" s="21">
        <v>1525</v>
      </c>
      <c r="N162" s="21">
        <v>2411.5</v>
      </c>
      <c r="O162" s="21">
        <v>12588.5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COUNTA(A5:A167)</f>
        <v>163</v>
      </c>
      <c r="C168" s="17"/>
      <c r="D168" s="17"/>
      <c r="E168" s="18"/>
      <c r="F168" s="17"/>
      <c r="G168" s="28">
        <f t="shared" ref="G168:I168" si="6">SUM(G5:G167)</f>
        <v>5012106.25</v>
      </c>
      <c r="H168" s="29">
        <f t="shared" si="6"/>
        <v>0</v>
      </c>
      <c r="I168" s="28">
        <f t="shared" si="6"/>
        <v>5012106.25</v>
      </c>
      <c r="J168" s="28">
        <f t="shared" ref="J168:O168" si="7">SUM(J5:J167)</f>
        <v>143847.46000000002</v>
      </c>
      <c r="K168" s="28">
        <f t="shared" si="7"/>
        <v>215529.30999999997</v>
      </c>
      <c r="L168" s="28">
        <f t="shared" si="7"/>
        <v>150757.43999999994</v>
      </c>
      <c r="M168" s="28">
        <f t="shared" si="7"/>
        <v>269223.37000000011</v>
      </c>
      <c r="N168" s="28">
        <f t="shared" si="7"/>
        <v>779357.57999999949</v>
      </c>
      <c r="O168" s="28">
        <f t="shared" si="7"/>
        <v>4232748.6699999971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59" t="s">
        <v>251</v>
      </c>
      <c r="G172" s="59"/>
      <c r="H172" s="59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58"/>
      <c r="E174" s="58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5" priority="2"/>
  </conditionalFormatting>
  <conditionalFormatting sqref="A172">
    <cfRule type="duplicateValues" dxfId="14" priority="1"/>
  </conditionalFormatting>
  <conditionalFormatting sqref="A173:A1048576 A2:A168">
    <cfRule type="duplicateValues" dxfId="13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T8" sqref="T8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252</v>
      </c>
      <c r="B5" s="33" t="s">
        <v>16</v>
      </c>
      <c r="C5" s="34" t="s">
        <v>253</v>
      </c>
      <c r="D5" s="17" t="s">
        <v>254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8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255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SUM(J6:M6)</f>
        <v>1502.5</v>
      </c>
      <c r="O6" s="21">
        <f t="shared" ref="O6:O69" si="2">I6-N6</f>
        <v>23497.5</v>
      </c>
      <c r="Q6" s="26"/>
    </row>
    <row r="7" spans="1:17" ht="11.25" customHeight="1" x14ac:dyDescent="0.25">
      <c r="A7" s="17" t="s">
        <v>256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257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258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259</v>
      </c>
      <c r="B10" s="33" t="s">
        <v>28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260</v>
      </c>
      <c r="B11" s="33" t="s">
        <v>16</v>
      </c>
      <c r="C11" s="34" t="s">
        <v>253</v>
      </c>
      <c r="D11" s="17" t="s">
        <v>254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261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262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263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264</v>
      </c>
      <c r="B15" s="33" t="s">
        <v>28</v>
      </c>
      <c r="C15" s="34" t="s">
        <v>265</v>
      </c>
      <c r="D15" s="17" t="s">
        <v>254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266</v>
      </c>
      <c r="B16" s="33" t="s">
        <v>28</v>
      </c>
      <c r="C16" s="34" t="s">
        <v>30</v>
      </c>
      <c r="D16" s="17" t="s">
        <v>254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267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268</v>
      </c>
      <c r="B18" s="33" t="s">
        <v>16</v>
      </c>
      <c r="C18" s="34" t="s">
        <v>30</v>
      </c>
      <c r="D18" s="17" t="s">
        <v>254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269</v>
      </c>
      <c r="B19" s="33" t="s">
        <v>28</v>
      </c>
      <c r="C19" s="34" t="s">
        <v>30</v>
      </c>
      <c r="D19" s="17" t="s">
        <v>254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270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271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272</v>
      </c>
      <c r="B22" s="33" t="s">
        <v>16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21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  <c r="Q22" s="26"/>
    </row>
    <row r="23" spans="1:17" ht="11.25" customHeight="1" x14ac:dyDescent="0.25">
      <c r="A23" s="17" t="s">
        <v>273</v>
      </c>
      <c r="B23" s="33" t="s">
        <v>28</v>
      </c>
      <c r="C23" s="34" t="s">
        <v>274</v>
      </c>
      <c r="D23" s="17" t="s">
        <v>254</v>
      </c>
      <c r="E23" s="18" t="s">
        <v>101</v>
      </c>
      <c r="F23" s="20">
        <v>44682</v>
      </c>
      <c r="G23" s="21">
        <v>30000</v>
      </c>
      <c r="H23" s="22">
        <v>0</v>
      </c>
      <c r="I23" s="21">
        <f t="shared" si="0"/>
        <v>30000</v>
      </c>
      <c r="J23" s="21">
        <v>861</v>
      </c>
      <c r="K23" s="21">
        <v>0</v>
      </c>
      <c r="L23" s="21">
        <v>912</v>
      </c>
      <c r="M23" s="21">
        <v>25</v>
      </c>
      <c r="N23" s="21">
        <f t="shared" si="1"/>
        <v>1798</v>
      </c>
      <c r="O23" s="21">
        <f t="shared" si="2"/>
        <v>28202</v>
      </c>
      <c r="Q23" s="26"/>
    </row>
    <row r="24" spans="1:17" ht="11.25" customHeight="1" x14ac:dyDescent="0.25">
      <c r="A24" s="17" t="s">
        <v>275</v>
      </c>
      <c r="B24" s="33" t="s">
        <v>16</v>
      </c>
      <c r="C24" s="34" t="s">
        <v>143</v>
      </c>
      <c r="D24" s="17" t="s">
        <v>254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276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277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278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44348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279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  <c r="Q28" s="26"/>
    </row>
    <row r="29" spans="1:17" ht="11.25" customHeight="1" x14ac:dyDescent="0.25">
      <c r="A29" s="17" t="s">
        <v>280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  <c r="Q29" s="26"/>
    </row>
    <row r="30" spans="1:17" ht="11.25" customHeight="1" x14ac:dyDescent="0.25">
      <c r="A30" s="17" t="s">
        <v>281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44409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282</v>
      </c>
      <c r="B31" s="33" t="s">
        <v>28</v>
      </c>
      <c r="C31" s="34" t="s">
        <v>143</v>
      </c>
      <c r="D31" s="17" t="s">
        <v>254</v>
      </c>
      <c r="E31" s="18" t="s">
        <v>101</v>
      </c>
      <c r="F31" s="20">
        <v>40269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283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284</v>
      </c>
      <c r="B33" s="33" t="s">
        <v>16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285</v>
      </c>
      <c r="B34" s="33" t="s">
        <v>28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286</v>
      </c>
      <c r="B35" s="33" t="s">
        <v>16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287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288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44287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289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290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291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292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293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294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295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296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297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44228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2945.88</v>
      </c>
      <c r="N46" s="21">
        <f t="shared" si="1"/>
        <v>3832.38</v>
      </c>
      <c r="O46" s="21">
        <f t="shared" si="2"/>
        <v>11167.619999999999</v>
      </c>
    </row>
    <row r="47" spans="1:15" ht="11.25" customHeight="1" x14ac:dyDescent="0.25">
      <c r="A47" s="17" t="s">
        <v>298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44256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299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300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44256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301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302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44317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303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304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44317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1602.45</v>
      </c>
      <c r="N53" s="21">
        <f t="shared" si="1"/>
        <v>2488.9499999999998</v>
      </c>
      <c r="O53" s="21">
        <f t="shared" si="2"/>
        <v>12511.05</v>
      </c>
    </row>
    <row r="54" spans="1:15" ht="11.25" customHeight="1" x14ac:dyDescent="0.25">
      <c r="A54" s="17" t="s">
        <v>305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306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307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44287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1025</v>
      </c>
      <c r="N56" s="21">
        <f t="shared" si="1"/>
        <v>1911.5</v>
      </c>
      <c r="O56" s="21">
        <f t="shared" si="2"/>
        <v>13088.5</v>
      </c>
    </row>
    <row r="57" spans="1:15" ht="11.25" customHeight="1" x14ac:dyDescent="0.25">
      <c r="A57" s="17" t="s">
        <v>308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309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44348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165</v>
      </c>
      <c r="N58" s="21">
        <f t="shared" si="1"/>
        <v>1051.5</v>
      </c>
      <c r="O58" s="21">
        <f t="shared" si="2"/>
        <v>13948.5</v>
      </c>
    </row>
    <row r="59" spans="1:15" ht="11.25" customHeight="1" x14ac:dyDescent="0.25">
      <c r="A59" s="17" t="s">
        <v>310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311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312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44256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313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314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44378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315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316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317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44682</v>
      </c>
      <c r="G66" s="21">
        <v>15000</v>
      </c>
      <c r="H66" s="22">
        <v>0</v>
      </c>
      <c r="I66" s="21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318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44348</v>
      </c>
      <c r="G67" s="21">
        <v>15000</v>
      </c>
      <c r="H67" s="22">
        <v>0</v>
      </c>
      <c r="I67" s="21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319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44409</v>
      </c>
      <c r="G68" s="21">
        <v>15000</v>
      </c>
      <c r="H68" s="22">
        <v>0</v>
      </c>
      <c r="I68" s="21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320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44348</v>
      </c>
      <c r="G69" s="21">
        <v>15000</v>
      </c>
      <c r="H69" s="22">
        <v>0</v>
      </c>
      <c r="I69" s="21">
        <f t="shared" ref="I69:I98" si="3">G69+H69</f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321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44593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ref="N70:N94" si="4">SUM(J70:M70)</f>
        <v>911.5</v>
      </c>
      <c r="O70" s="21">
        <f t="shared" ref="O70:O94" si="5">I70-N70</f>
        <v>14088.5</v>
      </c>
    </row>
    <row r="71" spans="1:15" ht="11.25" customHeight="1" x14ac:dyDescent="0.25">
      <c r="A71" s="17" t="s">
        <v>322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44562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323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44805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324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21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325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37196</v>
      </c>
      <c r="G74" s="21">
        <v>15000</v>
      </c>
      <c r="H74" s="22">
        <v>0</v>
      </c>
      <c r="I74" s="21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326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327</v>
      </c>
      <c r="B76" s="33" t="s">
        <v>28</v>
      </c>
      <c r="C76" s="34" t="s">
        <v>34</v>
      </c>
      <c r="D76" s="17" t="s">
        <v>254</v>
      </c>
      <c r="E76" s="18" t="s">
        <v>101</v>
      </c>
      <c r="F76" s="20">
        <v>44774</v>
      </c>
      <c r="G76" s="21">
        <v>26250</v>
      </c>
      <c r="H76" s="22">
        <v>0</v>
      </c>
      <c r="I76" s="21">
        <f t="shared" si="3"/>
        <v>26250</v>
      </c>
      <c r="J76" s="21">
        <v>753.38</v>
      </c>
      <c r="K76" s="21">
        <v>0</v>
      </c>
      <c r="L76" s="21">
        <v>798</v>
      </c>
      <c r="M76" s="21">
        <v>25</v>
      </c>
      <c r="N76" s="21">
        <f t="shared" si="4"/>
        <v>1576.38</v>
      </c>
      <c r="O76" s="21">
        <f t="shared" si="5"/>
        <v>24673.62</v>
      </c>
    </row>
    <row r="77" spans="1:15" ht="11.25" customHeight="1" x14ac:dyDescent="0.25">
      <c r="A77" s="17" t="s">
        <v>328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44228</v>
      </c>
      <c r="G77" s="21">
        <v>21000</v>
      </c>
      <c r="H77" s="22">
        <v>0</v>
      </c>
      <c r="I77" s="21">
        <f t="shared" si="3"/>
        <v>21000</v>
      </c>
      <c r="J77" s="21">
        <v>602.70000000000005</v>
      </c>
      <c r="K77" s="21">
        <v>0</v>
      </c>
      <c r="L77" s="21">
        <v>638.4</v>
      </c>
      <c r="M77" s="21">
        <v>25</v>
      </c>
      <c r="N77" s="21">
        <f t="shared" si="4"/>
        <v>1266.0999999999999</v>
      </c>
      <c r="O77" s="21">
        <f t="shared" si="5"/>
        <v>19733.900000000001</v>
      </c>
    </row>
    <row r="78" spans="1:15" ht="11.25" customHeight="1" x14ac:dyDescent="0.25">
      <c r="A78" s="17" t="s">
        <v>329</v>
      </c>
      <c r="B78" s="33" t="s">
        <v>16</v>
      </c>
      <c r="C78" s="34" t="s">
        <v>330</v>
      </c>
      <c r="D78" s="17" t="s">
        <v>254</v>
      </c>
      <c r="E78" s="18" t="s">
        <v>101</v>
      </c>
      <c r="F78" s="20">
        <v>44501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1602.45</v>
      </c>
      <c r="N78" s="21">
        <f t="shared" si="4"/>
        <v>3375.45</v>
      </c>
      <c r="O78" s="21">
        <f t="shared" si="5"/>
        <v>26624.55</v>
      </c>
    </row>
    <row r="79" spans="1:15" ht="11.25" customHeight="1" x14ac:dyDescent="0.25">
      <c r="A79" s="17" t="s">
        <v>331</v>
      </c>
      <c r="B79" s="33" t="s">
        <v>28</v>
      </c>
      <c r="C79" s="34" t="s">
        <v>133</v>
      </c>
      <c r="D79" s="17" t="s">
        <v>254</v>
      </c>
      <c r="E79" s="18" t="s">
        <v>101</v>
      </c>
      <c r="F79" s="20">
        <v>44197</v>
      </c>
      <c r="G79" s="21">
        <v>25000</v>
      </c>
      <c r="H79" s="22">
        <v>0</v>
      </c>
      <c r="I79" s="21">
        <f t="shared" si="3"/>
        <v>25000</v>
      </c>
      <c r="J79" s="21">
        <v>717.5</v>
      </c>
      <c r="K79" s="21">
        <v>0</v>
      </c>
      <c r="L79" s="21">
        <v>760</v>
      </c>
      <c r="M79" s="21">
        <v>25</v>
      </c>
      <c r="N79" s="21">
        <f t="shared" si="4"/>
        <v>1502.5</v>
      </c>
      <c r="O79" s="21">
        <f t="shared" si="5"/>
        <v>23497.5</v>
      </c>
    </row>
    <row r="80" spans="1:15" ht="11.25" customHeight="1" x14ac:dyDescent="0.25">
      <c r="A80" s="17" t="s">
        <v>332</v>
      </c>
      <c r="B80" s="33" t="s">
        <v>16</v>
      </c>
      <c r="C80" s="34" t="s">
        <v>100</v>
      </c>
      <c r="D80" s="17" t="s">
        <v>254</v>
      </c>
      <c r="E80" s="18" t="s">
        <v>101</v>
      </c>
      <c r="F80" s="20">
        <v>44348</v>
      </c>
      <c r="G80" s="21">
        <v>30000</v>
      </c>
      <c r="H80" s="22">
        <v>0</v>
      </c>
      <c r="I80" s="21">
        <f t="shared" si="3"/>
        <v>30000</v>
      </c>
      <c r="J80" s="21">
        <v>861</v>
      </c>
      <c r="K80" s="21">
        <v>0</v>
      </c>
      <c r="L80" s="21">
        <v>912</v>
      </c>
      <c r="M80" s="21">
        <v>25</v>
      </c>
      <c r="N80" s="21">
        <f t="shared" si="4"/>
        <v>1798</v>
      </c>
      <c r="O80" s="21">
        <f t="shared" si="5"/>
        <v>28202</v>
      </c>
    </row>
    <row r="81" spans="1:15" ht="11.25" customHeight="1" x14ac:dyDescent="0.25">
      <c r="A81" s="17" t="s">
        <v>333</v>
      </c>
      <c r="B81" s="33" t="s">
        <v>28</v>
      </c>
      <c r="C81" s="34" t="s">
        <v>100</v>
      </c>
      <c r="D81" s="17" t="s">
        <v>254</v>
      </c>
      <c r="E81" s="18" t="s">
        <v>101</v>
      </c>
      <c r="F81" s="20">
        <v>44317</v>
      </c>
      <c r="G81" s="21">
        <v>25000</v>
      </c>
      <c r="H81" s="22">
        <v>0</v>
      </c>
      <c r="I81" s="21">
        <f t="shared" si="3"/>
        <v>25000</v>
      </c>
      <c r="J81" s="21">
        <v>717.5</v>
      </c>
      <c r="K81" s="21">
        <v>0</v>
      </c>
      <c r="L81" s="21">
        <v>760</v>
      </c>
      <c r="M81" s="21">
        <v>125</v>
      </c>
      <c r="N81" s="21">
        <f t="shared" si="4"/>
        <v>1602.5</v>
      </c>
      <c r="O81" s="21">
        <f t="shared" si="5"/>
        <v>23397.5</v>
      </c>
    </row>
    <row r="82" spans="1:15" ht="11.25" customHeight="1" x14ac:dyDescent="0.25">
      <c r="A82" s="17" t="s">
        <v>334</v>
      </c>
      <c r="B82" s="33" t="s">
        <v>16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30000</v>
      </c>
      <c r="H82" s="22">
        <v>0</v>
      </c>
      <c r="I82" s="21">
        <f t="shared" si="3"/>
        <v>30000</v>
      </c>
      <c r="J82" s="21">
        <v>861</v>
      </c>
      <c r="K82" s="21">
        <v>0</v>
      </c>
      <c r="L82" s="21">
        <v>912</v>
      </c>
      <c r="M82" s="21">
        <v>25</v>
      </c>
      <c r="N82" s="21">
        <f t="shared" si="4"/>
        <v>1798</v>
      </c>
      <c r="O82" s="21">
        <f t="shared" si="5"/>
        <v>28202</v>
      </c>
    </row>
    <row r="83" spans="1:15" ht="11.25" customHeight="1" x14ac:dyDescent="0.25">
      <c r="A83" s="17" t="s">
        <v>335</v>
      </c>
      <c r="B83" s="33" t="s">
        <v>16</v>
      </c>
      <c r="C83" s="34" t="s">
        <v>336</v>
      </c>
      <c r="D83" s="17" t="s">
        <v>254</v>
      </c>
      <c r="E83" s="18" t="s">
        <v>101</v>
      </c>
      <c r="F83" s="20">
        <v>42675</v>
      </c>
      <c r="G83" s="21">
        <v>20000</v>
      </c>
      <c r="H83" s="22">
        <v>0</v>
      </c>
      <c r="I83" s="21">
        <f t="shared" si="3"/>
        <v>20000</v>
      </c>
      <c r="J83" s="21">
        <v>574</v>
      </c>
      <c r="K83" s="21">
        <v>0</v>
      </c>
      <c r="L83" s="21">
        <v>608</v>
      </c>
      <c r="M83" s="21">
        <v>25</v>
      </c>
      <c r="N83" s="21">
        <f t="shared" si="4"/>
        <v>1207</v>
      </c>
      <c r="O83" s="21">
        <f t="shared" si="5"/>
        <v>18793</v>
      </c>
    </row>
    <row r="84" spans="1:15" ht="11.25" customHeight="1" x14ac:dyDescent="0.25">
      <c r="A84" s="17" t="s">
        <v>337</v>
      </c>
      <c r="B84" s="33" t="s">
        <v>16</v>
      </c>
      <c r="C84" s="34" t="s">
        <v>121</v>
      </c>
      <c r="D84" s="17" t="s">
        <v>254</v>
      </c>
      <c r="E84" s="18" t="s">
        <v>101</v>
      </c>
      <c r="F84" s="20">
        <v>44409</v>
      </c>
      <c r="G84" s="21">
        <v>20000</v>
      </c>
      <c r="H84" s="22">
        <v>0</v>
      </c>
      <c r="I84" s="21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338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44866</v>
      </c>
      <c r="G85" s="21">
        <v>20000</v>
      </c>
      <c r="H85" s="22">
        <v>0</v>
      </c>
      <c r="I85" s="21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339</v>
      </c>
      <c r="B86" s="33" t="s">
        <v>16</v>
      </c>
      <c r="C86" s="34" t="s">
        <v>137</v>
      </c>
      <c r="D86" s="17" t="s">
        <v>254</v>
      </c>
      <c r="E86" s="18" t="s">
        <v>101</v>
      </c>
      <c r="F86" s="20">
        <v>44348</v>
      </c>
      <c r="G86" s="21">
        <v>13500</v>
      </c>
      <c r="H86" s="22">
        <v>0</v>
      </c>
      <c r="I86" s="21">
        <f t="shared" si="3"/>
        <v>13500</v>
      </c>
      <c r="J86" s="17">
        <v>387.45</v>
      </c>
      <c r="K86" s="17">
        <v>0</v>
      </c>
      <c r="L86" s="17">
        <v>410.4</v>
      </c>
      <c r="M86" s="21">
        <v>1705</v>
      </c>
      <c r="N86" s="21">
        <v>2502.85</v>
      </c>
      <c r="O86" s="21">
        <v>10997.15</v>
      </c>
    </row>
    <row r="87" spans="1:15" ht="11.25" customHeight="1" x14ac:dyDescent="0.25">
      <c r="A87" s="17" t="s">
        <v>340</v>
      </c>
      <c r="B87" s="33" t="s">
        <v>28</v>
      </c>
      <c r="C87" s="34" t="s">
        <v>125</v>
      </c>
      <c r="D87" s="17" t="s">
        <v>254</v>
      </c>
      <c r="E87" s="18" t="s">
        <v>101</v>
      </c>
      <c r="F87" s="20">
        <v>44621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341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44682</v>
      </c>
      <c r="G88" s="21">
        <v>15000</v>
      </c>
      <c r="H88" s="22">
        <v>0</v>
      </c>
      <c r="I88" s="21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342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44287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125</v>
      </c>
      <c r="N89" s="21">
        <f t="shared" si="4"/>
        <v>1011.5</v>
      </c>
      <c r="O89" s="21">
        <f t="shared" si="5"/>
        <v>13988.5</v>
      </c>
    </row>
    <row r="90" spans="1:15" ht="11.25" customHeight="1" x14ac:dyDescent="0.25">
      <c r="A90" s="17" t="s">
        <v>343</v>
      </c>
      <c r="B90" s="33" t="s">
        <v>16</v>
      </c>
      <c r="C90" s="34" t="s">
        <v>125</v>
      </c>
      <c r="D90" s="17" t="s">
        <v>254</v>
      </c>
      <c r="E90" s="18" t="s">
        <v>101</v>
      </c>
      <c r="F90" s="20">
        <v>44713</v>
      </c>
      <c r="G90" s="21">
        <v>13500</v>
      </c>
      <c r="H90" s="22">
        <v>0</v>
      </c>
      <c r="I90" s="21">
        <f t="shared" si="3"/>
        <v>13500</v>
      </c>
      <c r="J90" s="21">
        <v>387.45</v>
      </c>
      <c r="K90" s="21">
        <v>0</v>
      </c>
      <c r="L90" s="21">
        <v>410.4</v>
      </c>
      <c r="M90" s="21">
        <v>25</v>
      </c>
      <c r="N90" s="21">
        <f t="shared" si="4"/>
        <v>822.84999999999991</v>
      </c>
      <c r="O90" s="21">
        <f t="shared" si="5"/>
        <v>12677.15</v>
      </c>
    </row>
    <row r="91" spans="1:15" ht="11.25" customHeight="1" x14ac:dyDescent="0.25">
      <c r="A91" s="17" t="s">
        <v>344</v>
      </c>
      <c r="B91" s="33" t="s">
        <v>28</v>
      </c>
      <c r="C91" s="34" t="s">
        <v>125</v>
      </c>
      <c r="D91" s="17" t="s">
        <v>254</v>
      </c>
      <c r="E91" s="18" t="s">
        <v>101</v>
      </c>
      <c r="F91" s="20">
        <v>44256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f t="shared" si="4"/>
        <v>822.84999999999991</v>
      </c>
      <c r="O91" s="21">
        <f t="shared" si="5"/>
        <v>12677.15</v>
      </c>
    </row>
    <row r="92" spans="1:15" ht="11.25" customHeight="1" x14ac:dyDescent="0.25">
      <c r="A92" s="17" t="s">
        <v>345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44805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f t="shared" si="4"/>
        <v>822.84999999999991</v>
      </c>
      <c r="O92" s="21">
        <f t="shared" si="5"/>
        <v>12677.15</v>
      </c>
    </row>
    <row r="93" spans="1:15" ht="11.25" customHeight="1" x14ac:dyDescent="0.25">
      <c r="A93" s="17" t="s">
        <v>346</v>
      </c>
      <c r="B93" s="33" t="s">
        <v>28</v>
      </c>
      <c r="C93" s="34" t="s">
        <v>125</v>
      </c>
      <c r="D93" s="17" t="s">
        <v>254</v>
      </c>
      <c r="E93" s="18" t="s">
        <v>101</v>
      </c>
      <c r="F93" s="20">
        <v>44805</v>
      </c>
      <c r="G93" s="21">
        <v>11000</v>
      </c>
      <c r="H93" s="22">
        <v>0</v>
      </c>
      <c r="I93" s="21">
        <f t="shared" si="3"/>
        <v>11000</v>
      </c>
      <c r="J93" s="21">
        <v>315.7</v>
      </c>
      <c r="K93" s="21">
        <v>0</v>
      </c>
      <c r="L93" s="21">
        <v>334.4</v>
      </c>
      <c r="M93" s="21">
        <v>25</v>
      </c>
      <c r="N93" s="21">
        <f t="shared" si="4"/>
        <v>675.09999999999991</v>
      </c>
      <c r="O93" s="21">
        <f t="shared" si="5"/>
        <v>10324.9</v>
      </c>
    </row>
    <row r="94" spans="1:15" ht="11.25" customHeight="1" x14ac:dyDescent="0.25">
      <c r="A94" s="17" t="s">
        <v>347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44835</v>
      </c>
      <c r="G94" s="21">
        <v>15000</v>
      </c>
      <c r="H94" s="22">
        <v>0</v>
      </c>
      <c r="I94" s="21">
        <f t="shared" si="3"/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477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44986</v>
      </c>
      <c r="G95" s="21">
        <v>13500</v>
      </c>
      <c r="H95" s="22">
        <v>0</v>
      </c>
      <c r="I95" s="21">
        <f t="shared" si="3"/>
        <v>13500</v>
      </c>
      <c r="J95" s="21">
        <v>387.45</v>
      </c>
      <c r="K95" s="21">
        <v>0</v>
      </c>
      <c r="L95" s="21">
        <v>410.4</v>
      </c>
      <c r="M95" s="21">
        <v>25</v>
      </c>
      <c r="N95" s="21">
        <v>822.85</v>
      </c>
      <c r="O95" s="21">
        <v>12677.15</v>
      </c>
    </row>
    <row r="96" spans="1:15" ht="11.25" customHeight="1" x14ac:dyDescent="0.25">
      <c r="A96" s="17" t="s">
        <v>478</v>
      </c>
      <c r="B96" s="33" t="s">
        <v>28</v>
      </c>
      <c r="C96" s="34" t="s">
        <v>125</v>
      </c>
      <c r="D96" s="17" t="s">
        <v>254</v>
      </c>
      <c r="E96" s="18" t="s">
        <v>31</v>
      </c>
      <c r="F96" s="20">
        <v>44986</v>
      </c>
      <c r="G96" s="21">
        <v>15000</v>
      </c>
      <c r="H96" s="22">
        <v>0</v>
      </c>
      <c r="I96" s="21">
        <f t="shared" si="3"/>
        <v>15000</v>
      </c>
      <c r="J96" s="21">
        <v>430.5</v>
      </c>
      <c r="K96" s="21">
        <v>0</v>
      </c>
      <c r="L96" s="21">
        <v>456</v>
      </c>
      <c r="M96" s="21">
        <v>25</v>
      </c>
      <c r="N96" s="21">
        <v>911.5</v>
      </c>
      <c r="O96" s="21">
        <f t="shared" ref="O96" si="6">I96-N96</f>
        <v>14088.5</v>
      </c>
    </row>
    <row r="97" spans="1:15" ht="11.25" customHeight="1" x14ac:dyDescent="0.25">
      <c r="A97" s="17" t="s">
        <v>479</v>
      </c>
      <c r="B97" s="33" t="s">
        <v>16</v>
      </c>
      <c r="C97" s="34" t="s">
        <v>100</v>
      </c>
      <c r="D97" s="17" t="s">
        <v>254</v>
      </c>
      <c r="E97" s="18" t="s">
        <v>31</v>
      </c>
      <c r="F97" s="20">
        <v>44986</v>
      </c>
      <c r="G97" s="21">
        <v>30000</v>
      </c>
      <c r="H97" s="22">
        <v>0</v>
      </c>
      <c r="I97" s="21">
        <f t="shared" si="3"/>
        <v>30000</v>
      </c>
      <c r="J97" s="21">
        <v>861</v>
      </c>
      <c r="K97" s="21">
        <v>0</v>
      </c>
      <c r="L97" s="21">
        <v>912</v>
      </c>
      <c r="M97" s="21">
        <v>25</v>
      </c>
      <c r="N97" s="21">
        <v>1798</v>
      </c>
      <c r="O97" s="21">
        <v>28202</v>
      </c>
    </row>
    <row r="98" spans="1:15" ht="11.25" customHeight="1" x14ac:dyDescent="0.25">
      <c r="A98" s="17" t="s">
        <v>480</v>
      </c>
      <c r="B98" s="33" t="s">
        <v>16</v>
      </c>
      <c r="C98" s="34" t="s">
        <v>121</v>
      </c>
      <c r="D98" s="17" t="s">
        <v>254</v>
      </c>
      <c r="E98" s="18" t="s">
        <v>31</v>
      </c>
      <c r="F98" s="20">
        <v>44986</v>
      </c>
      <c r="G98" s="21">
        <v>20000</v>
      </c>
      <c r="H98" s="22">
        <v>0</v>
      </c>
      <c r="I98" s="21">
        <f t="shared" si="3"/>
        <v>20000</v>
      </c>
      <c r="J98" s="21">
        <v>574</v>
      </c>
      <c r="K98" s="21">
        <v>0</v>
      </c>
      <c r="L98" s="21">
        <v>608</v>
      </c>
      <c r="M98" s="21">
        <v>25</v>
      </c>
      <c r="N98" s="21">
        <v>1207</v>
      </c>
      <c r="O98" s="21">
        <v>18793</v>
      </c>
    </row>
    <row r="99" spans="1:15" ht="11.25" customHeight="1" x14ac:dyDescent="0.25">
      <c r="A99" s="17" t="s">
        <v>481</v>
      </c>
      <c r="B99" s="33" t="s">
        <v>16</v>
      </c>
      <c r="C99" s="34" t="s">
        <v>143</v>
      </c>
      <c r="D99" s="17" t="s">
        <v>254</v>
      </c>
      <c r="E99" s="18" t="s">
        <v>31</v>
      </c>
      <c r="F99" s="20">
        <v>44986</v>
      </c>
      <c r="G99" s="21">
        <v>15000</v>
      </c>
      <c r="H99" s="22">
        <v>0</v>
      </c>
      <c r="I99" s="21">
        <f>G99+H99</f>
        <v>15000</v>
      </c>
      <c r="J99" s="21">
        <v>430.5</v>
      </c>
      <c r="K99" s="21">
        <v>0</v>
      </c>
      <c r="L99" s="21">
        <v>456</v>
      </c>
      <c r="M99" s="21">
        <v>25</v>
      </c>
      <c r="N99" s="21">
        <v>911.5</v>
      </c>
      <c r="O99" s="21">
        <v>14088.5</v>
      </c>
    </row>
    <row r="100" spans="1:15" ht="11.25" customHeight="1" x14ac:dyDescent="0.25">
      <c r="A100" s="17" t="s">
        <v>485</v>
      </c>
      <c r="B100" s="33" t="s">
        <v>16</v>
      </c>
      <c r="C100" s="34" t="s">
        <v>121</v>
      </c>
      <c r="D100" s="17" t="s">
        <v>254</v>
      </c>
      <c r="E100" s="18" t="s">
        <v>31</v>
      </c>
      <c r="F100" s="20">
        <v>36982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17">
        <v>608</v>
      </c>
      <c r="M100" s="17">
        <v>25</v>
      </c>
      <c r="N100" s="21">
        <v>1207</v>
      </c>
      <c r="O100" s="21">
        <v>18793</v>
      </c>
    </row>
    <row r="101" spans="1:15" ht="11.25" customHeight="1" x14ac:dyDescent="0.25">
      <c r="A101" s="17" t="s">
        <v>486</v>
      </c>
      <c r="B101" s="33" t="s">
        <v>16</v>
      </c>
      <c r="C101" s="34" t="s">
        <v>143</v>
      </c>
      <c r="D101" s="17" t="s">
        <v>254</v>
      </c>
      <c r="E101" s="18" t="s">
        <v>31</v>
      </c>
      <c r="F101" s="20">
        <v>36982</v>
      </c>
      <c r="G101" s="21">
        <v>15000</v>
      </c>
      <c r="H101" s="17">
        <v>0</v>
      </c>
      <c r="I101" s="21">
        <v>15000</v>
      </c>
      <c r="J101" s="17">
        <v>430.5</v>
      </c>
      <c r="K101" s="17">
        <v>0</v>
      </c>
      <c r="L101" s="17">
        <v>456</v>
      </c>
      <c r="M101" s="17">
        <v>25</v>
      </c>
      <c r="N101" s="17">
        <v>911.5</v>
      </c>
      <c r="O101" s="21">
        <v>14088.5</v>
      </c>
    </row>
    <row r="102" spans="1:15" ht="11.25" customHeight="1" x14ac:dyDescent="0.25">
      <c r="A102" s="17" t="s">
        <v>487</v>
      </c>
      <c r="B102" s="33" t="s">
        <v>16</v>
      </c>
      <c r="C102" s="34" t="s">
        <v>125</v>
      </c>
      <c r="D102" s="17" t="s">
        <v>254</v>
      </c>
      <c r="E102" s="18" t="s">
        <v>31</v>
      </c>
      <c r="F102" s="20">
        <v>36982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488</v>
      </c>
      <c r="B103" s="33" t="s">
        <v>28</v>
      </c>
      <c r="C103" s="34" t="s">
        <v>125</v>
      </c>
      <c r="D103" s="17" t="s">
        <v>254</v>
      </c>
      <c r="E103" s="18" t="s">
        <v>31</v>
      </c>
      <c r="F103" s="20">
        <v>36982</v>
      </c>
      <c r="G103" s="21">
        <v>15000</v>
      </c>
      <c r="H103" s="17">
        <v>0</v>
      </c>
      <c r="I103" s="21">
        <v>15000</v>
      </c>
      <c r="J103" s="17">
        <v>430.5</v>
      </c>
      <c r="K103" s="17">
        <v>0</v>
      </c>
      <c r="L103" s="17">
        <v>456</v>
      </c>
      <c r="M103" s="17">
        <v>25</v>
      </c>
      <c r="N103" s="17">
        <v>911.5</v>
      </c>
      <c r="O103" s="21">
        <v>14088.5</v>
      </c>
    </row>
    <row r="104" spans="1:15" ht="11.25" customHeight="1" x14ac:dyDescent="0.25">
      <c r="A104" s="17" t="s">
        <v>491</v>
      </c>
      <c r="B104" s="33" t="s">
        <v>28</v>
      </c>
      <c r="C104" s="34" t="s">
        <v>34</v>
      </c>
      <c r="D104" s="17" t="s">
        <v>254</v>
      </c>
      <c r="E104" s="18" t="s">
        <v>31</v>
      </c>
      <c r="F104" s="20">
        <v>45047</v>
      </c>
      <c r="G104" s="21">
        <v>30000</v>
      </c>
      <c r="H104" s="17">
        <v>0</v>
      </c>
      <c r="I104" s="21">
        <v>30000</v>
      </c>
      <c r="J104" s="17">
        <v>861</v>
      </c>
      <c r="K104" s="17">
        <v>0</v>
      </c>
      <c r="L104" s="17">
        <v>912</v>
      </c>
      <c r="M104" s="17">
        <v>25</v>
      </c>
      <c r="N104" s="17">
        <v>1798</v>
      </c>
      <c r="O104" s="21">
        <v>28202</v>
      </c>
    </row>
    <row r="105" spans="1:15" ht="11.25" customHeight="1" x14ac:dyDescent="0.25">
      <c r="A105" s="17" t="s">
        <v>492</v>
      </c>
      <c r="B105" s="33" t="s">
        <v>16</v>
      </c>
      <c r="C105" s="34" t="s">
        <v>143</v>
      </c>
      <c r="D105" s="17" t="s">
        <v>254</v>
      </c>
      <c r="E105" s="18" t="s">
        <v>101</v>
      </c>
      <c r="F105" s="20">
        <v>45047</v>
      </c>
      <c r="G105" s="21">
        <v>15000</v>
      </c>
      <c r="H105" s="17">
        <v>0</v>
      </c>
      <c r="I105" s="21">
        <v>15000</v>
      </c>
      <c r="J105" s="17">
        <v>430.5</v>
      </c>
      <c r="K105" s="17"/>
      <c r="L105" s="17">
        <v>456</v>
      </c>
      <c r="M105" s="17">
        <v>25</v>
      </c>
      <c r="N105" s="17">
        <v>911.5</v>
      </c>
      <c r="O105" s="21">
        <v>14088.5</v>
      </c>
    </row>
    <row r="106" spans="1:15" x14ac:dyDescent="0.25">
      <c r="A106" s="24" t="s">
        <v>249</v>
      </c>
      <c r="B106" s="25">
        <v>101</v>
      </c>
      <c r="C106" s="17"/>
      <c r="D106" s="17"/>
      <c r="E106" s="18"/>
      <c r="F106" s="17"/>
      <c r="G106" s="28">
        <f>SUM(G5:G105)</f>
        <v>1790000</v>
      </c>
      <c r="H106" s="29">
        <f>SUM(H5:H99)</f>
        <v>0</v>
      </c>
      <c r="I106" s="28">
        <f>SUM(I5:I105)</f>
        <v>1790000</v>
      </c>
      <c r="J106" s="28">
        <f>SUM(J5:J105)</f>
        <v>51373.00999999998</v>
      </c>
      <c r="K106" s="28">
        <f t="shared" ref="K106" si="7">SUM(K5:K94)</f>
        <v>0</v>
      </c>
      <c r="L106" s="28">
        <f>SUM(L5:L105)</f>
        <v>54416.000000000007</v>
      </c>
      <c r="M106" s="28">
        <f>SUM(M5:M105)</f>
        <v>15198.230000000001</v>
      </c>
      <c r="N106" s="28">
        <f>SUM(N5:N105)</f>
        <v>120987.24000000003</v>
      </c>
      <c r="O106" s="28">
        <f>SUM(O5:O105)</f>
        <v>1669012.7599999995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250</v>
      </c>
      <c r="B110" s="16"/>
      <c r="C110" s="16"/>
      <c r="D110" s="3"/>
      <c r="E110" s="6"/>
      <c r="F110" s="59" t="s">
        <v>251</v>
      </c>
      <c r="G110" s="59"/>
      <c r="H110" s="59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2" priority="2"/>
  </conditionalFormatting>
  <conditionalFormatting sqref="A110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7"/>
  <sheetViews>
    <sheetView zoomScale="145" zoomScaleNormal="145" zoomScalePageLayoutView="130" workbookViewId="0">
      <selection activeCell="D19" sqref="D19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348</v>
      </c>
      <c r="B5" s="18" t="s">
        <v>16</v>
      </c>
      <c r="C5" s="17" t="s">
        <v>349</v>
      </c>
      <c r="D5" s="17" t="s">
        <v>183</v>
      </c>
      <c r="E5" s="18" t="s">
        <v>350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351</v>
      </c>
      <c r="B6" s="18" t="s">
        <v>16</v>
      </c>
      <c r="C6" s="17" t="s">
        <v>87</v>
      </c>
      <c r="D6" s="17" t="s">
        <v>183</v>
      </c>
      <c r="E6" s="18" t="s">
        <v>350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352</v>
      </c>
      <c r="B7" s="18" t="s">
        <v>16</v>
      </c>
      <c r="C7" s="17" t="s">
        <v>349</v>
      </c>
      <c r="D7" s="17" t="s">
        <v>190</v>
      </c>
      <c r="E7" s="18" t="s">
        <v>350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353</v>
      </c>
      <c r="B8" s="18" t="s">
        <v>16</v>
      </c>
      <c r="C8" s="17" t="s">
        <v>349</v>
      </c>
      <c r="D8" s="17" t="s">
        <v>193</v>
      </c>
      <c r="E8" s="18" t="s">
        <v>350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354</v>
      </c>
      <c r="B9" s="18" t="s">
        <v>16</v>
      </c>
      <c r="C9" s="17" t="s">
        <v>349</v>
      </c>
      <c r="D9" s="17" t="s">
        <v>198</v>
      </c>
      <c r="E9" s="18" t="s">
        <v>350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355</v>
      </c>
      <c r="B10" s="18" t="s">
        <v>28</v>
      </c>
      <c r="C10" s="17" t="s">
        <v>349</v>
      </c>
      <c r="D10" s="17" t="s">
        <v>222</v>
      </c>
      <c r="E10" s="18" t="s">
        <v>350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356</v>
      </c>
      <c r="B11" s="18" t="s">
        <v>16</v>
      </c>
      <c r="C11" s="17" t="s">
        <v>349</v>
      </c>
      <c r="D11" s="17" t="s">
        <v>227</v>
      </c>
      <c r="E11" s="18" t="s">
        <v>350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357</v>
      </c>
      <c r="B12" s="18" t="s">
        <v>16</v>
      </c>
      <c r="C12" s="17" t="s">
        <v>87</v>
      </c>
      <c r="D12" s="17" t="s">
        <v>234</v>
      </c>
      <c r="E12" s="18" t="s">
        <v>350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358</v>
      </c>
      <c r="B13" s="18" t="s">
        <v>16</v>
      </c>
      <c r="C13" s="17" t="s">
        <v>349</v>
      </c>
      <c r="D13" s="17" t="s">
        <v>242</v>
      </c>
      <c r="E13" s="18" t="s">
        <v>350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359</v>
      </c>
      <c r="B14" s="18" t="s">
        <v>16</v>
      </c>
      <c r="C14" s="17" t="s">
        <v>87</v>
      </c>
      <c r="D14" s="17" t="s">
        <v>242</v>
      </c>
      <c r="E14" s="18" t="s">
        <v>350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360</v>
      </c>
      <c r="B15" s="18" t="s">
        <v>28</v>
      </c>
      <c r="C15" s="17" t="s">
        <v>361</v>
      </c>
      <c r="D15" s="17" t="s">
        <v>362</v>
      </c>
      <c r="E15" s="18" t="s">
        <v>350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363</v>
      </c>
      <c r="B16" s="18" t="s">
        <v>28</v>
      </c>
      <c r="C16" s="17" t="s">
        <v>364</v>
      </c>
      <c r="D16" s="17" t="s">
        <v>362</v>
      </c>
      <c r="E16" s="18" t="s">
        <v>350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365</v>
      </c>
      <c r="B17" s="18" t="s">
        <v>28</v>
      </c>
      <c r="C17" s="17" t="s">
        <v>366</v>
      </c>
      <c r="D17" s="17" t="s">
        <v>367</v>
      </c>
      <c r="E17" s="18" t="s">
        <v>350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368</v>
      </c>
      <c r="B18" s="18" t="s">
        <v>16</v>
      </c>
      <c r="C18" s="17" t="s">
        <v>369</v>
      </c>
      <c r="D18" s="17" t="s">
        <v>367</v>
      </c>
      <c r="E18" s="18" t="s">
        <v>350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370</v>
      </c>
      <c r="B19" s="18" t="s">
        <v>28</v>
      </c>
      <c r="C19" s="17" t="s">
        <v>371</v>
      </c>
      <c r="D19" s="17" t="s">
        <v>367</v>
      </c>
      <c r="E19" s="18" t="s">
        <v>350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372</v>
      </c>
      <c r="B20" s="18" t="s">
        <v>16</v>
      </c>
      <c r="C20" s="17" t="s">
        <v>373</v>
      </c>
      <c r="D20" s="17" t="s">
        <v>374</v>
      </c>
      <c r="E20" s="18" t="s">
        <v>350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375</v>
      </c>
      <c r="B21" s="18" t="s">
        <v>28</v>
      </c>
      <c r="C21" s="17" t="s">
        <v>376</v>
      </c>
      <c r="D21" s="17" t="s">
        <v>377</v>
      </c>
      <c r="E21" s="18" t="s">
        <v>350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378</v>
      </c>
      <c r="B22" s="18" t="s">
        <v>28</v>
      </c>
      <c r="C22" s="17" t="s">
        <v>379</v>
      </c>
      <c r="D22" s="17" t="s">
        <v>377</v>
      </c>
      <c r="E22" s="18" t="s">
        <v>350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380</v>
      </c>
      <c r="B23" s="18" t="s">
        <v>28</v>
      </c>
      <c r="C23" s="17" t="s">
        <v>381</v>
      </c>
      <c r="D23" s="17" t="s">
        <v>382</v>
      </c>
      <c r="E23" s="18" t="s">
        <v>350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383</v>
      </c>
      <c r="B24" s="18" t="s">
        <v>16</v>
      </c>
      <c r="C24" s="17" t="s">
        <v>87</v>
      </c>
      <c r="D24" s="17" t="s">
        <v>384</v>
      </c>
      <c r="E24" s="18" t="s">
        <v>350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385</v>
      </c>
      <c r="B25" s="18" t="s">
        <v>16</v>
      </c>
      <c r="C25" s="17" t="s">
        <v>87</v>
      </c>
      <c r="D25" s="17" t="s">
        <v>384</v>
      </c>
      <c r="E25" s="18" t="s">
        <v>350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386</v>
      </c>
      <c r="B26" s="18" t="s">
        <v>16</v>
      </c>
      <c r="C26" s="17" t="s">
        <v>87</v>
      </c>
      <c r="D26" s="17" t="s">
        <v>384</v>
      </c>
      <c r="E26" s="18" t="s">
        <v>350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387</v>
      </c>
      <c r="B27" s="18" t="s">
        <v>16</v>
      </c>
      <c r="C27" s="17" t="s">
        <v>87</v>
      </c>
      <c r="D27" s="17" t="s">
        <v>384</v>
      </c>
      <c r="E27" s="18" t="s">
        <v>350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388</v>
      </c>
      <c r="B28" s="18" t="s">
        <v>16</v>
      </c>
      <c r="C28" s="17" t="s">
        <v>389</v>
      </c>
      <c r="D28" s="17" t="s">
        <v>384</v>
      </c>
      <c r="E28" s="18" t="s">
        <v>350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390</v>
      </c>
      <c r="B29" s="35" t="s">
        <v>16</v>
      </c>
      <c r="C29" s="17" t="s">
        <v>87</v>
      </c>
      <c r="D29" s="17" t="s">
        <v>384</v>
      </c>
      <c r="E29" s="18" t="s">
        <v>350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391</v>
      </c>
      <c r="B30" s="18" t="s">
        <v>16</v>
      </c>
      <c r="C30" s="17" t="s">
        <v>392</v>
      </c>
      <c r="D30" s="17" t="s">
        <v>393</v>
      </c>
      <c r="E30" s="18" t="s">
        <v>350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394</v>
      </c>
      <c r="B31" s="18" t="s">
        <v>28</v>
      </c>
      <c r="C31" s="17" t="s">
        <v>395</v>
      </c>
      <c r="D31" s="17" t="s">
        <v>393</v>
      </c>
      <c r="E31" s="18" t="s">
        <v>350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396</v>
      </c>
      <c r="B32" s="18" t="s">
        <v>28</v>
      </c>
      <c r="C32" s="17" t="s">
        <v>397</v>
      </c>
      <c r="D32" s="17" t="s">
        <v>398</v>
      </c>
      <c r="E32" s="18" t="s">
        <v>350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399</v>
      </c>
      <c r="B33" s="18" t="s">
        <v>28</v>
      </c>
      <c r="C33" s="17" t="s">
        <v>397</v>
      </c>
      <c r="D33" s="17" t="s">
        <v>398</v>
      </c>
      <c r="E33" s="18" t="s">
        <v>350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8643.3700000000008</v>
      </c>
      <c r="N33" s="21">
        <v>14453.55</v>
      </c>
      <c r="O33" s="21">
        <v>40546.449999999997</v>
      </c>
    </row>
    <row r="34" spans="1:15" x14ac:dyDescent="0.25">
      <c r="A34" s="17" t="s">
        <v>400</v>
      </c>
      <c r="B34" s="18" t="s">
        <v>28</v>
      </c>
      <c r="C34" s="17" t="s">
        <v>401</v>
      </c>
      <c r="D34" s="17" t="s">
        <v>398</v>
      </c>
      <c r="E34" s="18" t="s">
        <v>350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402</v>
      </c>
      <c r="B35" s="18" t="s">
        <v>28</v>
      </c>
      <c r="C35" s="17" t="s">
        <v>403</v>
      </c>
      <c r="D35" s="17" t="s">
        <v>398</v>
      </c>
      <c r="E35" s="18" t="s">
        <v>350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404</v>
      </c>
      <c r="B36" s="18" t="s">
        <v>28</v>
      </c>
      <c r="C36" s="17" t="s">
        <v>405</v>
      </c>
      <c r="D36" s="17" t="s">
        <v>406</v>
      </c>
      <c r="E36" s="18" t="s">
        <v>350</v>
      </c>
      <c r="F36" s="20">
        <v>44378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2559.6799999999998</v>
      </c>
      <c r="L36" s="21">
        <v>1672</v>
      </c>
      <c r="M36" s="17">
        <v>125</v>
      </c>
      <c r="N36" s="21">
        <v>5935.18</v>
      </c>
      <c r="O36" s="21">
        <v>49064.82</v>
      </c>
    </row>
    <row r="37" spans="1:15" x14ac:dyDescent="0.25">
      <c r="A37" s="17" t="s">
        <v>407</v>
      </c>
      <c r="B37" s="18" t="s">
        <v>28</v>
      </c>
      <c r="C37" s="17" t="s">
        <v>408</v>
      </c>
      <c r="D37" s="17" t="s">
        <v>409</v>
      </c>
      <c r="E37" s="18" t="s">
        <v>350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410</v>
      </c>
      <c r="B38" s="18" t="s">
        <v>28</v>
      </c>
      <c r="C38" s="17" t="s">
        <v>411</v>
      </c>
      <c r="D38" s="17" t="s">
        <v>409</v>
      </c>
      <c r="E38" s="18" t="s">
        <v>350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412</v>
      </c>
      <c r="B39" s="18" t="s">
        <v>16</v>
      </c>
      <c r="C39" s="17" t="s">
        <v>413</v>
      </c>
      <c r="D39" s="17" t="s">
        <v>414</v>
      </c>
      <c r="E39" s="18" t="s">
        <v>350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415</v>
      </c>
      <c r="B40" s="18" t="s">
        <v>16</v>
      </c>
      <c r="C40" s="17" t="s">
        <v>416</v>
      </c>
      <c r="D40" s="17" t="s">
        <v>417</v>
      </c>
      <c r="E40" s="18" t="s">
        <v>350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418</v>
      </c>
      <c r="B41" s="18" t="s">
        <v>28</v>
      </c>
      <c r="C41" s="17" t="s">
        <v>419</v>
      </c>
      <c r="D41" s="17" t="s">
        <v>420</v>
      </c>
      <c r="E41" s="18" t="s">
        <v>350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421</v>
      </c>
      <c r="B42" s="18" t="s">
        <v>28</v>
      </c>
      <c r="C42" s="17" t="s">
        <v>422</v>
      </c>
      <c r="D42" s="17" t="s">
        <v>423</v>
      </c>
      <c r="E42" s="18" t="s">
        <v>350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424</v>
      </c>
      <c r="B43" s="18" t="s">
        <v>28</v>
      </c>
      <c r="C43" s="17" t="s">
        <v>425</v>
      </c>
      <c r="D43" s="17" t="s">
        <v>423</v>
      </c>
      <c r="E43" s="18" t="s">
        <v>350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426</v>
      </c>
      <c r="B44" s="18" t="s">
        <v>16</v>
      </c>
      <c r="C44" s="17" t="s">
        <v>427</v>
      </c>
      <c r="D44" s="17" t="s">
        <v>423</v>
      </c>
      <c r="E44" s="18" t="s">
        <v>350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428</v>
      </c>
      <c r="B45" s="18" t="s">
        <v>16</v>
      </c>
      <c r="C45" s="17" t="s">
        <v>70</v>
      </c>
      <c r="D45" s="17" t="s">
        <v>429</v>
      </c>
      <c r="E45" s="18" t="s">
        <v>350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430</v>
      </c>
      <c r="B46" s="18" t="s">
        <v>28</v>
      </c>
      <c r="C46" s="17" t="s">
        <v>70</v>
      </c>
      <c r="D46" s="17" t="s">
        <v>429</v>
      </c>
      <c r="E46" s="18" t="s">
        <v>350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431</v>
      </c>
      <c r="B47" s="18" t="s">
        <v>16</v>
      </c>
      <c r="C47" s="17" t="s">
        <v>349</v>
      </c>
      <c r="D47" s="17" t="s">
        <v>432</v>
      </c>
      <c r="E47" s="18" t="s">
        <v>350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433</v>
      </c>
      <c r="B48" s="18" t="s">
        <v>28</v>
      </c>
      <c r="C48" s="17" t="s">
        <v>434</v>
      </c>
      <c r="D48" s="17" t="s">
        <v>435</v>
      </c>
      <c r="E48" s="18" t="s">
        <v>350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436</v>
      </c>
      <c r="B49" s="18" t="s">
        <v>28</v>
      </c>
      <c r="C49" s="17" t="s">
        <v>437</v>
      </c>
      <c r="D49" s="17" t="s">
        <v>438</v>
      </c>
      <c r="E49" s="18" t="s">
        <v>350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482</v>
      </c>
      <c r="B50" s="18" t="s">
        <v>16</v>
      </c>
      <c r="C50" s="17" t="s">
        <v>437</v>
      </c>
      <c r="D50" s="17" t="s">
        <v>438</v>
      </c>
      <c r="E50" s="18" t="s">
        <v>350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439</v>
      </c>
      <c r="B51" s="18" t="s">
        <v>28</v>
      </c>
      <c r="C51" s="17" t="s">
        <v>437</v>
      </c>
      <c r="D51" s="17" t="s">
        <v>438</v>
      </c>
      <c r="E51" s="18" t="s">
        <v>350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440</v>
      </c>
      <c r="B52" s="25">
        <f>COUNTA(A5:A51)</f>
        <v>47</v>
      </c>
      <c r="C52" s="17"/>
      <c r="D52" s="17"/>
      <c r="E52" s="18"/>
      <c r="F52" s="17"/>
      <c r="G52" s="28">
        <f>SUM(G5:G51)</f>
        <v>2503000</v>
      </c>
      <c r="H52" s="29">
        <f t="shared" ref="H52:L52" si="1">SUM(H5:H51)</f>
        <v>0</v>
      </c>
      <c r="I52" s="28">
        <f t="shared" si="1"/>
        <v>2503000</v>
      </c>
      <c r="J52" s="28">
        <f>SUM(J5:J51)</f>
        <v>71836.100000000006</v>
      </c>
      <c r="K52" s="28">
        <f>SUM(K5:K51)</f>
        <v>126862.96999999999</v>
      </c>
      <c r="L52" s="28">
        <f t="shared" si="1"/>
        <v>76091.200000000012</v>
      </c>
      <c r="M52" s="28">
        <f>SUM(M5:M51)</f>
        <v>18748.27</v>
      </c>
      <c r="N52" s="28">
        <f>SUM(N5:N51)</f>
        <v>293538.53999999998</v>
      </c>
      <c r="O52" s="28">
        <f>SUM(O5:O51)</f>
        <v>2209461.4600000009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250</v>
      </c>
      <c r="B54" s="16"/>
      <c r="C54" s="16"/>
      <c r="D54" s="3"/>
      <c r="E54" s="6"/>
      <c r="F54" s="59" t="s">
        <v>251</v>
      </c>
      <c r="G54" s="59"/>
      <c r="H54" s="59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59"/>
      <c r="G57" s="59"/>
      <c r="H57" s="59"/>
      <c r="I57" s="3"/>
      <c r="J57" s="3"/>
      <c r="K57" s="3"/>
      <c r="L57" s="8"/>
      <c r="M57" s="8"/>
      <c r="N57" s="8"/>
      <c r="O57" s="8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0" priority="10"/>
  </conditionalFormatting>
  <conditionalFormatting sqref="A54">
    <cfRule type="duplicateValues" dxfId="9" priority="1"/>
  </conditionalFormatting>
  <conditionalFormatting sqref="A55:A56">
    <cfRule type="duplicateValues" dxfId="8" priority="3"/>
  </conditionalFormatting>
  <conditionalFormatting sqref="A57">
    <cfRule type="duplicateValues" dxfId="7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7"/>
  <sheetViews>
    <sheetView zoomScale="130" zoomScaleNormal="130" zoomScalePageLayoutView="70" workbookViewId="0">
      <selection activeCell="D16" sqref="D1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493</v>
      </c>
      <c r="B2" s="26"/>
      <c r="C2" s="26"/>
      <c r="D2" s="26"/>
      <c r="E2" s="30" t="s">
        <v>483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441</v>
      </c>
      <c r="C3" s="37" t="s">
        <v>2</v>
      </c>
      <c r="D3" s="36" t="s">
        <v>442</v>
      </c>
      <c r="E3" s="36" t="s">
        <v>443</v>
      </c>
      <c r="F3" s="32" t="s">
        <v>444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3.25" customHeight="1" x14ac:dyDescent="0.25">
      <c r="A4" s="17" t="s">
        <v>447</v>
      </c>
      <c r="B4" s="18" t="s">
        <v>16</v>
      </c>
      <c r="C4" s="17" t="s">
        <v>66</v>
      </c>
      <c r="D4" s="17" t="s">
        <v>227</v>
      </c>
      <c r="E4" s="38" t="s">
        <v>448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449</v>
      </c>
      <c r="B5" s="18" t="s">
        <v>16</v>
      </c>
      <c r="C5" s="17" t="s">
        <v>70</v>
      </c>
      <c r="D5" s="17" t="s">
        <v>384</v>
      </c>
      <c r="E5" s="38" t="s">
        <v>448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450</v>
      </c>
      <c r="B6" s="18" t="s">
        <v>16</v>
      </c>
      <c r="C6" s="17" t="s">
        <v>143</v>
      </c>
      <c r="D6" s="17" t="s">
        <v>215</v>
      </c>
      <c r="E6" s="38" t="s">
        <v>448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451</v>
      </c>
      <c r="B7" s="18" t="s">
        <v>16</v>
      </c>
      <c r="C7" s="17" t="s">
        <v>143</v>
      </c>
      <c r="D7" s="17" t="s">
        <v>139</v>
      </c>
      <c r="E7" s="38" t="s">
        <v>448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452</v>
      </c>
      <c r="B8" s="18" t="s">
        <v>16</v>
      </c>
      <c r="C8" s="17" t="s">
        <v>143</v>
      </c>
      <c r="D8" s="17" t="s">
        <v>139</v>
      </c>
      <c r="E8" s="38" t="s">
        <v>448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24" t="s">
        <v>440</v>
      </c>
      <c r="B9" s="25">
        <f>COUNTA(A4:A8)</f>
        <v>5</v>
      </c>
      <c r="C9" s="26"/>
      <c r="D9" s="26"/>
      <c r="E9" s="39"/>
      <c r="F9" s="39"/>
      <c r="G9" s="28">
        <f t="shared" ref="G9:O9" si="2">SUM(G4:G8)</f>
        <v>125000</v>
      </c>
      <c r="H9" s="28">
        <f t="shared" si="2"/>
        <v>0</v>
      </c>
      <c r="I9" s="28">
        <f t="shared" si="2"/>
        <v>125000</v>
      </c>
      <c r="J9" s="28">
        <f t="shared" si="2"/>
        <v>3587.5</v>
      </c>
      <c r="K9" s="28">
        <f t="shared" si="2"/>
        <v>885.3</v>
      </c>
      <c r="L9" s="28">
        <f t="shared" si="2"/>
        <v>3800</v>
      </c>
      <c r="M9" s="28">
        <f t="shared" si="2"/>
        <v>100</v>
      </c>
      <c r="N9" s="28">
        <f t="shared" si="2"/>
        <v>8372.7999999999993</v>
      </c>
      <c r="O9" s="28">
        <f t="shared" si="2"/>
        <v>116627.2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9" t="s">
        <v>251</v>
      </c>
      <c r="G14" s="59"/>
      <c r="H14" s="59"/>
      <c r="I14" s="16"/>
      <c r="J14" s="16"/>
      <c r="K14" s="16"/>
      <c r="L14" s="8"/>
      <c r="M14" s="8"/>
      <c r="N14" s="8"/>
      <c r="O14" s="8"/>
    </row>
    <row r="18" spans="5:15" x14ac:dyDescent="0.25">
      <c r="E18" s="11"/>
      <c r="F18" s="11"/>
      <c r="G18" s="11"/>
      <c r="I18" s="15"/>
      <c r="J18" s="15"/>
      <c r="K18" s="15"/>
      <c r="L18" s="15"/>
      <c r="M18" s="4"/>
      <c r="N18" s="15"/>
      <c r="O18" s="15"/>
    </row>
    <row r="23" spans="5:15" x14ac:dyDescent="0.25">
      <c r="E23" s="11"/>
      <c r="F23" s="11"/>
      <c r="G23" s="11"/>
      <c r="I23" s="11"/>
      <c r="J23" s="11"/>
      <c r="L23" s="11"/>
      <c r="N23" s="11"/>
      <c r="O23" s="11"/>
    </row>
    <row r="25" spans="5:15" x14ac:dyDescent="0.25">
      <c r="E25" s="11"/>
      <c r="F25" s="11"/>
      <c r="G25" s="11"/>
      <c r="I25" s="11"/>
      <c r="J25" s="11"/>
      <c r="K25" s="11"/>
      <c r="L25" s="11"/>
      <c r="N25" s="11"/>
      <c r="O25" s="11"/>
    </row>
    <row r="47" spans="4:13" x14ac:dyDescent="0.25">
      <c r="D47" s="11"/>
      <c r="E47" s="11"/>
      <c r="F47" s="11"/>
      <c r="G47" s="11"/>
      <c r="H47" s="11"/>
      <c r="I47" s="11"/>
      <c r="J47" s="11"/>
      <c r="L47" s="11"/>
      <c r="M47" s="11"/>
    </row>
  </sheetData>
  <mergeCells count="1">
    <mergeCell ref="F14:H14"/>
  </mergeCells>
  <conditionalFormatting sqref="A11:A13">
    <cfRule type="duplicateValues" dxfId="6" priority="2"/>
  </conditionalFormatting>
  <conditionalFormatting sqref="A14">
    <cfRule type="duplicateValues" dxfId="5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1"/>
  <sheetViews>
    <sheetView zoomScaleNormal="100" workbookViewId="0">
      <selection activeCell="D24" sqref="D2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441</v>
      </c>
      <c r="C3" s="36" t="s">
        <v>2</v>
      </c>
      <c r="D3" s="36" t="s">
        <v>442</v>
      </c>
      <c r="E3" s="36" t="s">
        <v>443</v>
      </c>
      <c r="F3" s="32" t="s">
        <v>453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4" customHeight="1" x14ac:dyDescent="0.25">
      <c r="A4" s="43" t="s">
        <v>454</v>
      </c>
      <c r="B4" s="38" t="s">
        <v>16</v>
      </c>
      <c r="C4" s="43" t="s">
        <v>455</v>
      </c>
      <c r="D4" s="43" t="s">
        <v>362</v>
      </c>
      <c r="E4" s="43" t="s">
        <v>456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457</v>
      </c>
      <c r="B5" s="38" t="s">
        <v>16</v>
      </c>
      <c r="C5" s="43" t="s">
        <v>458</v>
      </c>
      <c r="D5" s="43" t="s">
        <v>362</v>
      </c>
      <c r="E5" s="43" t="s">
        <v>456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459</v>
      </c>
      <c r="B6" s="38" t="s">
        <v>28</v>
      </c>
      <c r="C6" s="43" t="s">
        <v>458</v>
      </c>
      <c r="D6" s="43" t="s">
        <v>362</v>
      </c>
      <c r="E6" s="43" t="s">
        <v>456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8" si="1">I6-N6</f>
        <v>25000</v>
      </c>
    </row>
    <row r="7" spans="1:15" ht="24" customHeight="1" x14ac:dyDescent="0.25">
      <c r="A7" s="43" t="s">
        <v>460</v>
      </c>
      <c r="B7" s="38" t="s">
        <v>16</v>
      </c>
      <c r="C7" s="43" t="s">
        <v>458</v>
      </c>
      <c r="D7" s="43" t="s">
        <v>362</v>
      </c>
      <c r="E7" s="43" t="s">
        <v>456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461</v>
      </c>
      <c r="B8" s="38" t="s">
        <v>16</v>
      </c>
      <c r="C8" s="43" t="s">
        <v>458</v>
      </c>
      <c r="D8" s="43" t="s">
        <v>362</v>
      </c>
      <c r="E8" s="43" t="s">
        <v>456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462</v>
      </c>
      <c r="B9" s="38" t="s">
        <v>16</v>
      </c>
      <c r="C9" s="43" t="s">
        <v>458</v>
      </c>
      <c r="D9" s="43" t="s">
        <v>362</v>
      </c>
      <c r="E9" s="43" t="s">
        <v>456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463</v>
      </c>
      <c r="B10" s="38" t="s">
        <v>28</v>
      </c>
      <c r="C10" s="43" t="s">
        <v>464</v>
      </c>
      <c r="D10" s="43" t="s">
        <v>362</v>
      </c>
      <c r="E10" s="43" t="s">
        <v>456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465</v>
      </c>
      <c r="B11" s="38" t="s">
        <v>16</v>
      </c>
      <c r="C11" s="43" t="s">
        <v>464</v>
      </c>
      <c r="D11" s="43" t="s">
        <v>362</v>
      </c>
      <c r="E11" s="43" t="s">
        <v>456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466</v>
      </c>
      <c r="B12" s="38" t="s">
        <v>16</v>
      </c>
      <c r="C12" s="43" t="s">
        <v>464</v>
      </c>
      <c r="D12" s="43" t="s">
        <v>362</v>
      </c>
      <c r="E12" s="43" t="s">
        <v>456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467</v>
      </c>
      <c r="B13" s="38" t="s">
        <v>16</v>
      </c>
      <c r="C13" s="43" t="s">
        <v>464</v>
      </c>
      <c r="D13" s="43" t="s">
        <v>362</v>
      </c>
      <c r="E13" s="43" t="s">
        <v>456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468</v>
      </c>
      <c r="B14" s="38" t="s">
        <v>16</v>
      </c>
      <c r="C14" s="43" t="s">
        <v>464</v>
      </c>
      <c r="D14" s="43" t="s">
        <v>362</v>
      </c>
      <c r="E14" s="43" t="s">
        <v>456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469</v>
      </c>
      <c r="B15" s="38" t="s">
        <v>16</v>
      </c>
      <c r="C15" s="43" t="s">
        <v>464</v>
      </c>
      <c r="D15" s="43" t="s">
        <v>362</v>
      </c>
      <c r="E15" s="43" t="s">
        <v>456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470</v>
      </c>
      <c r="B16" s="38" t="s">
        <v>16</v>
      </c>
      <c r="C16" s="43" t="s">
        <v>464</v>
      </c>
      <c r="D16" s="43" t="s">
        <v>362</v>
      </c>
      <c r="E16" s="43" t="s">
        <v>456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471</v>
      </c>
      <c r="B17" s="38" t="s">
        <v>16</v>
      </c>
      <c r="C17" s="43" t="s">
        <v>464</v>
      </c>
      <c r="D17" s="43" t="s">
        <v>362</v>
      </c>
      <c r="E17" s="43" t="s">
        <v>456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472</v>
      </c>
      <c r="B18" s="38" t="s">
        <v>16</v>
      </c>
      <c r="C18" s="43" t="s">
        <v>464</v>
      </c>
      <c r="D18" s="43" t="s">
        <v>362</v>
      </c>
      <c r="E18" s="43" t="s">
        <v>456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x14ac:dyDescent="0.25">
      <c r="A19" s="45" t="s">
        <v>473</v>
      </c>
      <c r="B19" s="46">
        <f>COUNTA(A4:A18)</f>
        <v>15</v>
      </c>
      <c r="C19" s="47"/>
      <c r="D19" s="47"/>
      <c r="E19" s="47"/>
      <c r="F19" s="47"/>
      <c r="G19" s="48">
        <f>SUM(G4:G18)</f>
        <v>523000</v>
      </c>
      <c r="H19" s="49">
        <v>0</v>
      </c>
      <c r="I19" s="48">
        <v>523</v>
      </c>
      <c r="J19" s="49">
        <f t="shared" ref="J19:O19" si="2">SUM(J4:J18)</f>
        <v>0</v>
      </c>
      <c r="K19" s="48">
        <f t="shared" si="2"/>
        <v>22724.62</v>
      </c>
      <c r="L19" s="49">
        <f t="shared" si="2"/>
        <v>0</v>
      </c>
      <c r="M19" s="49">
        <f t="shared" si="2"/>
        <v>0</v>
      </c>
      <c r="N19" s="48">
        <f t="shared" si="2"/>
        <v>22724.62</v>
      </c>
      <c r="O19" s="48">
        <f t="shared" si="2"/>
        <v>500275.38</v>
      </c>
    </row>
    <row r="20" spans="1:15" x14ac:dyDescent="0.25">
      <c r="A20" s="40"/>
      <c r="B20" s="30"/>
      <c r="C20" s="26"/>
      <c r="D20" s="26"/>
      <c r="E20" s="27"/>
      <c r="F20" s="26"/>
      <c r="G20" s="41"/>
      <c r="H20" s="42"/>
      <c r="I20" s="41"/>
      <c r="J20" s="41"/>
      <c r="K20" s="41"/>
      <c r="L20" s="41"/>
      <c r="M20" s="41"/>
      <c r="N20" s="41"/>
      <c r="O20" s="41"/>
    </row>
    <row r="21" spans="1:15" x14ac:dyDescent="0.25">
      <c r="A21" s="12"/>
      <c r="B21" s="9"/>
      <c r="C21" s="4"/>
      <c r="D21" s="4"/>
      <c r="E21" s="5"/>
      <c r="F21" s="4"/>
      <c r="G21" s="13"/>
      <c r="H21" s="14"/>
      <c r="I21" s="13"/>
      <c r="J21" s="13"/>
      <c r="K21" s="13"/>
      <c r="L21" s="13"/>
      <c r="M21" s="13"/>
      <c r="N21" s="13"/>
      <c r="O21" s="13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x14ac:dyDescent="0.25">
      <c r="A24" s="7" t="s">
        <v>250</v>
      </c>
      <c r="B24" s="16"/>
      <c r="C24" s="16"/>
      <c r="D24" s="3"/>
      <c r="E24" s="6"/>
      <c r="F24" s="59" t="s">
        <v>251</v>
      </c>
      <c r="G24" s="59"/>
      <c r="H24" s="59"/>
      <c r="I24" s="16"/>
      <c r="J24" s="16"/>
      <c r="K24" s="16"/>
      <c r="L24" s="8"/>
      <c r="M24" s="8"/>
      <c r="N24" s="8"/>
      <c r="O24" s="8"/>
    </row>
    <row r="26" spans="1:15" x14ac:dyDescent="0.25">
      <c r="F26" s="11"/>
    </row>
    <row r="36" spans="4:13" x14ac:dyDescent="0.25">
      <c r="D36" s="11"/>
      <c r="E36" s="11"/>
      <c r="G36" s="11"/>
      <c r="I36" s="11"/>
      <c r="L36" s="11"/>
      <c r="M36" s="11"/>
    </row>
    <row r="41" spans="4:13" x14ac:dyDescent="0.25">
      <c r="F41" s="11"/>
    </row>
  </sheetData>
  <mergeCells count="1">
    <mergeCell ref="F24:H24"/>
  </mergeCells>
  <conditionalFormatting sqref="A21:A23">
    <cfRule type="duplicateValues" dxfId="4" priority="2"/>
  </conditionalFormatting>
  <conditionalFormatting sqref="A24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2"/>
  <sheetViews>
    <sheetView tabSelected="1" zoomScaleNormal="100" zoomScalePageLayoutView="70" workbookViewId="0">
      <selection activeCell="D18" sqref="D18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441</v>
      </c>
      <c r="C3" s="32" t="s">
        <v>2</v>
      </c>
      <c r="D3" s="32" t="s">
        <v>442</v>
      </c>
      <c r="E3" s="32" t="s">
        <v>443</v>
      </c>
      <c r="F3" s="32" t="s">
        <v>444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374</v>
      </c>
      <c r="E4" s="38" t="s">
        <v>474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362</v>
      </c>
      <c r="E5" s="38" t="s">
        <v>474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475</v>
      </c>
      <c r="E6" s="38" t="s">
        <v>474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384</v>
      </c>
      <c r="E7" s="38" t="s">
        <v>474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82</v>
      </c>
      <c r="B8" s="56" t="s">
        <v>16</v>
      </c>
      <c r="C8" s="17" t="s">
        <v>70</v>
      </c>
      <c r="D8" s="17" t="s">
        <v>83</v>
      </c>
      <c r="E8" s="38" t="s">
        <v>474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x14ac:dyDescent="0.25">
      <c r="A9" s="51" t="s">
        <v>440</v>
      </c>
      <c r="B9" s="52">
        <v>4</v>
      </c>
      <c r="C9" s="47"/>
      <c r="D9" s="47"/>
      <c r="E9" s="53"/>
      <c r="F9" s="53"/>
      <c r="G9" s="48">
        <f>SUM(G4:G8)</f>
        <v>146000</v>
      </c>
      <c r="H9" s="48">
        <v>0</v>
      </c>
      <c r="I9" s="48">
        <f>SUM(I4:I8)</f>
        <v>146000</v>
      </c>
      <c r="J9" s="48">
        <f>SUM(J4:J8)</f>
        <v>4190.2</v>
      </c>
      <c r="K9" s="48">
        <f>SUM(K4:K7)</f>
        <v>12961.480000000001</v>
      </c>
      <c r="L9" s="48">
        <f>SUM(L4:L8)</f>
        <v>4438.3999999999996</v>
      </c>
      <c r="M9" s="48">
        <v>0</v>
      </c>
      <c r="N9" s="48">
        <f>SUM(N4:N8)</f>
        <v>30178.270000000004</v>
      </c>
      <c r="O9" s="48">
        <f>SUM(O4:O8)</f>
        <v>115821.73000000001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9" t="s">
        <v>251</v>
      </c>
      <c r="G14" s="59"/>
      <c r="H14" s="59"/>
      <c r="I14" s="16"/>
      <c r="J14" s="16"/>
      <c r="K14" s="16"/>
      <c r="L14" s="8"/>
      <c r="M14" s="8"/>
      <c r="N14" s="8"/>
      <c r="O14" s="8"/>
    </row>
    <row r="21" spans="7:13" x14ac:dyDescent="0.25">
      <c r="H21" s="59"/>
      <c r="I21" s="59"/>
      <c r="J21" s="59"/>
      <c r="K21" s="3"/>
      <c r="L21" s="3"/>
      <c r="M21" s="3"/>
    </row>
    <row r="22" spans="7:13" x14ac:dyDescent="0.25">
      <c r="G22" s="59"/>
      <c r="H22" s="59"/>
      <c r="I22" s="59"/>
      <c r="J22" s="3"/>
      <c r="K22" s="3"/>
      <c r="L22" s="3"/>
    </row>
  </sheetData>
  <mergeCells count="3">
    <mergeCell ref="H21:J21"/>
    <mergeCell ref="G22:I22"/>
    <mergeCell ref="F14:H14"/>
  </mergeCells>
  <conditionalFormatting sqref="A8">
    <cfRule type="duplicateValues" dxfId="2" priority="1"/>
  </conditionalFormatting>
  <conditionalFormatting sqref="A11:A13">
    <cfRule type="duplicateValues" dxfId="1" priority="3"/>
  </conditionalFormatting>
  <conditionalFormatting sqref="A14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5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2025-10-08T15:16:06Z</cp:lastPrinted>
  <dcterms:created xsi:type="dcterms:W3CDTF">2022-12-20T18:48:02Z</dcterms:created>
  <dcterms:modified xsi:type="dcterms:W3CDTF">2025-10-08T15:16:20Z</dcterms:modified>
  <cp:category/>
  <cp:contentStatus/>
</cp:coreProperties>
</file>