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179" documentId="8_{62DAD740-4101-4322-AC38-B1020862F1AF}" xr6:coauthVersionLast="47" xr6:coauthVersionMax="47" xr10:uidLastSave="{CA2D5C56-BD74-4185-8E97-9D91BE093C6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<sst xmlns="http://schemas.openxmlformats.org/spreadsheetml/2006/main" count="115" uniqueCount="115">
  <si>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</si>
  <si>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</si>
  <si>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</si>
  <si>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</si>
  <si>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</si>
  <si>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</si>
  <si>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</si>
  <si>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</si>
  <si>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</si>
  <si>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</si>
  <si>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</si>
  <si>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</si>
  <si>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</si>
  <si>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</si>
  <si>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</si>
  <si>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</si>
  <si>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</si>
  <si>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</si>
  <si>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</si>
  <si>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</si>
  <si>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</si>
  <si>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</si>
  <si>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</si>
  <si>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</si>
  <si>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</si>
  <si>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</si>
  <si>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</si>
  <si>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</si>
  <si>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</si>
  <si>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</si>
  <si>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</si>
  <si>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</si>
  <si>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</si>
  <si>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</si>
  <si>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</si>
  <si>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</si>
  <si>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</si>
  <si>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</si>
  <si>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</si>
  <si>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</si>
  <si>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</si>
  <si>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</si>
  <si>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</si>
  <si>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</si>
  <si>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</si>
  <si>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</si>
  <si>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</si>
  <si>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</si>
  <si>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</si>
  <si>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</si>
  <si>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</si>
  <si>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</si>
  <si>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</si>
  <si>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</si>
  <si>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</si>
  <si>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</si>
  <si>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</si>
  <si>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</si>
  <si>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</si>
  <si>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</si>
  <si>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</si>
  <si>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</si>
  <si>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</si>
  <si>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</si>
  <si>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</si>
  <si>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</si>
  <si>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</si>
  <si>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</si>
  <si>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</si>
  <si>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</si>
  <si>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</si>
  <si>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</si>
  <si>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</si>
  <si>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</si>
  <si>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</si>
  <si>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</si>
  <si>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</si>
  <si>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</si>
  <si>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</si>
  <si>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</si>
  <si>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</si>
  <si>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</si>
  <si>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</si>
  <si>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</si>
  <si>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</si>
  <si>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</si>
  <si>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</si>
  <si>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</si>
  <si>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</si>
  <si>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</si>
  <si>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</si>
  <si>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</si>
  <si>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</si>
  <si>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</si>
  <si>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</si>
  <si>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</si>
  <si>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</si>
  <si>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</si>
  <si>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</si>
  <si>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</si>
  <si>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</si>
  <si>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</si>
  <si>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</si>
  <si>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</si>
  <si>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</si>
  <si>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</si>
  <si>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</si>
  <si>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</si>
  <si>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</si>
  <si>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Enc. de Presupuesto                                                                            Director Administrativo  Financiero</t>
  </si>
  <si>
    <t>VALORES EN RD$</t>
  </si>
  <si>
    <t>Melba Peña                                                                                         Pedro Antonio Gilbert Noboa</t>
  </si>
  <si>
    <t>Fecha de imputación: hasta el 30 de abril  2024</t>
  </si>
  <si>
    <t>Fuente de registro: 01 de enero al  30 de abril  2024</t>
  </si>
  <si>
    <t>2.5.2 - TRANSFERENCIAS DE CAPITAL AL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</si>
</sst>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7" xfId="0" applyNumberFormat="1" applyFont="1" applyBorder="1" applyAlignment="1">
      <alignment horizontal="right"/>
    </xf>
    <xf numFmtId="0" fontId="13" fillId="0" borderId="0" xfId="0" applyFont="1"/>
    <xf numFmtId="4" fontId="8" fillId="2" borderId="7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3" xfId="0" applyNumberFormat="1" applyFont="1" applyFill="1" applyBorder="1" applyAlignment="1">
      <alignment horizontal="right" vertical="top" shrinkToFit="1"/>
    </xf>
    <xf numFmtId="43" fontId="4" fillId="0" borderId="20" xfId="0" applyNumberFormat="1" applyFont="1" applyBorder="1" applyAlignment="1">
      <alignment horizontal="right"/>
    </xf>
    <xf numFmtId="49" fontId="21" fillId="3" borderId="9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 wrapText="1"/>
    </xf>
    <xf numFmtId="49" fontId="21" fillId="3" borderId="8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12" xfId="0" applyNumberFormat="1" applyFont="1" applyFill="1" applyBorder="1" applyAlignment="1">
      <alignment horizontal="center" vertical="center"/>
    </xf>
    <xf numFmtId="49" fontId="21" fillId="3" borderId="8" xfId="0" applyNumberFormat="1" applyFont="1" applyFill="1" applyBorder="1" applyAlignment="1">
      <alignment horizontal="center" vertical="center"/>
    </xf>
    <xf numFmtId="49" fontId="21" fillId="3" borderId="2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/>
    <xf numFmtId="49" fontId="21" fillId="3" borderId="26" xfId="0" applyNumberFormat="1" applyFont="1" applyFill="1" applyBorder="1" applyAlignment="1">
      <alignment horizontal="center"/>
    </xf>
    <xf numFmtId="43" fontId="4" fillId="0" borderId="14" xfId="0" applyNumberFormat="1" applyFont="1" applyBorder="1" applyAlignment="1">
      <alignment horizontal="right"/>
    </xf>
    <xf numFmtId="49" fontId="21" fillId="3" borderId="11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vertical="top" shrinkToFit="1"/>
    </xf>
    <xf numFmtId="49" fontId="21" fillId="3" borderId="6" xfId="0" applyNumberFormat="1" applyFont="1" applyFill="1" applyBorder="1" applyAlignment="1">
      <alignment horizontal="center"/>
    </xf>
    <xf numFmtId="49" fontId="23" fillId="3" borderId="10" xfId="0" applyNumberFormat="1" applyFont="1" applyFill="1" applyBorder="1" applyAlignment="1">
      <alignment horizont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wrapText="1"/>
    </xf>
    <xf numFmtId="49" fontId="24" fillId="0" borderId="17" xfId="0" applyNumberFormat="1" applyFont="1" applyBorder="1" applyAlignment="1">
      <alignment horizontal="left"/>
    </xf>
    <xf numFmtId="4" fontId="25" fillId="0" borderId="18" xfId="0" applyNumberFormat="1" applyFont="1" applyBorder="1" applyAlignment="1">
      <alignment horizontal="right" shrinkToFit="1"/>
    </xf>
    <xf numFmtId="4" fontId="25" fillId="0" borderId="19" xfId="0" applyNumberFormat="1" applyFont="1" applyBorder="1" applyAlignment="1">
      <alignment shrinkToFit="1"/>
    </xf>
    <xf numFmtId="4" fontId="25" fillId="0" borderId="19" xfId="0" applyNumberFormat="1" applyFont="1" applyBorder="1" applyAlignment="1">
      <alignment horizontal="right" shrinkToFit="1"/>
    </xf>
    <xf numFmtId="43" fontId="24" fillId="0" borderId="18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19" xfId="0" applyNumberFormat="1" applyFont="1" applyBorder="1" applyAlignment="1">
      <alignment horizontal="right"/>
    </xf>
    <xf numFmtId="43" fontId="24" fillId="0" borderId="23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left"/>
    </xf>
    <xf numFmtId="4" fontId="27" fillId="0" borderId="7" xfId="0" applyNumberFormat="1" applyFont="1" applyBorder="1" applyAlignment="1">
      <alignment vertical="top" shrinkToFit="1"/>
    </xf>
    <xf numFmtId="39" fontId="27" fillId="0" borderId="0" xfId="0" applyNumberFormat="1" applyFont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7" xfId="0" applyNumberFormat="1" applyFont="1" applyBorder="1" applyAlignment="1">
      <alignment horizontal="right"/>
    </xf>
    <xf numFmtId="43" fontId="26" fillId="0" borderId="14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43" fontId="26" fillId="0" borderId="20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0" fontId="29" fillId="0" borderId="5" xfId="2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/>
    </xf>
    <xf numFmtId="4" fontId="25" fillId="0" borderId="7" xfId="0" applyNumberFormat="1" applyFont="1" applyBorder="1" applyAlignment="1">
      <alignment shrinkToFit="1"/>
    </xf>
    <xf numFmtId="4" fontId="25" fillId="0" borderId="0" xfId="0" applyNumberFormat="1" applyFont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7" xfId="0" applyNumberFormat="1" applyFont="1" applyBorder="1" applyAlignment="1">
      <alignment horizontal="right"/>
    </xf>
    <xf numFmtId="43" fontId="24" fillId="0" borderId="14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3" fontId="24" fillId="0" borderId="20" xfId="0" applyNumberFormat="1" applyFont="1" applyBorder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30" fillId="0" borderId="0" xfId="0" applyNumberFormat="1" applyFont="1"/>
    <xf numFmtId="43" fontId="27" fillId="0" borderId="7" xfId="1" applyFont="1" applyBorder="1" applyAlignment="1">
      <alignment vertical="top" shrinkToFit="1"/>
    </xf>
    <xf numFmtId="39" fontId="25" fillId="0" borderId="0" xfId="0" applyNumberFormat="1" applyFont="1" applyAlignment="1">
      <alignment vertical="top" shrinkToFit="1"/>
    </xf>
    <xf numFmtId="4" fontId="25" fillId="0" borderId="7" xfId="0" applyNumberFormat="1" applyFont="1" applyBorder="1" applyAlignment="1">
      <alignment horizontal="right" shrinkToFit="1"/>
    </xf>
    <xf numFmtId="4" fontId="25" fillId="0" borderId="14" xfId="0" applyNumberFormat="1" applyFont="1" applyBorder="1" applyAlignment="1">
      <alignment horizontal="right" shrinkToFit="1"/>
    </xf>
    <xf numFmtId="4" fontId="25" fillId="0" borderId="20" xfId="0" applyNumberFormat="1" applyFont="1" applyBorder="1" applyAlignment="1">
      <alignment horizontal="right" shrinkToFit="1"/>
    </xf>
    <xf numFmtId="43" fontId="26" fillId="0" borderId="7" xfId="1" applyFont="1" applyBorder="1" applyAlignment="1">
      <alignment vertical="top"/>
    </xf>
    <xf numFmtId="49" fontId="31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6" fillId="0" borderId="21" xfId="0" applyNumberFormat="1" applyFont="1" applyBorder="1" applyAlignment="1">
      <alignment horizontal="left" wrapText="1"/>
    </xf>
    <xf numFmtId="43" fontId="26" fillId="0" borderId="16" xfId="0" applyNumberFormat="1" applyFont="1" applyBorder="1" applyAlignment="1">
      <alignment horizontal="right"/>
    </xf>
    <xf numFmtId="4" fontId="27" fillId="0" borderId="24" xfId="0" applyNumberFormat="1" applyFont="1" applyBorder="1" applyAlignment="1">
      <alignment vertical="top" shrinkToFit="1"/>
    </xf>
    <xf numFmtId="43" fontId="26" fillId="0" borderId="28" xfId="0" applyNumberFormat="1" applyFont="1" applyBorder="1" applyAlignment="1">
      <alignment horizontal="right"/>
    </xf>
    <xf numFmtId="43" fontId="26" fillId="0" borderId="24" xfId="0" applyNumberFormat="1" applyFont="1" applyBorder="1" applyAlignment="1">
      <alignment horizontal="right"/>
    </xf>
    <xf numFmtId="43" fontId="26" fillId="0" borderId="22" xfId="0" applyNumberFormat="1" applyFont="1" applyBorder="1" applyAlignment="1">
      <alignment horizontal="right"/>
    </xf>
    <xf numFmtId="49" fontId="24" fillId="0" borderId="17" xfId="0" applyNumberFormat="1" applyFont="1" applyBorder="1"/>
    <xf numFmtId="4" fontId="25" fillId="0" borderId="29" xfId="0" applyNumberFormat="1" applyFont="1" applyBorder="1" applyAlignment="1">
      <alignment horizontal="right" shrinkToFit="1"/>
    </xf>
    <xf numFmtId="4" fontId="25" fillId="0" borderId="27" xfId="0" applyNumberFormat="1" applyFont="1" applyBorder="1" applyAlignment="1">
      <alignment horizontal="right" shrinkToFit="1"/>
    </xf>
    <xf numFmtId="4" fontId="25" fillId="0" borderId="23" xfId="0" applyNumberFormat="1" applyFont="1" applyBorder="1" applyAlignment="1">
      <alignment horizontal="right" shrinkToFit="1"/>
    </xf>
    <xf numFmtId="49" fontId="26" fillId="0" borderId="5" xfId="0" applyNumberFormat="1" applyFont="1" applyBorder="1"/>
    <xf numFmtId="43" fontId="26" fillId="0" borderId="13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3" xfId="0" applyNumberFormat="1" applyFont="1" applyBorder="1" applyAlignment="1">
      <alignment horizontal="right" shrinkToFit="1"/>
    </xf>
    <xf numFmtId="4" fontId="25" fillId="0" borderId="4" xfId="0" applyNumberFormat="1" applyFont="1" applyBorder="1" applyAlignment="1">
      <alignment horizontal="right" shrinkToFit="1"/>
    </xf>
    <xf numFmtId="43" fontId="26" fillId="0" borderId="4" xfId="0" applyNumberFormat="1" applyFont="1" applyBorder="1" applyAlignment="1">
      <alignment horizontal="right"/>
    </xf>
    <xf numFmtId="49" fontId="24" fillId="4" borderId="5" xfId="0" applyNumberFormat="1" applyFont="1" applyFill="1" applyBorder="1"/>
    <xf numFmtId="43" fontId="24" fillId="4" borderId="7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7" xfId="0" applyNumberFormat="1" applyFont="1" applyFill="1" applyBorder="1" applyAlignment="1">
      <alignment horizontal="right" shrinkToFit="1"/>
    </xf>
    <xf numFmtId="4" fontId="25" fillId="4" borderId="13" xfId="0" applyNumberFormat="1" applyFont="1" applyFill="1" applyBorder="1" applyAlignment="1">
      <alignment horizontal="right" shrinkToFit="1"/>
    </xf>
    <xf numFmtId="4" fontId="25" fillId="4" borderId="4" xfId="0" applyNumberFormat="1" applyFont="1" applyFill="1" applyBorder="1" applyAlignment="1">
      <alignment horizontal="right" shrinkToFit="1"/>
    </xf>
    <xf numFmtId="4" fontId="27" fillId="0" borderId="7" xfId="0" applyNumberFormat="1" applyFont="1" applyBorder="1" applyAlignment="1">
      <alignment horizontal="right" vertical="top" shrinkToFit="1"/>
    </xf>
    <xf numFmtId="43" fontId="24" fillId="0" borderId="16" xfId="0" applyNumberFormat="1" applyFont="1" applyBorder="1" applyAlignment="1">
      <alignment horizontal="right"/>
    </xf>
    <xf numFmtId="43" fontId="24" fillId="0" borderId="30" xfId="0" applyNumberFormat="1" applyFont="1" applyBorder="1" applyAlignment="1">
      <alignment horizontal="right"/>
    </xf>
    <xf numFmtId="0" fontId="32" fillId="3" borderId="9" xfId="0" applyFont="1" applyFill="1" applyBorder="1" applyAlignment="1">
      <alignment horizontal="left"/>
    </xf>
    <xf numFmtId="43" fontId="32" fillId="3" borderId="10" xfId="0" applyNumberFormat="1" applyFont="1" applyFill="1" applyBorder="1" applyAlignment="1">
      <alignment horizontal="right"/>
    </xf>
    <xf numFmtId="43" fontId="32" fillId="3" borderId="15" xfId="0" applyNumberFormat="1" applyFont="1" applyFill="1" applyBorder="1" applyAlignment="1">
      <alignment horizontal="right"/>
    </xf>
    <xf numFmtId="43" fontId="32" fillId="3" borderId="31" xfId="0" applyNumberFormat="1" applyFont="1" applyFill="1" applyBorder="1" applyAlignment="1">
      <alignment horizontal="right"/>
    </xf>
    <xf numFmtId="43" fontId="32" fillId="3" borderId="1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0" fontId="33" fillId="0" borderId="0" xfId="0" applyFont="1"/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174948</xdr:colOff>
      <xdr:row>0</xdr:row>
      <xdr:rowOff>174946</xdr:rowOff>
    </xdr:from>
    <xdr:to>
      <xdr:col>16</xdr:col>
      <xdr:colOff>894185</xdr:colOff>
      <xdr:row>6</xdr:row>
      <xdr:rowOff>138555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3724" y="174946"/>
          <a:ext cx="2595078" cy="12271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67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073"/>
  <sheetViews>
    <sheetView showGridLines="0" tabSelected="1" zoomScale="98" zoomScaleNormal="98" workbookViewId="0">
      <selection activeCell="Y8" sqref="Y8"/>
    </sheetView>
  </sheetViews>
  <sheetFormatPr baseColWidth="10" defaultColWidth="14.42578125" defaultRowHeight="15.75" customHeight="1" x14ac:dyDescent="0.2"/>
  <cols>
    <col min="1" max="1" width="59.5703125" customWidth="1"/>
    <col min="2" max="2" width="16.140625" customWidth="1"/>
    <col min="3" max="3" width="19.28515625" hidden="1" customWidth="1"/>
    <col min="4" max="4" width="16.5703125" customWidth="1"/>
    <col min="5" max="6" width="13.85546875" customWidth="1"/>
    <col min="7" max="7" width="14" customWidth="1"/>
    <col min="8" max="8" width="14.140625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6" width="0.1406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25" ht="15.75" customHeight="1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5" ht="15.75" customHeight="1" x14ac:dyDescent="0.2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25" ht="18" customHeight="1" x14ac:dyDescent="0.25">
      <c r="A5" s="124" t="s">
        <v>110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28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28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8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8"/>
      <c r="S9" s="1"/>
      <c r="T9" s="1"/>
      <c r="U9" s="1"/>
      <c r="V9" s="1"/>
      <c r="W9" s="1"/>
      <c r="X9" s="1"/>
      <c r="Y9" s="1"/>
    </row>
    <row r="10" spans="1:25" ht="42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6" t="s">
        <v>3</v>
      </c>
      <c r="B11" s="50" t="s">
        <v>47</v>
      </c>
      <c r="C11" s="51" t="s">
        <v>46</v>
      </c>
      <c r="D11" s="52" t="s">
        <v>48</v>
      </c>
      <c r="E11" s="38" t="s">
        <v>4</v>
      </c>
      <c r="F11" s="45" t="s">
        <v>5</v>
      </c>
      <c r="G11" s="47" t="s">
        <v>6</v>
      </c>
      <c r="H11" s="49" t="s">
        <v>7</v>
      </c>
      <c r="I11" s="40" t="s">
        <v>8</v>
      </c>
      <c r="J11" s="40" t="s">
        <v>9</v>
      </c>
      <c r="K11" s="41" t="s">
        <v>10</v>
      </c>
      <c r="L11" s="40" t="s">
        <v>11</v>
      </c>
      <c r="M11" s="40" t="s">
        <v>12</v>
      </c>
      <c r="N11" s="41" t="s">
        <v>13</v>
      </c>
      <c r="O11" s="39" t="s">
        <v>14</v>
      </c>
      <c r="P11" s="42" t="s">
        <v>15</v>
      </c>
      <c r="Q11" s="37" t="s">
        <v>49</v>
      </c>
      <c r="R11" s="12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3" t="s">
        <v>16</v>
      </c>
      <c r="B12" s="23">
        <f>B13+B19+B29+B56</f>
        <v>276225000</v>
      </c>
      <c r="C12" s="48" t="e">
        <f>C13+C19+C29+C56+#REF!</f>
        <v>#REF!</v>
      </c>
      <c r="D12" s="34" t="e">
        <f>D13+D19+D29+D56+#REF!</f>
        <v>#REF!</v>
      </c>
      <c r="E12" s="21">
        <f t="shared" ref="E12:P12" si="0">E13+E19+E29+E56</f>
        <v>12923184.49</v>
      </c>
      <c r="F12" s="46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5">
        <f t="shared" si="0"/>
        <v>0</v>
      </c>
      <c r="J12" s="8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20">
        <f t="shared" si="0"/>
        <v>0</v>
      </c>
      <c r="Q12" s="35">
        <f t="shared" ref="Q12:Q27" si="1">SUM(E12:P12)</f>
        <v>66893399.910000004</v>
      </c>
    </row>
    <row r="13" spans="1:25" ht="15" customHeight="1" x14ac:dyDescent="0.2">
      <c r="A13" s="53" t="s">
        <v>17</v>
      </c>
      <c r="B13" s="54">
        <f t="shared" ref="B13" si="2">SUM(B14:B18)</f>
        <v>187139659</v>
      </c>
      <c r="C13" s="55">
        <f>SUM(C14:C18)</f>
        <v>0</v>
      </c>
      <c r="D13" s="56">
        <f>SUM(D14:D18)</f>
        <v>187200574</v>
      </c>
      <c r="E13" s="57">
        <f>E14+E15+E18+E16</f>
        <v>11716987.16</v>
      </c>
      <c r="F13" s="58">
        <f>SUM(F14:F18)</f>
        <v>11743124.460000001</v>
      </c>
      <c r="G13" s="57">
        <f>SUM(G14:G18)</f>
        <v>11795391.420000002</v>
      </c>
      <c r="H13" s="59">
        <f>SUM(H14:H18)</f>
        <v>11801614.16</v>
      </c>
      <c r="I13" s="59">
        <f t="shared" ref="I13:P13" si="3">SUM(I14:I18)</f>
        <v>0</v>
      </c>
      <c r="J13" s="59">
        <f t="shared" si="3"/>
        <v>0</v>
      </c>
      <c r="K13" s="59">
        <f t="shared" si="3"/>
        <v>0</v>
      </c>
      <c r="L13" s="59">
        <f t="shared" si="3"/>
        <v>0</v>
      </c>
      <c r="M13" s="59">
        <f t="shared" si="3"/>
        <v>0</v>
      </c>
      <c r="N13" s="59">
        <f>SUM(N14:N18)</f>
        <v>0</v>
      </c>
      <c r="O13" s="59">
        <f t="shared" si="3"/>
        <v>0</v>
      </c>
      <c r="P13" s="59">
        <f t="shared" si="3"/>
        <v>0</v>
      </c>
      <c r="Q13" s="60">
        <f t="shared" si="1"/>
        <v>47057117.200000003</v>
      </c>
    </row>
    <row r="14" spans="1:25" ht="15" customHeight="1" x14ac:dyDescent="0.2">
      <c r="A14" s="61" t="s">
        <v>18</v>
      </c>
      <c r="B14" s="62">
        <v>138856000</v>
      </c>
      <c r="C14" s="63"/>
      <c r="D14" s="64">
        <v>138916915</v>
      </c>
      <c r="E14" s="65">
        <v>9631356.25</v>
      </c>
      <c r="F14" s="66">
        <v>9684356.25</v>
      </c>
      <c r="G14" s="67">
        <v>9737769.9600000009</v>
      </c>
      <c r="H14" s="64">
        <v>9709356.25</v>
      </c>
      <c r="I14" s="64"/>
      <c r="J14" s="64"/>
      <c r="K14" s="68"/>
      <c r="L14" s="64"/>
      <c r="M14" s="64"/>
      <c r="N14" s="64"/>
      <c r="O14" s="64"/>
      <c r="P14" s="64"/>
      <c r="Q14" s="69">
        <f t="shared" si="1"/>
        <v>38762838.710000001</v>
      </c>
    </row>
    <row r="15" spans="1:25" ht="15" customHeight="1" x14ac:dyDescent="0.2">
      <c r="A15" s="61" t="s">
        <v>19</v>
      </c>
      <c r="B15" s="62">
        <v>28532000</v>
      </c>
      <c r="C15" s="70"/>
      <c r="D15" s="64">
        <v>28532000</v>
      </c>
      <c r="E15" s="65">
        <v>588000</v>
      </c>
      <c r="F15" s="66">
        <v>588000</v>
      </c>
      <c r="G15" s="67">
        <v>588000</v>
      </c>
      <c r="H15" s="64">
        <v>590000</v>
      </c>
      <c r="I15" s="64"/>
      <c r="J15" s="64"/>
      <c r="K15" s="68"/>
      <c r="L15" s="64"/>
      <c r="M15" s="64"/>
      <c r="N15" s="64"/>
      <c r="O15" s="64"/>
      <c r="P15" s="64"/>
      <c r="Q15" s="69">
        <f t="shared" si="1"/>
        <v>2354000</v>
      </c>
    </row>
    <row r="16" spans="1:25" ht="15" customHeight="1" x14ac:dyDescent="0.2">
      <c r="A16" s="61" t="s">
        <v>20</v>
      </c>
      <c r="B16" s="62">
        <v>432000</v>
      </c>
      <c r="C16" s="70"/>
      <c r="D16" s="64">
        <v>432000</v>
      </c>
      <c r="E16" s="65">
        <v>36000</v>
      </c>
      <c r="F16" s="66">
        <v>0</v>
      </c>
      <c r="G16" s="65">
        <v>0</v>
      </c>
      <c r="H16" s="64">
        <v>27667.200000000001</v>
      </c>
      <c r="I16" s="64"/>
      <c r="J16" s="64"/>
      <c r="K16" s="68"/>
      <c r="L16" s="64"/>
      <c r="M16" s="64"/>
      <c r="N16" s="64"/>
      <c r="O16" s="64"/>
      <c r="P16" s="64"/>
      <c r="Q16" s="69">
        <f t="shared" si="1"/>
        <v>63667.199999999997</v>
      </c>
    </row>
    <row r="17" spans="1:19" ht="15" customHeight="1" x14ac:dyDescent="0.2">
      <c r="A17" s="71" t="s">
        <v>56</v>
      </c>
      <c r="B17" s="65">
        <v>0</v>
      </c>
      <c r="C17" s="70"/>
      <c r="D17" s="64">
        <v>0</v>
      </c>
      <c r="E17" s="65">
        <v>0</v>
      </c>
      <c r="F17" s="66">
        <v>0</v>
      </c>
      <c r="G17" s="65">
        <v>0</v>
      </c>
      <c r="H17" s="64"/>
      <c r="I17" s="64"/>
      <c r="J17" s="64"/>
      <c r="K17" s="68"/>
      <c r="L17" s="64"/>
      <c r="M17" s="64"/>
      <c r="N17" s="64"/>
      <c r="O17" s="64"/>
      <c r="P17" s="64"/>
      <c r="Q17" s="69">
        <f t="shared" si="1"/>
        <v>0</v>
      </c>
    </row>
    <row r="18" spans="1:19" ht="15" customHeight="1" x14ac:dyDescent="0.2">
      <c r="A18" s="72" t="s">
        <v>21</v>
      </c>
      <c r="B18" s="62">
        <v>19319659</v>
      </c>
      <c r="C18" s="63"/>
      <c r="D18" s="64">
        <v>19319659</v>
      </c>
      <c r="E18" s="65">
        <v>1461630.91</v>
      </c>
      <c r="F18" s="66">
        <v>1470768.21</v>
      </c>
      <c r="G18" s="67">
        <v>1469621.46</v>
      </c>
      <c r="H18" s="64">
        <v>1474590.71</v>
      </c>
      <c r="I18" s="64"/>
      <c r="J18" s="64"/>
      <c r="K18" s="68"/>
      <c r="L18" s="64"/>
      <c r="M18" s="64"/>
      <c r="N18" s="64"/>
      <c r="O18" s="64"/>
      <c r="P18" s="64"/>
      <c r="Q18" s="69">
        <f t="shared" si="1"/>
        <v>5876611.29</v>
      </c>
    </row>
    <row r="19" spans="1:19" ht="15" customHeight="1" x14ac:dyDescent="0.2">
      <c r="A19" s="73" t="s">
        <v>22</v>
      </c>
      <c r="B19" s="74">
        <f>SUM(B20:B28)</f>
        <v>57113052</v>
      </c>
      <c r="C19" s="75">
        <f>SUM(C20:C28)</f>
        <v>0</v>
      </c>
      <c r="D19" s="76">
        <f>SUM(D20:D28)</f>
        <v>75140436.25</v>
      </c>
      <c r="E19" s="77">
        <f>SUM(E20:E28)</f>
        <v>1206197.33</v>
      </c>
      <c r="F19" s="78">
        <f t="shared" ref="F19:G19" si="4">SUM(F20:F28)</f>
        <v>1409200.48</v>
      </c>
      <c r="G19" s="77">
        <f t="shared" si="4"/>
        <v>5558709.1900000004</v>
      </c>
      <c r="H19" s="79">
        <f t="shared" ref="H19:N19" si="5">SUM(H20:H28)</f>
        <v>4437969.6100000003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9">
        <f t="shared" si="5"/>
        <v>0</v>
      </c>
      <c r="N19" s="79">
        <f t="shared" si="5"/>
        <v>0</v>
      </c>
      <c r="O19" s="79">
        <f>SUM(O20:O28)</f>
        <v>0</v>
      </c>
      <c r="P19" s="79">
        <f>SUM(P20:P28)</f>
        <v>0</v>
      </c>
      <c r="Q19" s="80">
        <f t="shared" si="1"/>
        <v>12612076.609999999</v>
      </c>
    </row>
    <row r="20" spans="1:19" ht="15" customHeight="1" x14ac:dyDescent="0.2">
      <c r="A20" s="61" t="s">
        <v>23</v>
      </c>
      <c r="B20" s="62">
        <v>8680000</v>
      </c>
      <c r="C20" s="81"/>
      <c r="D20" s="64">
        <v>8680000</v>
      </c>
      <c r="E20" s="65">
        <v>569929.03</v>
      </c>
      <c r="F20" s="66">
        <v>499033.66</v>
      </c>
      <c r="G20" s="67">
        <v>577326.19999999995</v>
      </c>
      <c r="H20" s="64">
        <v>583927.66</v>
      </c>
      <c r="I20" s="64"/>
      <c r="J20" s="64"/>
      <c r="K20" s="68"/>
      <c r="L20" s="64"/>
      <c r="M20" s="64"/>
      <c r="N20" s="64"/>
      <c r="O20" s="64"/>
      <c r="P20" s="64"/>
      <c r="Q20" s="69">
        <f t="shared" si="1"/>
        <v>2230216.5499999998</v>
      </c>
    </row>
    <row r="21" spans="1:19" ht="15" customHeight="1" x14ac:dyDescent="0.2">
      <c r="A21" s="72" t="s">
        <v>24</v>
      </c>
      <c r="B21" s="62">
        <v>5370000</v>
      </c>
      <c r="C21" s="81"/>
      <c r="D21" s="64">
        <v>5370000</v>
      </c>
      <c r="E21" s="65">
        <v>0</v>
      </c>
      <c r="F21" s="66">
        <v>0</v>
      </c>
      <c r="G21" s="67">
        <v>33658.32</v>
      </c>
      <c r="H21" s="64">
        <v>51448</v>
      </c>
      <c r="I21" s="64"/>
      <c r="J21" s="64"/>
      <c r="K21" s="68"/>
      <c r="L21" s="64"/>
      <c r="M21" s="64"/>
      <c r="N21" s="64"/>
      <c r="O21" s="64"/>
      <c r="P21" s="64"/>
      <c r="Q21" s="69">
        <f t="shared" si="1"/>
        <v>85106.32</v>
      </c>
    </row>
    <row r="22" spans="1:19" ht="15" customHeight="1" x14ac:dyDescent="0.2">
      <c r="A22" s="61" t="s">
        <v>25</v>
      </c>
      <c r="B22" s="62">
        <v>4000000</v>
      </c>
      <c r="C22" s="81"/>
      <c r="D22" s="64">
        <v>5202214.03</v>
      </c>
      <c r="E22" s="65">
        <v>0</v>
      </c>
      <c r="F22" s="66">
        <v>34577.5</v>
      </c>
      <c r="G22" s="67">
        <v>74415</v>
      </c>
      <c r="H22" s="64">
        <v>897247.5</v>
      </c>
      <c r="I22" s="64"/>
      <c r="J22" s="64"/>
      <c r="K22" s="68"/>
      <c r="L22" s="64"/>
      <c r="M22" s="64"/>
      <c r="N22" s="64"/>
      <c r="O22" s="64"/>
      <c r="P22" s="64"/>
      <c r="Q22" s="69">
        <f t="shared" si="1"/>
        <v>1006240</v>
      </c>
    </row>
    <row r="23" spans="1:19" ht="15" customHeight="1" x14ac:dyDescent="0.2">
      <c r="A23" s="61" t="s">
        <v>26</v>
      </c>
      <c r="B23" s="62">
        <v>1260000</v>
      </c>
      <c r="C23" s="81"/>
      <c r="D23" s="64">
        <v>7206565.8600000003</v>
      </c>
      <c r="E23" s="65">
        <v>0</v>
      </c>
      <c r="F23" s="66">
        <v>0</v>
      </c>
      <c r="G23" s="67">
        <v>13425</v>
      </c>
      <c r="H23" s="64">
        <v>3940</v>
      </c>
      <c r="I23" s="64"/>
      <c r="J23" s="64"/>
      <c r="K23" s="68"/>
      <c r="L23" s="64"/>
      <c r="M23" s="64"/>
      <c r="N23" s="64"/>
      <c r="O23" s="64"/>
      <c r="P23" s="64"/>
      <c r="Q23" s="69">
        <f t="shared" si="1"/>
        <v>17365</v>
      </c>
    </row>
    <row r="24" spans="1:19" ht="15" customHeight="1" x14ac:dyDescent="0.2">
      <c r="A24" s="61" t="s">
        <v>27</v>
      </c>
      <c r="B24" s="62">
        <v>14096000</v>
      </c>
      <c r="C24" s="63"/>
      <c r="D24" s="64">
        <v>23220039.84</v>
      </c>
      <c r="E24" s="65">
        <v>23600</v>
      </c>
      <c r="F24" s="66">
        <v>484805.4</v>
      </c>
      <c r="G24" s="67">
        <v>2465781.35</v>
      </c>
      <c r="H24" s="64">
        <v>1083366.17</v>
      </c>
      <c r="I24" s="64"/>
      <c r="J24" s="64"/>
      <c r="K24" s="68"/>
      <c r="L24" s="64"/>
      <c r="M24" s="64"/>
      <c r="N24" s="64"/>
      <c r="O24" s="64"/>
      <c r="P24" s="64"/>
      <c r="Q24" s="69">
        <f t="shared" si="1"/>
        <v>4057552.92</v>
      </c>
    </row>
    <row r="25" spans="1:19" ht="15" customHeight="1" x14ac:dyDescent="0.2">
      <c r="A25" s="61" t="s">
        <v>28</v>
      </c>
      <c r="B25" s="62">
        <v>5700000</v>
      </c>
      <c r="C25" s="81"/>
      <c r="D25" s="64">
        <v>5700000</v>
      </c>
      <c r="E25" s="65">
        <v>612668.30000000005</v>
      </c>
      <c r="F25" s="66">
        <v>390783.92</v>
      </c>
      <c r="G25" s="67">
        <v>376232.31</v>
      </c>
      <c r="H25" s="64">
        <v>1450788.38</v>
      </c>
      <c r="I25" s="64"/>
      <c r="J25" s="64"/>
      <c r="K25" s="68"/>
      <c r="L25" s="64"/>
      <c r="M25" s="64"/>
      <c r="N25" s="64"/>
      <c r="O25" s="64"/>
      <c r="P25" s="82"/>
      <c r="Q25" s="69">
        <f t="shared" si="1"/>
        <v>2830472.91</v>
      </c>
    </row>
    <row r="26" spans="1:19" ht="22.5" x14ac:dyDescent="0.2">
      <c r="A26" s="72" t="s">
        <v>29</v>
      </c>
      <c r="B26" s="62">
        <v>12270808</v>
      </c>
      <c r="C26" s="81"/>
      <c r="D26" s="64">
        <v>12270808</v>
      </c>
      <c r="E26" s="65">
        <v>0</v>
      </c>
      <c r="F26" s="66">
        <v>0</v>
      </c>
      <c r="G26" s="67">
        <v>194173.41</v>
      </c>
      <c r="H26" s="64">
        <v>249741.99</v>
      </c>
      <c r="I26" s="64"/>
      <c r="J26" s="64"/>
      <c r="K26" s="68"/>
      <c r="L26" s="64"/>
      <c r="M26" s="64"/>
      <c r="N26" s="64"/>
      <c r="O26" s="64"/>
      <c r="P26" s="64"/>
      <c r="Q26" s="69">
        <f t="shared" si="1"/>
        <v>443915.4</v>
      </c>
      <c r="S26" s="24"/>
    </row>
    <row r="27" spans="1:19" ht="15" customHeight="1" x14ac:dyDescent="0.2">
      <c r="A27" s="72" t="s">
        <v>30</v>
      </c>
      <c r="B27" s="62">
        <v>4236244</v>
      </c>
      <c r="C27" s="81"/>
      <c r="D27" s="64">
        <v>4490808.5199999996</v>
      </c>
      <c r="E27" s="65">
        <v>0</v>
      </c>
      <c r="F27" s="66">
        <v>0</v>
      </c>
      <c r="G27" s="67">
        <v>1823697.6</v>
      </c>
      <c r="H27" s="64">
        <v>117509.91</v>
      </c>
      <c r="I27" s="64"/>
      <c r="J27" s="64"/>
      <c r="K27" s="68"/>
      <c r="L27" s="64"/>
      <c r="M27" s="64"/>
      <c r="N27" s="64"/>
      <c r="O27" s="64"/>
      <c r="P27" s="64"/>
      <c r="Q27" s="69">
        <f t="shared" si="1"/>
        <v>1941207.51</v>
      </c>
    </row>
    <row r="28" spans="1:19" ht="15" customHeight="1" x14ac:dyDescent="0.2">
      <c r="A28" s="72" t="s">
        <v>31</v>
      </c>
      <c r="B28" s="83">
        <v>1500000</v>
      </c>
      <c r="C28" s="81"/>
      <c r="D28" s="64">
        <v>3000000</v>
      </c>
      <c r="E28" s="65">
        <v>0</v>
      </c>
      <c r="F28" s="66">
        <v>0</v>
      </c>
      <c r="G28" s="65">
        <v>0</v>
      </c>
      <c r="H28" s="64">
        <v>0</v>
      </c>
      <c r="I28" s="64"/>
      <c r="J28" s="64"/>
      <c r="K28" s="68"/>
      <c r="L28" s="64"/>
      <c r="M28" s="64"/>
      <c r="N28" s="64"/>
      <c r="O28" s="64"/>
      <c r="P28" s="64"/>
      <c r="Q28" s="69">
        <f>SUM(E28:P28)</f>
        <v>0</v>
      </c>
    </row>
    <row r="29" spans="1:19" ht="15" customHeight="1" x14ac:dyDescent="0.2">
      <c r="A29" s="73" t="s">
        <v>32</v>
      </c>
      <c r="B29" s="74">
        <f>SUM(B30:B38)</f>
        <v>22339081</v>
      </c>
      <c r="C29" s="84">
        <f>SUM(C30:C38)</f>
        <v>0</v>
      </c>
      <c r="D29" s="76">
        <f>SUM(D30:D38)</f>
        <v>23451776</v>
      </c>
      <c r="E29" s="85">
        <f t="shared" ref="E29:Q29" si="6">SUM(E30:E38)</f>
        <v>0</v>
      </c>
      <c r="F29" s="86">
        <f t="shared" si="6"/>
        <v>0</v>
      </c>
      <c r="G29" s="85">
        <f t="shared" si="6"/>
        <v>8580</v>
      </c>
      <c r="H29" s="76">
        <f t="shared" si="6"/>
        <v>6329896.1400000006</v>
      </c>
      <c r="I29" s="76">
        <f t="shared" si="6"/>
        <v>0</v>
      </c>
      <c r="J29" s="76">
        <f t="shared" si="6"/>
        <v>0</v>
      </c>
      <c r="K29" s="76">
        <f t="shared" si="6"/>
        <v>0</v>
      </c>
      <c r="L29" s="76">
        <f t="shared" si="6"/>
        <v>0</v>
      </c>
      <c r="M29" s="76">
        <f t="shared" si="6"/>
        <v>0</v>
      </c>
      <c r="N29" s="76">
        <f t="shared" si="6"/>
        <v>0</v>
      </c>
      <c r="O29" s="76">
        <f t="shared" si="6"/>
        <v>0</v>
      </c>
      <c r="P29" s="76">
        <f t="shared" si="6"/>
        <v>0</v>
      </c>
      <c r="Q29" s="87">
        <f t="shared" si="6"/>
        <v>6338476.1400000006</v>
      </c>
    </row>
    <row r="30" spans="1:19" ht="15" customHeight="1" x14ac:dyDescent="0.2">
      <c r="A30" s="72" t="s">
        <v>33</v>
      </c>
      <c r="B30" s="62">
        <v>2440641</v>
      </c>
      <c r="C30" s="81"/>
      <c r="D30" s="64">
        <v>2553336</v>
      </c>
      <c r="E30" s="65">
        <v>0</v>
      </c>
      <c r="F30" s="66">
        <v>0</v>
      </c>
      <c r="G30" s="65">
        <v>8580</v>
      </c>
      <c r="H30" s="64">
        <v>942520.7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9">
        <f t="shared" ref="Q30:Q37" si="7">SUM(E30:P30)</f>
        <v>951100.7</v>
      </c>
    </row>
    <row r="31" spans="1:19" ht="15" customHeight="1" x14ac:dyDescent="0.2">
      <c r="A31" s="61" t="s">
        <v>34</v>
      </c>
      <c r="B31" s="62">
        <v>355000</v>
      </c>
      <c r="C31" s="81"/>
      <c r="D31" s="64">
        <v>355000</v>
      </c>
      <c r="E31" s="65">
        <v>0</v>
      </c>
      <c r="F31" s="66">
        <v>0</v>
      </c>
      <c r="G31" s="65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9">
        <f t="shared" si="7"/>
        <v>0</v>
      </c>
    </row>
    <row r="32" spans="1:19" ht="15" customHeight="1" x14ac:dyDescent="0.2">
      <c r="A32" s="72" t="s">
        <v>99</v>
      </c>
      <c r="B32" s="62">
        <v>1232794</v>
      </c>
      <c r="C32" s="81"/>
      <c r="D32" s="64">
        <v>1232794</v>
      </c>
      <c r="E32" s="65">
        <v>0</v>
      </c>
      <c r="F32" s="66">
        <v>0</v>
      </c>
      <c r="G32" s="65">
        <v>0</v>
      </c>
      <c r="H32" s="64">
        <v>64540.1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9">
        <f t="shared" si="7"/>
        <v>64540.1</v>
      </c>
    </row>
    <row r="33" spans="1:17" ht="15" customHeight="1" x14ac:dyDescent="0.2">
      <c r="A33" s="72" t="s">
        <v>57</v>
      </c>
      <c r="B33" s="65">
        <v>0</v>
      </c>
      <c r="C33" s="81"/>
      <c r="D33" s="64">
        <v>0</v>
      </c>
      <c r="E33" s="65">
        <v>0</v>
      </c>
      <c r="F33" s="66">
        <v>0</v>
      </c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9">
        <f t="shared" si="7"/>
        <v>0</v>
      </c>
    </row>
    <row r="34" spans="1:17" ht="15" customHeight="1" x14ac:dyDescent="0.2">
      <c r="A34" s="72" t="s">
        <v>100</v>
      </c>
      <c r="B34" s="62">
        <v>827800</v>
      </c>
      <c r="C34" s="81"/>
      <c r="D34" s="64">
        <v>827800</v>
      </c>
      <c r="E34" s="65">
        <v>0</v>
      </c>
      <c r="F34" s="66">
        <v>0</v>
      </c>
      <c r="G34" s="65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9">
        <f t="shared" si="7"/>
        <v>0</v>
      </c>
    </row>
    <row r="35" spans="1:17" ht="15" customHeight="1" x14ac:dyDescent="0.2">
      <c r="A35" s="72" t="s">
        <v>35</v>
      </c>
      <c r="B35" s="88">
        <v>85367</v>
      </c>
      <c r="C35" s="81"/>
      <c r="D35" s="64">
        <v>85367</v>
      </c>
      <c r="E35" s="65">
        <v>0</v>
      </c>
      <c r="F35" s="66">
        <v>0</v>
      </c>
      <c r="G35" s="65">
        <v>0</v>
      </c>
      <c r="H35" s="64">
        <v>920.4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9">
        <f t="shared" si="7"/>
        <v>920.4</v>
      </c>
    </row>
    <row r="36" spans="1:17" ht="12.75" x14ac:dyDescent="0.2">
      <c r="A36" s="72" t="s">
        <v>36</v>
      </c>
      <c r="B36" s="62">
        <v>11940632</v>
      </c>
      <c r="C36" s="81"/>
      <c r="D36" s="64">
        <v>12940632</v>
      </c>
      <c r="E36" s="65">
        <v>0</v>
      </c>
      <c r="F36" s="66">
        <v>0</v>
      </c>
      <c r="G36" s="65">
        <v>0</v>
      </c>
      <c r="H36" s="64">
        <v>5007522.5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9">
        <f t="shared" si="7"/>
        <v>5007522.5</v>
      </c>
    </row>
    <row r="37" spans="1:17" ht="22.5" x14ac:dyDescent="0.2">
      <c r="A37" s="89" t="s">
        <v>58</v>
      </c>
      <c r="B37" s="65">
        <v>0</v>
      </c>
      <c r="C37" s="81"/>
      <c r="D37" s="64">
        <v>0</v>
      </c>
      <c r="E37" s="65">
        <v>0</v>
      </c>
      <c r="F37" s="66">
        <v>0</v>
      </c>
      <c r="G37" s="65"/>
      <c r="H37" s="64">
        <v>0</v>
      </c>
      <c r="I37" s="64"/>
      <c r="J37" s="64"/>
      <c r="K37" s="64"/>
      <c r="L37" s="64"/>
      <c r="M37" s="64"/>
      <c r="N37" s="64"/>
      <c r="O37" s="64"/>
      <c r="P37" s="64"/>
      <c r="Q37" s="69">
        <f t="shared" si="7"/>
        <v>0</v>
      </c>
    </row>
    <row r="38" spans="1:17" ht="15" customHeight="1" x14ac:dyDescent="0.2">
      <c r="A38" s="61" t="s">
        <v>37</v>
      </c>
      <c r="B38" s="62">
        <v>5456847</v>
      </c>
      <c r="C38" s="63"/>
      <c r="D38" s="64">
        <v>5456847</v>
      </c>
      <c r="E38" s="65">
        <v>0</v>
      </c>
      <c r="F38" s="66">
        <v>0</v>
      </c>
      <c r="G38" s="65">
        <v>0</v>
      </c>
      <c r="H38" s="64">
        <v>314392.44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9">
        <f>SUM(E38:P38)</f>
        <v>314392.44</v>
      </c>
    </row>
    <row r="39" spans="1:17" ht="15" customHeight="1" x14ac:dyDescent="0.2">
      <c r="A39" s="90" t="s">
        <v>59</v>
      </c>
      <c r="B39" s="85">
        <v>0</v>
      </c>
      <c r="C39" s="76">
        <v>0</v>
      </c>
      <c r="D39" s="76">
        <v>0</v>
      </c>
      <c r="E39" s="85">
        <v>0</v>
      </c>
      <c r="F39" s="86">
        <v>0</v>
      </c>
      <c r="G39" s="85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87">
        <v>0</v>
      </c>
    </row>
    <row r="40" spans="1:17" ht="15" customHeight="1" x14ac:dyDescent="0.2">
      <c r="A40" s="72" t="s">
        <v>60</v>
      </c>
      <c r="B40" s="65">
        <v>0</v>
      </c>
      <c r="C40" s="63"/>
      <c r="D40" s="64">
        <v>0</v>
      </c>
      <c r="E40" s="65">
        <v>0</v>
      </c>
      <c r="F40" s="66">
        <v>0</v>
      </c>
      <c r="G40" s="65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9">
        <v>0</v>
      </c>
    </row>
    <row r="41" spans="1:17" ht="12.75" x14ac:dyDescent="0.2">
      <c r="A41" s="72" t="s">
        <v>61</v>
      </c>
      <c r="B41" s="65">
        <v>0</v>
      </c>
      <c r="C41" s="63"/>
      <c r="D41" s="64">
        <v>0</v>
      </c>
      <c r="E41" s="65">
        <v>0</v>
      </c>
      <c r="F41" s="66">
        <v>0</v>
      </c>
      <c r="G41" s="65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9">
        <v>0</v>
      </c>
    </row>
    <row r="42" spans="1:17" ht="12.75" x14ac:dyDescent="0.2">
      <c r="A42" s="72" t="s">
        <v>62</v>
      </c>
      <c r="B42" s="65">
        <v>0</v>
      </c>
      <c r="C42" s="63"/>
      <c r="D42" s="64">
        <v>0</v>
      </c>
      <c r="E42" s="65">
        <v>0</v>
      </c>
      <c r="F42" s="66">
        <v>0</v>
      </c>
      <c r="G42" s="65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9">
        <v>0</v>
      </c>
    </row>
    <row r="43" spans="1:17" ht="12.75" x14ac:dyDescent="0.2">
      <c r="A43" s="72" t="s">
        <v>63</v>
      </c>
      <c r="B43" s="65">
        <v>0</v>
      </c>
      <c r="C43" s="63"/>
      <c r="D43" s="64">
        <v>0</v>
      </c>
      <c r="E43" s="65">
        <v>0</v>
      </c>
      <c r="F43" s="66">
        <v>0</v>
      </c>
      <c r="G43" s="65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9">
        <v>0</v>
      </c>
    </row>
    <row r="44" spans="1:17" ht="12.75" x14ac:dyDescent="0.2">
      <c r="A44" s="72" t="s">
        <v>64</v>
      </c>
      <c r="B44" s="65">
        <v>0</v>
      </c>
      <c r="C44" s="63"/>
      <c r="D44" s="64">
        <v>0</v>
      </c>
      <c r="E44" s="65">
        <v>0</v>
      </c>
      <c r="F44" s="66">
        <v>0</v>
      </c>
      <c r="G44" s="65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9">
        <v>0</v>
      </c>
    </row>
    <row r="45" spans="1:17" ht="12.75" x14ac:dyDescent="0.2">
      <c r="A45" s="72" t="s">
        <v>101</v>
      </c>
      <c r="B45" s="65">
        <v>0</v>
      </c>
      <c r="C45" s="63"/>
      <c r="D45" s="64">
        <v>0</v>
      </c>
      <c r="E45" s="65">
        <v>0</v>
      </c>
      <c r="F45" s="66">
        <v>0</v>
      </c>
      <c r="G45" s="65"/>
      <c r="H45" s="64"/>
      <c r="I45" s="64"/>
      <c r="J45" s="64"/>
      <c r="K45" s="64"/>
      <c r="L45" s="64"/>
      <c r="M45" s="64"/>
      <c r="N45" s="64"/>
      <c r="O45" s="64"/>
      <c r="P45" s="64"/>
      <c r="Q45" s="69">
        <v>0</v>
      </c>
    </row>
    <row r="46" spans="1:17" ht="15" customHeight="1" x14ac:dyDescent="0.2">
      <c r="A46" s="72" t="s">
        <v>65</v>
      </c>
      <c r="B46" s="65">
        <v>0</v>
      </c>
      <c r="C46" s="63"/>
      <c r="D46" s="64">
        <v>0</v>
      </c>
      <c r="E46" s="65">
        <v>0</v>
      </c>
      <c r="F46" s="66">
        <v>0</v>
      </c>
      <c r="G46" s="65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9">
        <v>0</v>
      </c>
    </row>
    <row r="47" spans="1:17" ht="15" customHeight="1" x14ac:dyDescent="0.2">
      <c r="A47" s="72" t="s">
        <v>66</v>
      </c>
      <c r="B47" s="65">
        <v>0</v>
      </c>
      <c r="C47" s="63"/>
      <c r="D47" s="64">
        <v>0</v>
      </c>
      <c r="E47" s="65">
        <v>0</v>
      </c>
      <c r="F47" s="66">
        <v>0</v>
      </c>
      <c r="G47" s="65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9">
        <v>0</v>
      </c>
    </row>
    <row r="48" spans="1:17" ht="15" customHeight="1" x14ac:dyDescent="0.2">
      <c r="A48" s="90" t="s">
        <v>67</v>
      </c>
      <c r="B48" s="85">
        <f>SUM(B49:B55)</f>
        <v>0</v>
      </c>
      <c r="C48" s="76">
        <f t="shared" ref="C48:D48" si="8">SUM(C49:C55)</f>
        <v>0</v>
      </c>
      <c r="D48" s="76">
        <f t="shared" si="8"/>
        <v>0</v>
      </c>
      <c r="E48" s="85">
        <f t="shared" ref="E48" si="9">SUM(E49:E55)</f>
        <v>0</v>
      </c>
      <c r="F48" s="86">
        <f t="shared" ref="F48" si="10">SUM(F49:F55)</f>
        <v>0</v>
      </c>
      <c r="G48" s="85">
        <f t="shared" ref="G48" si="11">SUM(G49:G55)</f>
        <v>0</v>
      </c>
      <c r="H48" s="76">
        <f t="shared" ref="H48" si="12">SUM(H49:H55)</f>
        <v>0</v>
      </c>
      <c r="I48" s="76">
        <f t="shared" ref="I48" si="13">SUM(I49:I55)</f>
        <v>0</v>
      </c>
      <c r="J48" s="76">
        <f t="shared" ref="J48" si="14">SUM(J49:J55)</f>
        <v>0</v>
      </c>
      <c r="K48" s="76">
        <f t="shared" ref="K48" si="15">SUM(K49:K55)</f>
        <v>0</v>
      </c>
      <c r="L48" s="76">
        <f t="shared" ref="L48" si="16">SUM(L49:L55)</f>
        <v>0</v>
      </c>
      <c r="M48" s="76">
        <f t="shared" ref="M48" si="17">SUM(M49:M55)</f>
        <v>0</v>
      </c>
      <c r="N48" s="76">
        <f t="shared" ref="N48" si="18">SUM(N49:N55)</f>
        <v>0</v>
      </c>
      <c r="O48" s="76">
        <f t="shared" ref="O48" si="19">SUM(O49:O55)</f>
        <v>0</v>
      </c>
      <c r="P48" s="76">
        <f t="shared" ref="P48" si="20">SUM(P49:P55)</f>
        <v>0</v>
      </c>
      <c r="Q48" s="87">
        <f t="shared" ref="Q48" si="21">SUM(Q49:Q55)</f>
        <v>0</v>
      </c>
    </row>
    <row r="49" spans="1:25" ht="15" customHeight="1" x14ac:dyDescent="0.2">
      <c r="A49" s="72" t="s">
        <v>68</v>
      </c>
      <c r="B49" s="65">
        <v>0</v>
      </c>
      <c r="C49" s="64">
        <v>0</v>
      </c>
      <c r="D49" s="64">
        <v>0</v>
      </c>
      <c r="E49" s="65">
        <v>0</v>
      </c>
      <c r="F49" s="66">
        <v>0</v>
      </c>
      <c r="G49" s="65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9">
        <v>0</v>
      </c>
    </row>
    <row r="50" spans="1:25" ht="17.25" customHeight="1" x14ac:dyDescent="0.2">
      <c r="A50" s="72" t="s">
        <v>114</v>
      </c>
      <c r="B50" s="65">
        <v>0</v>
      </c>
      <c r="C50" s="64">
        <v>0</v>
      </c>
      <c r="D50" s="64">
        <v>0</v>
      </c>
      <c r="E50" s="65">
        <v>0</v>
      </c>
      <c r="F50" s="66">
        <v>0</v>
      </c>
      <c r="G50" s="65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9">
        <v>0</v>
      </c>
    </row>
    <row r="51" spans="1:25" ht="19.5" customHeight="1" x14ac:dyDescent="0.2">
      <c r="A51" s="72" t="s">
        <v>69</v>
      </c>
      <c r="B51" s="65">
        <v>0</v>
      </c>
      <c r="C51" s="64">
        <v>0</v>
      </c>
      <c r="D51" s="64">
        <v>0</v>
      </c>
      <c r="E51" s="65">
        <v>0</v>
      </c>
      <c r="F51" s="66">
        <v>0</v>
      </c>
      <c r="G51" s="65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9">
        <v>0</v>
      </c>
    </row>
    <row r="52" spans="1:25" ht="20.25" customHeight="1" x14ac:dyDescent="0.2">
      <c r="A52" s="72" t="s">
        <v>70</v>
      </c>
      <c r="B52" s="65">
        <v>0</v>
      </c>
      <c r="C52" s="64">
        <v>0</v>
      </c>
      <c r="D52" s="64">
        <v>0</v>
      </c>
      <c r="E52" s="65">
        <v>0</v>
      </c>
      <c r="F52" s="66">
        <v>0</v>
      </c>
      <c r="G52" s="65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9">
        <v>0</v>
      </c>
    </row>
    <row r="53" spans="1:25" ht="16.5" customHeight="1" x14ac:dyDescent="0.2">
      <c r="A53" s="72" t="s">
        <v>71</v>
      </c>
      <c r="B53" s="65">
        <v>0</v>
      </c>
      <c r="C53" s="64">
        <v>0</v>
      </c>
      <c r="D53" s="64">
        <v>0</v>
      </c>
      <c r="E53" s="65">
        <v>0</v>
      </c>
      <c r="F53" s="66">
        <v>0</v>
      </c>
      <c r="G53" s="65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9">
        <v>0</v>
      </c>
    </row>
    <row r="54" spans="1:25" ht="15" customHeight="1" x14ac:dyDescent="0.2">
      <c r="A54" s="61" t="s">
        <v>72</v>
      </c>
      <c r="B54" s="65">
        <v>0</v>
      </c>
      <c r="C54" s="64">
        <v>0</v>
      </c>
      <c r="D54" s="64">
        <v>0</v>
      </c>
      <c r="E54" s="65">
        <v>0</v>
      </c>
      <c r="F54" s="66">
        <v>0</v>
      </c>
      <c r="G54" s="65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9">
        <v>0</v>
      </c>
    </row>
    <row r="55" spans="1:25" ht="15.75" customHeight="1" x14ac:dyDescent="0.2">
      <c r="A55" s="72" t="s">
        <v>73</v>
      </c>
      <c r="B55" s="65">
        <v>0</v>
      </c>
      <c r="C55" s="64">
        <v>0</v>
      </c>
      <c r="D55" s="64">
        <v>0</v>
      </c>
      <c r="E55" s="65">
        <v>0</v>
      </c>
      <c r="F55" s="66">
        <v>0</v>
      </c>
      <c r="G55" s="65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9">
        <v>0</v>
      </c>
    </row>
    <row r="56" spans="1:25" ht="15" customHeight="1" x14ac:dyDescent="0.2">
      <c r="A56" s="90" t="s">
        <v>38</v>
      </c>
      <c r="B56" s="74">
        <f>SUM(B57:B63)</f>
        <v>9633208</v>
      </c>
      <c r="C56" s="91">
        <f>SUM(C57:C63)</f>
        <v>0</v>
      </c>
      <c r="D56" s="76">
        <f>SUM(D57:D63)</f>
        <v>9633208</v>
      </c>
      <c r="E56" s="85">
        <f t="shared" ref="E56:Q56" si="22">SUM(E57:E63)</f>
        <v>0</v>
      </c>
      <c r="F56" s="86">
        <f t="shared" si="22"/>
        <v>0</v>
      </c>
      <c r="G56" s="85">
        <f t="shared" si="22"/>
        <v>40540.080000000002</v>
      </c>
      <c r="H56" s="76">
        <f>SUM(H57:H65)</f>
        <v>845189.87999999989</v>
      </c>
      <c r="I56" s="76">
        <f t="shared" si="22"/>
        <v>0</v>
      </c>
      <c r="J56" s="76">
        <f t="shared" si="22"/>
        <v>0</v>
      </c>
      <c r="K56" s="76">
        <f t="shared" si="22"/>
        <v>0</v>
      </c>
      <c r="L56" s="76">
        <f t="shared" si="22"/>
        <v>0</v>
      </c>
      <c r="M56" s="76">
        <f t="shared" si="22"/>
        <v>0</v>
      </c>
      <c r="N56" s="76">
        <f t="shared" si="22"/>
        <v>0</v>
      </c>
      <c r="O56" s="76">
        <f t="shared" si="22"/>
        <v>0</v>
      </c>
      <c r="P56" s="76">
        <f t="shared" si="22"/>
        <v>0</v>
      </c>
      <c r="Q56" s="87">
        <f t="shared" si="22"/>
        <v>885729.96</v>
      </c>
    </row>
    <row r="57" spans="1:25" ht="15" customHeight="1" x14ac:dyDescent="0.2">
      <c r="A57" s="61" t="s">
        <v>39</v>
      </c>
      <c r="B57" s="62">
        <v>1942490</v>
      </c>
      <c r="C57" s="63"/>
      <c r="D57" s="62">
        <v>1942490</v>
      </c>
      <c r="E57" s="65">
        <v>0</v>
      </c>
      <c r="F57" s="66">
        <v>0</v>
      </c>
      <c r="G57" s="65">
        <v>40540.080000000002</v>
      </c>
      <c r="H57" s="64">
        <v>225552.28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9">
        <f t="shared" ref="Q57:Q65" si="23">SUM(E57:P57)</f>
        <v>266092.36</v>
      </c>
    </row>
    <row r="58" spans="1:25" ht="15" customHeight="1" x14ac:dyDescent="0.2">
      <c r="A58" s="72" t="s">
        <v>40</v>
      </c>
      <c r="B58" s="62">
        <v>428680</v>
      </c>
      <c r="C58" s="81"/>
      <c r="D58" s="62">
        <v>428680</v>
      </c>
      <c r="E58" s="65">
        <v>0</v>
      </c>
      <c r="F58" s="66">
        <v>0</v>
      </c>
      <c r="G58" s="65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9">
        <f t="shared" si="23"/>
        <v>0</v>
      </c>
    </row>
    <row r="59" spans="1:25" ht="15" customHeight="1" x14ac:dyDescent="0.2">
      <c r="A59" s="72" t="s">
        <v>45</v>
      </c>
      <c r="B59" s="62">
        <v>613818</v>
      </c>
      <c r="C59" s="81"/>
      <c r="D59" s="62">
        <v>613818</v>
      </c>
      <c r="E59" s="65">
        <v>0</v>
      </c>
      <c r="F59" s="66">
        <v>0</v>
      </c>
      <c r="G59" s="65">
        <v>0</v>
      </c>
      <c r="H59" s="64">
        <v>243325.44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9">
        <f t="shared" si="23"/>
        <v>243325.44</v>
      </c>
    </row>
    <row r="60" spans="1:25" ht="15" customHeight="1" x14ac:dyDescent="0.2">
      <c r="A60" s="72" t="s">
        <v>54</v>
      </c>
      <c r="B60" s="62">
        <v>1945700</v>
      </c>
      <c r="C60" s="81"/>
      <c r="D60" s="62">
        <v>1945700</v>
      </c>
      <c r="E60" s="65">
        <v>0</v>
      </c>
      <c r="F60" s="66">
        <v>0</v>
      </c>
      <c r="G60" s="65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9">
        <f t="shared" si="23"/>
        <v>0</v>
      </c>
    </row>
    <row r="61" spans="1:25" ht="15" customHeight="1" x14ac:dyDescent="0.2">
      <c r="A61" s="72" t="s">
        <v>41</v>
      </c>
      <c r="B61" s="62">
        <v>1202520</v>
      </c>
      <c r="C61" s="81"/>
      <c r="D61" s="62">
        <v>1202520</v>
      </c>
      <c r="E61" s="65">
        <v>0</v>
      </c>
      <c r="F61" s="66">
        <v>0</v>
      </c>
      <c r="G61" s="65">
        <v>0</v>
      </c>
      <c r="H61" s="64">
        <v>376312.16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9">
        <f t="shared" si="23"/>
        <v>376312.16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72" t="s">
        <v>74</v>
      </c>
      <c r="B62" s="65">
        <v>0</v>
      </c>
      <c r="C62" s="81"/>
      <c r="D62" s="65">
        <v>0</v>
      </c>
      <c r="E62" s="65">
        <v>0</v>
      </c>
      <c r="F62" s="66">
        <v>0</v>
      </c>
      <c r="G62" s="65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9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72" t="s">
        <v>55</v>
      </c>
      <c r="B63" s="62">
        <v>3500000</v>
      </c>
      <c r="C63" s="81"/>
      <c r="D63" s="62">
        <v>3500000</v>
      </c>
      <c r="E63" s="65">
        <v>0</v>
      </c>
      <c r="F63" s="66">
        <v>0</v>
      </c>
      <c r="G63" s="65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9">
        <f t="shared" si="23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72" t="s">
        <v>108</v>
      </c>
      <c r="B64" s="65">
        <v>0</v>
      </c>
      <c r="C64" s="81"/>
      <c r="D64" s="65">
        <v>0</v>
      </c>
      <c r="E64" s="65">
        <v>0</v>
      </c>
      <c r="F64" s="66">
        <v>0</v>
      </c>
      <c r="G64" s="65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9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thickBot="1" x14ac:dyDescent="0.25">
      <c r="A65" s="92" t="s">
        <v>75</v>
      </c>
      <c r="B65" s="93">
        <v>0</v>
      </c>
      <c r="C65" s="94"/>
      <c r="D65" s="93">
        <v>0</v>
      </c>
      <c r="E65" s="93">
        <v>0</v>
      </c>
      <c r="F65" s="95">
        <v>0</v>
      </c>
      <c r="G65" s="93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6">
        <v>0</v>
      </c>
      <c r="O65" s="96">
        <v>0</v>
      </c>
      <c r="P65" s="96">
        <v>0</v>
      </c>
      <c r="Q65" s="97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8" t="s">
        <v>76</v>
      </c>
      <c r="B66" s="54">
        <f>SUM(B67:B70)</f>
        <v>0</v>
      </c>
      <c r="C66" s="56">
        <f t="shared" ref="C66:D66" si="24">SUM(C67:C70)</f>
        <v>0</v>
      </c>
      <c r="D66" s="99">
        <f t="shared" si="24"/>
        <v>0</v>
      </c>
      <c r="E66" s="54">
        <f t="shared" ref="E66" si="25">SUM(E67:E70)</f>
        <v>0</v>
      </c>
      <c r="F66" s="100">
        <f t="shared" ref="F66" si="26">SUM(F67:F70)</f>
        <v>0</v>
      </c>
      <c r="G66" s="99">
        <f t="shared" ref="G66" si="27">SUM(G67:G70)</f>
        <v>0</v>
      </c>
      <c r="H66" s="54">
        <f t="shared" ref="H66" si="28">SUM(H67:H70)</f>
        <v>0</v>
      </c>
      <c r="I66" s="56">
        <f t="shared" ref="I66" si="29">SUM(I67:I70)</f>
        <v>0</v>
      </c>
      <c r="J66" s="56">
        <f t="shared" ref="J66" si="30">SUM(J67:J70)</f>
        <v>0</v>
      </c>
      <c r="K66" s="56">
        <f t="shared" ref="K66" si="31">SUM(K67:K70)</f>
        <v>0</v>
      </c>
      <c r="L66" s="56">
        <f t="shared" ref="L66" si="32">SUM(L67:L70)</f>
        <v>0</v>
      </c>
      <c r="M66" s="56">
        <f t="shared" ref="M66" si="33">SUM(M67:M70)</f>
        <v>0</v>
      </c>
      <c r="N66" s="56">
        <f t="shared" ref="N66" si="34">SUM(N67:N70)</f>
        <v>0</v>
      </c>
      <c r="O66" s="56">
        <f t="shared" ref="O66" si="35">SUM(O67:O70)</f>
        <v>0</v>
      </c>
      <c r="P66" s="56">
        <f t="shared" ref="P66" si="36">SUM(P67:P70)</f>
        <v>0</v>
      </c>
      <c r="Q66" s="101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02" t="s">
        <v>77</v>
      </c>
      <c r="B67" s="65">
        <v>0</v>
      </c>
      <c r="C67" s="64">
        <v>0</v>
      </c>
      <c r="D67" s="103">
        <v>0</v>
      </c>
      <c r="E67" s="103">
        <v>0</v>
      </c>
      <c r="F67" s="65">
        <v>0</v>
      </c>
      <c r="G67" s="103">
        <v>0</v>
      </c>
      <c r="H67" s="65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9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02" t="s">
        <v>78</v>
      </c>
      <c r="B68" s="65">
        <v>0</v>
      </c>
      <c r="C68" s="64">
        <v>0</v>
      </c>
      <c r="D68" s="64">
        <v>0</v>
      </c>
      <c r="E68" s="103">
        <v>0</v>
      </c>
      <c r="F68" s="103">
        <v>0</v>
      </c>
      <c r="G68" s="103">
        <v>0</v>
      </c>
      <c r="H68" s="65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9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02" t="s">
        <v>79</v>
      </c>
      <c r="B69" s="65">
        <v>0</v>
      </c>
      <c r="C69" s="64">
        <v>0</v>
      </c>
      <c r="D69" s="64">
        <v>0</v>
      </c>
      <c r="E69" s="103">
        <v>0</v>
      </c>
      <c r="F69" s="103">
        <v>0</v>
      </c>
      <c r="G69" s="103">
        <v>0</v>
      </c>
      <c r="H69" s="65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9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104" t="s">
        <v>80</v>
      </c>
      <c r="B70" s="65">
        <v>0</v>
      </c>
      <c r="C70" s="64">
        <v>0</v>
      </c>
      <c r="D70" s="64">
        <v>0</v>
      </c>
      <c r="E70" s="103">
        <v>0</v>
      </c>
      <c r="F70" s="103">
        <v>0</v>
      </c>
      <c r="G70" s="103">
        <v>0</v>
      </c>
      <c r="H70" s="65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9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105" t="s">
        <v>81</v>
      </c>
      <c r="B71" s="85">
        <f>SUM(B72:B73)</f>
        <v>0</v>
      </c>
      <c r="C71" s="76">
        <f t="shared" ref="C71:D71" si="38">SUM(C72:C73)</f>
        <v>0</v>
      </c>
      <c r="D71" s="76">
        <f t="shared" si="38"/>
        <v>0</v>
      </c>
      <c r="E71" s="106">
        <f t="shared" ref="E71" si="39">SUM(E72:E73)</f>
        <v>0</v>
      </c>
      <c r="F71" s="106">
        <f t="shared" ref="F71" si="40">SUM(F72:F73)</f>
        <v>0</v>
      </c>
      <c r="G71" s="106">
        <f t="shared" ref="G71" si="41">SUM(G72:G73)</f>
        <v>0</v>
      </c>
      <c r="H71" s="85">
        <f t="shared" ref="H71" si="42">SUM(H72:H73)</f>
        <v>0</v>
      </c>
      <c r="I71" s="76">
        <f t="shared" ref="I71" si="43">SUM(I72:I73)</f>
        <v>0</v>
      </c>
      <c r="J71" s="76">
        <f t="shared" ref="J71" si="44">SUM(J72:J73)</f>
        <v>0</v>
      </c>
      <c r="K71" s="76">
        <f t="shared" ref="K71" si="45">SUM(K72:K73)</f>
        <v>0</v>
      </c>
      <c r="L71" s="76">
        <f t="shared" ref="L71" si="46">SUM(L72:L73)</f>
        <v>0</v>
      </c>
      <c r="M71" s="76">
        <f t="shared" ref="M71" si="47">SUM(M72:M73)</f>
        <v>0</v>
      </c>
      <c r="N71" s="76">
        <f t="shared" ref="N71" si="48">SUM(N72:N73)</f>
        <v>0</v>
      </c>
      <c r="O71" s="76">
        <f t="shared" ref="O71" si="49">SUM(O72:O73)</f>
        <v>0</v>
      </c>
      <c r="P71" s="76">
        <f t="shared" ref="P71" si="50">SUM(P72:P73)</f>
        <v>0</v>
      </c>
      <c r="Q71" s="107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102" t="s">
        <v>82</v>
      </c>
      <c r="B72" s="65">
        <v>0</v>
      </c>
      <c r="C72" s="64">
        <v>0</v>
      </c>
      <c r="D72" s="65">
        <v>0</v>
      </c>
      <c r="E72" s="64">
        <v>0</v>
      </c>
      <c r="F72" s="103">
        <v>0</v>
      </c>
      <c r="G72" s="103">
        <v>0</v>
      </c>
      <c r="H72" s="65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108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02" t="s">
        <v>83</v>
      </c>
      <c r="B73" s="65">
        <v>0</v>
      </c>
      <c r="C73" s="64">
        <v>0</v>
      </c>
      <c r="D73" s="65">
        <v>0</v>
      </c>
      <c r="E73" s="64">
        <v>0</v>
      </c>
      <c r="F73" s="65">
        <v>0</v>
      </c>
      <c r="G73" s="103">
        <v>0</v>
      </c>
      <c r="H73" s="65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10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02" t="s">
        <v>105</v>
      </c>
      <c r="B74" s="65">
        <v>0</v>
      </c>
      <c r="C74" s="64"/>
      <c r="D74" s="65">
        <v>0</v>
      </c>
      <c r="E74" s="64">
        <v>0</v>
      </c>
      <c r="F74" s="65">
        <v>0</v>
      </c>
      <c r="G74" s="103">
        <v>0</v>
      </c>
      <c r="H74" s="65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108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2" t="s">
        <v>106</v>
      </c>
      <c r="B75" s="65">
        <v>0</v>
      </c>
      <c r="C75" s="64"/>
      <c r="D75" s="65">
        <v>0</v>
      </c>
      <c r="E75" s="64">
        <v>0</v>
      </c>
      <c r="F75" s="65">
        <v>0</v>
      </c>
      <c r="G75" s="103">
        <v>0</v>
      </c>
      <c r="H75" s="65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108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02" t="s">
        <v>107</v>
      </c>
      <c r="B76" s="65">
        <v>0</v>
      </c>
      <c r="C76" s="64"/>
      <c r="D76" s="65">
        <v>0</v>
      </c>
      <c r="E76" s="64">
        <v>0</v>
      </c>
      <c r="F76" s="65">
        <v>0</v>
      </c>
      <c r="G76" s="103">
        <v>0</v>
      </c>
      <c r="H76" s="65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10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5" t="s">
        <v>84</v>
      </c>
      <c r="B77" s="85">
        <f>SUM(B78:B82)</f>
        <v>0</v>
      </c>
      <c r="C77" s="76">
        <f t="shared" ref="C77:D77" si="52">SUM(C78:C81)</f>
        <v>0</v>
      </c>
      <c r="D77" s="85">
        <f t="shared" si="52"/>
        <v>0</v>
      </c>
      <c r="E77" s="76">
        <f t="shared" ref="E77" si="53">SUM(E78:E81)</f>
        <v>0</v>
      </c>
      <c r="F77" s="85">
        <f t="shared" ref="F77" si="54">SUM(F78:F81)</f>
        <v>0</v>
      </c>
      <c r="G77" s="106">
        <f t="shared" ref="G77" si="55">SUM(G78:G81)</f>
        <v>0</v>
      </c>
      <c r="H77" s="85">
        <f t="shared" ref="H77" si="56">SUM(H78:H81)</f>
        <v>0</v>
      </c>
      <c r="I77" s="76">
        <f t="shared" ref="I77" si="57">SUM(I78:I81)</f>
        <v>0</v>
      </c>
      <c r="J77" s="76">
        <f t="shared" ref="J77" si="58">SUM(J78:J81)</f>
        <v>0</v>
      </c>
      <c r="K77" s="76">
        <f t="shared" ref="K77" si="59">SUM(K78:K81)</f>
        <v>0</v>
      </c>
      <c r="L77" s="76">
        <f t="shared" ref="L77" si="60">SUM(L78:L81)</f>
        <v>0</v>
      </c>
      <c r="M77" s="76">
        <f t="shared" ref="M77" si="61">SUM(M78:M81)</f>
        <v>0</v>
      </c>
      <c r="N77" s="76">
        <f t="shared" ref="N77" si="62">SUM(N78:N81)</f>
        <v>0</v>
      </c>
      <c r="O77" s="76">
        <f t="shared" ref="O77" si="63">SUM(O78:O81)</f>
        <v>0</v>
      </c>
      <c r="P77" s="76">
        <f t="shared" ref="P77" si="64">SUM(P78:P81)</f>
        <v>0</v>
      </c>
      <c r="Q77" s="107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2" t="s">
        <v>85</v>
      </c>
      <c r="B78" s="65">
        <v>0</v>
      </c>
      <c r="C78" s="64">
        <v>0</v>
      </c>
      <c r="D78" s="65">
        <v>0</v>
      </c>
      <c r="E78" s="64">
        <v>0</v>
      </c>
      <c r="F78" s="65">
        <v>0</v>
      </c>
      <c r="G78" s="103">
        <v>0</v>
      </c>
      <c r="H78" s="65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108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2" t="s">
        <v>104</v>
      </c>
      <c r="B79" s="65">
        <v>0</v>
      </c>
      <c r="C79" s="64">
        <v>0</v>
      </c>
      <c r="D79" s="65">
        <v>0</v>
      </c>
      <c r="E79" s="64">
        <v>0</v>
      </c>
      <c r="F79" s="65">
        <v>0</v>
      </c>
      <c r="G79" s="103">
        <v>0</v>
      </c>
      <c r="H79" s="65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108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2" t="s">
        <v>103</v>
      </c>
      <c r="B80" s="65">
        <v>0</v>
      </c>
      <c r="C80" s="64"/>
      <c r="D80" s="65">
        <v>0</v>
      </c>
      <c r="E80" s="64">
        <v>0</v>
      </c>
      <c r="F80" s="65">
        <v>0</v>
      </c>
      <c r="G80" s="103"/>
      <c r="H80" s="65"/>
      <c r="I80" s="64"/>
      <c r="J80" s="64"/>
      <c r="K80" s="64"/>
      <c r="L80" s="64"/>
      <c r="M80" s="64"/>
      <c r="N80" s="64"/>
      <c r="O80" s="64"/>
      <c r="P80" s="64"/>
      <c r="Q80" s="108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04" t="s">
        <v>86</v>
      </c>
      <c r="B81" s="65">
        <v>0</v>
      </c>
      <c r="C81" s="64">
        <v>0</v>
      </c>
      <c r="D81" s="65">
        <v>0</v>
      </c>
      <c r="E81" s="64">
        <v>0</v>
      </c>
      <c r="F81" s="65">
        <v>0</v>
      </c>
      <c r="G81" s="103">
        <v>0</v>
      </c>
      <c r="H81" s="65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108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104" t="s">
        <v>102</v>
      </c>
      <c r="B82" s="65">
        <v>0</v>
      </c>
      <c r="C82" s="64"/>
      <c r="D82" s="65">
        <v>0</v>
      </c>
      <c r="E82" s="64">
        <v>0</v>
      </c>
      <c r="F82" s="65">
        <v>0</v>
      </c>
      <c r="G82" s="103"/>
      <c r="H82" s="65"/>
      <c r="I82" s="64"/>
      <c r="J82" s="64"/>
      <c r="K82" s="64"/>
      <c r="L82" s="64"/>
      <c r="M82" s="64"/>
      <c r="N82" s="64"/>
      <c r="O82" s="64"/>
      <c r="P82" s="64"/>
      <c r="Q82" s="108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109" t="s">
        <v>97</v>
      </c>
      <c r="B83" s="110">
        <f>+B56+B48+B39+B29+B19+B13</f>
        <v>276225000</v>
      </c>
      <c r="C83" s="110">
        <f t="shared" ref="C83:D83" si="66">+C56+C48+C39+C29+C19+C13</f>
        <v>0</v>
      </c>
      <c r="D83" s="110">
        <f t="shared" si="66"/>
        <v>295425994.25</v>
      </c>
      <c r="E83" s="111">
        <f>+E13+E19+E29+E39+E48+E56+E66+E71+E77</f>
        <v>12923184.49</v>
      </c>
      <c r="F83" s="112">
        <f t="shared" ref="F83:Q83" si="67">+F13+F19+F29+F39+F48+F56+F66+F71+F77</f>
        <v>13152324.940000001</v>
      </c>
      <c r="G83" s="113">
        <f>+G13+G19+G29+G39+G48+G56+G66+G71+G77</f>
        <v>17403220.690000001</v>
      </c>
      <c r="H83" s="112">
        <f t="shared" si="67"/>
        <v>23414669.789999999</v>
      </c>
      <c r="I83" s="111">
        <f t="shared" si="67"/>
        <v>0</v>
      </c>
      <c r="J83" s="111">
        <f t="shared" si="67"/>
        <v>0</v>
      </c>
      <c r="K83" s="111">
        <f t="shared" si="67"/>
        <v>0</v>
      </c>
      <c r="L83" s="111">
        <f t="shared" si="67"/>
        <v>0</v>
      </c>
      <c r="M83" s="111">
        <f t="shared" si="67"/>
        <v>0</v>
      </c>
      <c r="N83" s="111">
        <f t="shared" si="67"/>
        <v>0</v>
      </c>
      <c r="O83" s="111">
        <f t="shared" si="67"/>
        <v>0</v>
      </c>
      <c r="P83" s="111">
        <f t="shared" si="67"/>
        <v>0</v>
      </c>
      <c r="Q83" s="114">
        <f t="shared" si="67"/>
        <v>66893399.910000004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105" t="s">
        <v>87</v>
      </c>
      <c r="B84" s="85">
        <v>0</v>
      </c>
      <c r="C84" s="76">
        <v>0</v>
      </c>
      <c r="D84" s="85">
        <v>0</v>
      </c>
      <c r="E84" s="76">
        <v>0</v>
      </c>
      <c r="F84" s="85">
        <v>0</v>
      </c>
      <c r="G84" s="106">
        <v>0</v>
      </c>
      <c r="H84" s="85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10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105" t="s">
        <v>88</v>
      </c>
      <c r="B85" s="85">
        <v>0</v>
      </c>
      <c r="C85" s="76">
        <v>0</v>
      </c>
      <c r="D85" s="85">
        <v>0</v>
      </c>
      <c r="E85" s="76">
        <v>0</v>
      </c>
      <c r="F85" s="85">
        <v>0</v>
      </c>
      <c r="G85" s="106">
        <v>0</v>
      </c>
      <c r="H85" s="85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107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102" t="s">
        <v>89</v>
      </c>
      <c r="B86" s="65">
        <v>0</v>
      </c>
      <c r="C86" s="64">
        <v>0</v>
      </c>
      <c r="D86" s="65">
        <v>0</v>
      </c>
      <c r="E86" s="64">
        <v>0</v>
      </c>
      <c r="F86" s="65">
        <v>0</v>
      </c>
      <c r="G86" s="103">
        <v>0</v>
      </c>
      <c r="H86" s="65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108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02" t="s">
        <v>90</v>
      </c>
      <c r="B87" s="65">
        <v>0</v>
      </c>
      <c r="C87" s="64">
        <v>0</v>
      </c>
      <c r="D87" s="65">
        <v>0</v>
      </c>
      <c r="E87" s="64">
        <v>0</v>
      </c>
      <c r="F87" s="65">
        <v>0</v>
      </c>
      <c r="G87" s="103">
        <v>0</v>
      </c>
      <c r="H87" s="65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10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05" t="s">
        <v>91</v>
      </c>
      <c r="B88" s="85">
        <v>0</v>
      </c>
      <c r="C88" s="76">
        <v>0</v>
      </c>
      <c r="D88" s="85">
        <v>0</v>
      </c>
      <c r="E88" s="76">
        <v>0</v>
      </c>
      <c r="F88" s="85">
        <v>0</v>
      </c>
      <c r="G88" s="106">
        <v>0</v>
      </c>
      <c r="H88" s="85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10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102" t="s">
        <v>92</v>
      </c>
      <c r="B89" s="65">
        <v>0</v>
      </c>
      <c r="C89" s="64">
        <v>0</v>
      </c>
      <c r="D89" s="65">
        <v>0</v>
      </c>
      <c r="E89" s="64">
        <v>0</v>
      </c>
      <c r="F89" s="65">
        <v>0</v>
      </c>
      <c r="G89" s="103">
        <v>0</v>
      </c>
      <c r="H89" s="65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108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02" t="s">
        <v>93</v>
      </c>
      <c r="B90" s="65">
        <v>0</v>
      </c>
      <c r="C90" s="64">
        <v>0</v>
      </c>
      <c r="D90" s="65">
        <v>0</v>
      </c>
      <c r="E90" s="64">
        <v>0</v>
      </c>
      <c r="F90" s="65">
        <v>0</v>
      </c>
      <c r="G90" s="103">
        <v>0</v>
      </c>
      <c r="H90" s="65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108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05" t="s">
        <v>94</v>
      </c>
      <c r="B91" s="85">
        <v>0</v>
      </c>
      <c r="C91" s="76">
        <v>0</v>
      </c>
      <c r="D91" s="85">
        <v>0</v>
      </c>
      <c r="E91" s="76">
        <v>0</v>
      </c>
      <c r="F91" s="85">
        <v>0</v>
      </c>
      <c r="G91" s="106">
        <v>0</v>
      </c>
      <c r="H91" s="85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10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102" t="s">
        <v>95</v>
      </c>
      <c r="B92" s="65">
        <v>0</v>
      </c>
      <c r="C92" s="64">
        <v>0</v>
      </c>
      <c r="D92" s="65">
        <v>0</v>
      </c>
      <c r="E92" s="64">
        <v>0</v>
      </c>
      <c r="F92" s="65">
        <v>0</v>
      </c>
      <c r="G92" s="103">
        <v>0</v>
      </c>
      <c r="H92" s="65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108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109" t="s">
        <v>96</v>
      </c>
      <c r="B93" s="112">
        <f>+B84+B85+B87+B91</f>
        <v>0</v>
      </c>
      <c r="C93" s="111">
        <f t="shared" ref="C93:Q93" si="68">+C84+C85+C87+C91</f>
        <v>0</v>
      </c>
      <c r="D93" s="112">
        <f t="shared" si="68"/>
        <v>0</v>
      </c>
      <c r="E93" s="111">
        <f t="shared" si="68"/>
        <v>0</v>
      </c>
      <c r="F93" s="112">
        <f t="shared" si="68"/>
        <v>0</v>
      </c>
      <c r="G93" s="113">
        <f t="shared" si="68"/>
        <v>0</v>
      </c>
      <c r="H93" s="112">
        <f t="shared" si="68"/>
        <v>0</v>
      </c>
      <c r="I93" s="111">
        <f t="shared" si="68"/>
        <v>0</v>
      </c>
      <c r="J93" s="111">
        <f t="shared" si="68"/>
        <v>0</v>
      </c>
      <c r="K93" s="111">
        <f t="shared" si="68"/>
        <v>0</v>
      </c>
      <c r="L93" s="111">
        <f t="shared" si="68"/>
        <v>0</v>
      </c>
      <c r="M93" s="111">
        <f t="shared" si="68"/>
        <v>0</v>
      </c>
      <c r="N93" s="111">
        <f t="shared" si="68"/>
        <v>0</v>
      </c>
      <c r="O93" s="111">
        <f t="shared" si="68"/>
        <v>0</v>
      </c>
      <c r="P93" s="111">
        <f t="shared" si="68"/>
        <v>0</v>
      </c>
      <c r="Q93" s="114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105"/>
      <c r="B94" s="65"/>
      <c r="C94" s="81"/>
      <c r="D94" s="115"/>
      <c r="E94" s="79"/>
      <c r="F94" s="116"/>
      <c r="G94" s="117"/>
      <c r="H94" s="77"/>
      <c r="I94" s="79"/>
      <c r="J94" s="79"/>
      <c r="K94" s="79"/>
      <c r="L94" s="79"/>
      <c r="M94" s="79"/>
      <c r="N94" s="79"/>
      <c r="O94" s="79"/>
      <c r="P94" s="64"/>
      <c r="Q94" s="108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118" t="s">
        <v>42</v>
      </c>
      <c r="B95" s="119">
        <f>+B83+B93</f>
        <v>276225000</v>
      </c>
      <c r="C95" s="120">
        <f>+C13+C19+C29+C56</f>
        <v>0</v>
      </c>
      <c r="D95" s="119">
        <f>+D13+D19+D29+D56</f>
        <v>295425994.25</v>
      </c>
      <c r="E95" s="120">
        <f t="shared" ref="E95:Q95" si="69">E13+E19+E29+E56</f>
        <v>12923184.49</v>
      </c>
      <c r="F95" s="119">
        <f t="shared" si="69"/>
        <v>13152324.940000001</v>
      </c>
      <c r="G95" s="121">
        <f t="shared" si="69"/>
        <v>17403220.690000001</v>
      </c>
      <c r="H95" s="119">
        <f t="shared" si="69"/>
        <v>23414669.789999999</v>
      </c>
      <c r="I95" s="120">
        <f t="shared" si="69"/>
        <v>0</v>
      </c>
      <c r="J95" s="120">
        <f t="shared" si="69"/>
        <v>0</v>
      </c>
      <c r="K95" s="120">
        <f t="shared" si="69"/>
        <v>0</v>
      </c>
      <c r="L95" s="120">
        <f t="shared" si="69"/>
        <v>0</v>
      </c>
      <c r="M95" s="120">
        <f t="shared" si="69"/>
        <v>0</v>
      </c>
      <c r="N95" s="120">
        <f t="shared" si="69"/>
        <v>0</v>
      </c>
      <c r="O95" s="120">
        <f t="shared" si="69"/>
        <v>0</v>
      </c>
      <c r="P95" s="120">
        <f t="shared" si="69"/>
        <v>0</v>
      </c>
      <c r="Q95" s="122">
        <f t="shared" si="69"/>
        <v>66893399.910000004</v>
      </c>
    </row>
    <row r="96" spans="1:25" ht="12.75" customHeight="1" x14ac:dyDescent="0.2">
      <c r="A96" s="29" t="s">
        <v>43</v>
      </c>
      <c r="B96" s="30"/>
      <c r="C96" s="22"/>
      <c r="D96" s="22"/>
      <c r="E96" s="17"/>
      <c r="F96" s="18"/>
      <c r="P96" s="4"/>
    </row>
    <row r="97" spans="1:16" ht="14.25" customHeight="1" x14ac:dyDescent="0.2">
      <c r="A97" s="29" t="s">
        <v>113</v>
      </c>
      <c r="B97" s="31"/>
      <c r="C97" s="25"/>
      <c r="D97" s="25"/>
      <c r="E97" s="16"/>
      <c r="F97" s="18"/>
      <c r="P97" s="4"/>
    </row>
    <row r="98" spans="1:16" ht="12.75" customHeight="1" x14ac:dyDescent="0.2">
      <c r="A98" s="29" t="s">
        <v>112</v>
      </c>
      <c r="B98" s="31"/>
      <c r="C98" s="25"/>
      <c r="D98" s="25"/>
      <c r="E98" s="16"/>
      <c r="F98" s="19"/>
      <c r="P98" s="4"/>
    </row>
    <row r="99" spans="1:16" ht="12.75" customHeight="1" x14ac:dyDescent="0.2">
      <c r="A99" s="32" t="s">
        <v>98</v>
      </c>
      <c r="B99" s="33"/>
      <c r="C99" s="26"/>
      <c r="D99" s="26"/>
      <c r="E99" s="16"/>
      <c r="F99" s="18"/>
    </row>
    <row r="100" spans="1:16" ht="12.75" customHeight="1" x14ac:dyDescent="0.2">
      <c r="A100" s="33" t="s">
        <v>52</v>
      </c>
      <c r="B100" s="33"/>
      <c r="C100" s="27"/>
      <c r="D100" s="27"/>
      <c r="E100" s="16"/>
      <c r="F100" s="18"/>
    </row>
    <row r="101" spans="1:16" ht="12.75" customHeight="1" x14ac:dyDescent="0.2">
      <c r="A101" s="33" t="s">
        <v>50</v>
      </c>
      <c r="B101" s="33"/>
      <c r="C101" s="26"/>
      <c r="D101" s="26"/>
      <c r="E101" s="16"/>
      <c r="F101" s="18"/>
    </row>
    <row r="102" spans="1:16" ht="12.75" customHeight="1" x14ac:dyDescent="0.25">
      <c r="A102" s="14"/>
      <c r="B102" s="14"/>
      <c r="C102" s="9"/>
    </row>
    <row r="103" spans="1:16" ht="12.75" customHeight="1" x14ac:dyDescent="0.25">
      <c r="A103" s="14"/>
      <c r="B103" s="14"/>
      <c r="C103" s="9"/>
    </row>
    <row r="104" spans="1:16" ht="12.75" customHeight="1" x14ac:dyDescent="0.25">
      <c r="A104" s="14"/>
      <c r="B104" s="14"/>
      <c r="C104" s="9"/>
    </row>
    <row r="105" spans="1:16" ht="12.75" customHeight="1" x14ac:dyDescent="0.25">
      <c r="A105" s="14"/>
      <c r="B105" s="14"/>
      <c r="C105" s="9"/>
    </row>
    <row r="106" spans="1:16" ht="12.75" customHeight="1" x14ac:dyDescent="0.25">
      <c r="A106" s="14"/>
      <c r="B106" s="14"/>
      <c r="C106" s="9"/>
    </row>
    <row r="107" spans="1:16" ht="12.75" customHeight="1" x14ac:dyDescent="0.25">
      <c r="A107" s="14"/>
      <c r="B107" s="14"/>
      <c r="C107" s="9"/>
    </row>
    <row r="108" spans="1:16" ht="12.75" customHeight="1" x14ac:dyDescent="0.25">
      <c r="A108" s="14"/>
      <c r="B108" s="14"/>
      <c r="C108" s="9"/>
    </row>
    <row r="109" spans="1:16" ht="12.75" customHeight="1" x14ac:dyDescent="0.25">
      <c r="A109" s="14"/>
      <c r="B109" s="14"/>
      <c r="C109" s="9"/>
    </row>
    <row r="110" spans="1:16" ht="12.75" customHeight="1" x14ac:dyDescent="0.25">
      <c r="A110" s="14"/>
      <c r="B110" s="14"/>
      <c r="C110" s="9"/>
    </row>
    <row r="111" spans="1:16" ht="12.75" customHeight="1" x14ac:dyDescent="0.25">
      <c r="A111" s="14"/>
      <c r="B111" s="14"/>
      <c r="C111" s="9"/>
    </row>
    <row r="112" spans="1:16" ht="12.75" customHeight="1" x14ac:dyDescent="0.25">
      <c r="A112" s="14"/>
      <c r="B112" s="14"/>
      <c r="C112" s="9"/>
    </row>
    <row r="113" spans="1:16" ht="12.75" customHeight="1" x14ac:dyDescent="0.25">
      <c r="A113" s="14"/>
      <c r="B113" s="14"/>
      <c r="C113" s="9"/>
    </row>
    <row r="114" spans="1:16" ht="12.75" customHeight="1" x14ac:dyDescent="0.25">
      <c r="B114" s="15"/>
      <c r="C114" s="9"/>
    </row>
    <row r="115" spans="1:16" ht="17.25" customHeight="1" x14ac:dyDescent="0.2"/>
    <row r="117" spans="1:16" ht="17.25" customHeight="1" x14ac:dyDescent="0.25">
      <c r="A117" s="11" t="s">
        <v>111</v>
      </c>
      <c r="B117" s="11"/>
      <c r="G117" s="9" t="s">
        <v>51</v>
      </c>
    </row>
    <row r="118" spans="1:16" ht="17.25" customHeight="1" x14ac:dyDescent="0.25">
      <c r="A118" s="43" t="s">
        <v>109</v>
      </c>
      <c r="B118" s="11"/>
      <c r="G118" s="44" t="s">
        <v>44</v>
      </c>
      <c r="P118" s="4"/>
    </row>
    <row r="119" spans="1:16" ht="12.75" customHeight="1" x14ac:dyDescent="0.2">
      <c r="P119" s="4"/>
    </row>
    <row r="120" spans="1:16" ht="12.75" customHeight="1" x14ac:dyDescent="0.2">
      <c r="P120" s="4"/>
    </row>
    <row r="121" spans="1:16" ht="12.75" customHeight="1" x14ac:dyDescent="0.25">
      <c r="F121" s="9"/>
      <c r="G121" s="9"/>
      <c r="H121" s="10"/>
      <c r="I121" s="10"/>
      <c r="P121" s="4"/>
    </row>
    <row r="122" spans="1:16" ht="12.75" customHeight="1" x14ac:dyDescent="0.25">
      <c r="F122" s="9"/>
      <c r="G122" s="9"/>
      <c r="I122" s="9"/>
      <c r="P122" s="4"/>
    </row>
    <row r="123" spans="1:16" ht="12.75" customHeight="1" x14ac:dyDescent="0.2">
      <c r="P123" s="4"/>
    </row>
    <row r="124" spans="1:16" ht="12.75" customHeight="1" x14ac:dyDescent="0.2">
      <c r="P124" s="4"/>
    </row>
    <row r="125" spans="1:16" ht="12.75" customHeight="1" x14ac:dyDescent="0.2">
      <c r="P125" s="4"/>
    </row>
    <row r="126" spans="1:16" ht="12.75" customHeight="1" x14ac:dyDescent="0.2">
      <c r="P126" s="4"/>
    </row>
    <row r="127" spans="1:16" ht="12.75" customHeight="1" x14ac:dyDescent="0.2">
      <c r="P127" s="4"/>
    </row>
    <row r="128" spans="1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1.58" header="0" footer="1.1000000000000001"/>
  <pageSetup scale="62" fitToHeight="0" orientation="portrait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2024-05-07T16:17:55Z</cp:lastPrinted>
  <dcterms:created xsi:type="dcterms:W3CDTF">2022-02-01T16:24:37Z</dcterms:created>
  <dcterms:modified xsi:type="dcterms:W3CDTF">2024-05-07T18:37:03Z</dcterms:modified>
</cp:coreProperties>
</file>