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4/EJECUCION PRESUPUESTARIA 2024/Transparencia 2024/"/>
    </mc:Choice>
  </mc:AlternateContent>
  <xr:revisionPtr revIDLastSave="52" documentId="8_{85F2BF0E-8A57-4050-9276-F998D69D39FF}" xr6:coauthVersionLast="47" xr6:coauthVersionMax="47" xr10:uidLastSave="{2C842D74-331E-4676-8AD7-8CA594B3BAE6}"/>
  <bookViews>
    <workbookView xWindow="-120" yWindow="-120" windowWidth="29040" windowHeight="15840" xr2:uid="{D436515C-2468-40DE-84A5-19B5C160F399}"/>
  </bookViews>
  <sheets>
    <sheet name="EJECUCION 2024" sheetId="1" r:id="rId1"/>
  </sheets>
  <definedNames>
    <definedName name="_xlnm.Print_Titles" localSheetId="0">'EJECUCION 2024'!$1:$15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7" i="1" l="1"/>
  <c r="H60" i="1"/>
  <c r="Q69" i="1"/>
  <c r="Q68" i="1"/>
  <c r="Q67" i="1"/>
  <c r="Q66" i="1"/>
  <c r="Q65" i="1"/>
  <c r="Q64" i="1"/>
  <c r="Q63" i="1"/>
  <c r="Q62" i="1"/>
  <c r="Q61" i="1"/>
  <c r="Q42" i="1"/>
  <c r="Q41" i="1"/>
  <c r="Q40" i="1"/>
  <c r="Q39" i="1"/>
  <c r="Q38" i="1"/>
  <c r="Q36" i="1"/>
  <c r="Q35" i="1"/>
  <c r="Q34" i="1"/>
  <c r="Q32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E60" i="1"/>
  <c r="F60" i="1"/>
  <c r="G60" i="1"/>
  <c r="I60" i="1"/>
  <c r="J60" i="1"/>
  <c r="K60" i="1"/>
  <c r="L60" i="1"/>
  <c r="M60" i="1"/>
  <c r="N60" i="1"/>
  <c r="O60" i="1"/>
  <c r="P60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E33" i="1"/>
  <c r="F33" i="1"/>
  <c r="G33" i="1"/>
  <c r="H33" i="1"/>
  <c r="I33" i="1"/>
  <c r="J33" i="1"/>
  <c r="K33" i="1"/>
  <c r="L33" i="1"/>
  <c r="M33" i="1"/>
  <c r="N33" i="1"/>
  <c r="O33" i="1"/>
  <c r="P33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C81" i="1"/>
  <c r="D81" i="1"/>
  <c r="C75" i="1"/>
  <c r="D75" i="1"/>
  <c r="C70" i="1"/>
  <c r="D70" i="1"/>
  <c r="C52" i="1"/>
  <c r="D52" i="1"/>
  <c r="B97" i="1"/>
  <c r="B81" i="1"/>
  <c r="B75" i="1"/>
  <c r="B70" i="1"/>
  <c r="B52" i="1"/>
  <c r="B33" i="1"/>
  <c r="Q21" i="1"/>
  <c r="D23" i="1"/>
  <c r="B23" i="1"/>
  <c r="Q33" i="1" l="1"/>
  <c r="Q60" i="1"/>
  <c r="E17" i="1"/>
  <c r="E23" i="1"/>
  <c r="C23" i="1"/>
  <c r="N17" i="1"/>
  <c r="B17" i="1"/>
  <c r="C17" i="1"/>
  <c r="C33" i="1"/>
  <c r="B60" i="1"/>
  <c r="C60" i="1"/>
  <c r="E87" i="1" l="1"/>
  <c r="B87" i="1"/>
  <c r="B99" i="1" s="1"/>
  <c r="C87" i="1"/>
  <c r="C99" i="1"/>
  <c r="D60" i="1"/>
  <c r="D33" i="1"/>
  <c r="D17" i="1"/>
  <c r="D87" i="1" l="1"/>
  <c r="D99" i="1"/>
  <c r="B16" i="1"/>
  <c r="C16" i="1" l="1"/>
  <c r="D16" i="1"/>
  <c r="K17" i="1" l="1"/>
  <c r="K23" i="1"/>
  <c r="K87" i="1" l="1"/>
  <c r="K99" i="1"/>
  <c r="K16" i="1"/>
  <c r="G23" i="1" l="1"/>
  <c r="F23" i="1"/>
  <c r="F17" i="1"/>
  <c r="F87" i="1" l="1"/>
  <c r="F99" i="1"/>
  <c r="G17" i="1"/>
  <c r="G87" i="1" s="1"/>
  <c r="G16" i="1" l="1"/>
  <c r="Q31" i="1"/>
  <c r="Q30" i="1"/>
  <c r="Q29" i="1"/>
  <c r="Q28" i="1"/>
  <c r="Q27" i="1"/>
  <c r="Q26" i="1"/>
  <c r="Q25" i="1"/>
  <c r="Q24" i="1"/>
  <c r="P23" i="1"/>
  <c r="O23" i="1"/>
  <c r="N23" i="1"/>
  <c r="M23" i="1"/>
  <c r="L23" i="1"/>
  <c r="J23" i="1"/>
  <c r="I23" i="1"/>
  <c r="H23" i="1"/>
  <c r="Q22" i="1"/>
  <c r="Q20" i="1"/>
  <c r="Q19" i="1"/>
  <c r="Q18" i="1"/>
  <c r="P17" i="1"/>
  <c r="O17" i="1"/>
  <c r="M17" i="1"/>
  <c r="L17" i="1"/>
  <c r="J17" i="1"/>
  <c r="I17" i="1"/>
  <c r="H17" i="1"/>
  <c r="Q17" i="1" l="1"/>
  <c r="O87" i="1"/>
  <c r="P87" i="1"/>
  <c r="J87" i="1"/>
  <c r="H87" i="1"/>
  <c r="I87" i="1"/>
  <c r="L87" i="1"/>
  <c r="M87" i="1"/>
  <c r="N99" i="1"/>
  <c r="N87" i="1"/>
  <c r="I99" i="1"/>
  <c r="J99" i="1"/>
  <c r="O99" i="1"/>
  <c r="M99" i="1"/>
  <c r="P99" i="1"/>
  <c r="L99" i="1"/>
  <c r="H99" i="1"/>
  <c r="G99" i="1"/>
  <c r="I16" i="1"/>
  <c r="E16" i="1"/>
  <c r="J16" i="1"/>
  <c r="H16" i="1"/>
  <c r="Q23" i="1"/>
  <c r="M16" i="1"/>
  <c r="F16" i="1"/>
  <c r="L16" i="1"/>
  <c r="N16" i="1"/>
  <c r="O16" i="1"/>
  <c r="E99" i="1"/>
  <c r="P16" i="1"/>
  <c r="Q87" i="1" l="1"/>
  <c r="Q99" i="1"/>
  <c r="Q16" i="1"/>
</calcChain>
</file>

<file path=xl/sharedStrings.xml><?xml version="1.0" encoding="utf-8"?>
<sst xmlns="http://schemas.openxmlformats.org/spreadsheetml/2006/main" count="117" uniqueCount="117">
  <si>
    <t xml:space="preserve">MINISTERIO DE AGRICULTURA </t>
  </si>
  <si>
    <t>CONSEJO DOMINICANO DE PESCA Y ACUICULTURA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</si>
  <si>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</si>
  <si>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</si>
  <si>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</si>
  <si>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</si>
  <si>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</si>
  <si>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</si>
  <si>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</si>
  <si>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</si>
  <si>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</si>
  <si>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</si>
  <si>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</si>
  <si>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</si>
  <si>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</si>
  <si>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</si>
  <si>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</si>
  <si>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</si>
  <si>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</si>
  <si>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</si>
  <si>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</si>
  <si>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</si>
  <si>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</si>
  <si>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</si>
  <si>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</si>
  <si>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</si>
  <si>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</si>
  <si>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</si>
  <si>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</si>
  <si>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</si>
  <si>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</si>
  <si>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</si>
  <si>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</si>
  <si>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</si>
  <si>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</si>
  <si>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</si>
  <si>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</si>
  <si>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</si>
  <si>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</si>
  <si>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</si>
  <si>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</si>
  <si>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</si>
  <si>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</si>
  <si>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</si>
  <si>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Director Ejecutivo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</si>
  <si>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</si>
  <si>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</si>
  <si>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</si>
  <si>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</si>
  <si>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</si>
  <si>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cumplido los requisitos administrativos dispuestos por el reglamento de la presente Ley.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</si>
  <si>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</si>
  <si>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</si>
  <si>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</si>
  <si>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</si>
  <si>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</si>
  <si>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2.1.4 - GRATIFICACIONES Y BONIFICACIONES</t>
  </si>
  <si>
    <t>2.3.4 - PRODUCTOS FARMACÉUTICOS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</si>
  <si>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</si>
  <si>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</si>
  <si>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</si>
  <si>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</si>
  <si>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</si>
  <si>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</si>
  <si>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</si>
  <si>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</si>
  <si>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</si>
  <si>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</si>
  <si>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</si>
  <si>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</si>
  <si>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</si>
  <si>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</si>
  <si>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</si>
  <si>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</si>
  <si>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</si>
  <si>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</si>
  <si>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</si>
  <si>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</si>
  <si>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</si>
  <si>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</si>
  <si>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</si>
  <si>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</si>
  <si>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</si>
  <si>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</si>
  <si>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</si>
  <si>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</si>
  <si>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</si>
  <si>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</si>
  <si>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</si>
  <si>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</si>
  <si>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</si>
  <si>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</si>
  <si>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</si>
  <si>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</si>
  <si>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</si>
  <si>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</si>
  <si>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</t>
  </si>
  <si>
    <r>
      <t xml:space="preserve">Total devengado: </t>
    </r>
    <r>
      <rPr>
        <sz val="9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</si>
  <si>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2.3.3- PAPEL, CARTÓN E IMPRESOS</t>
  </si>
  <si>
    <t>2.3.5-CUERO, CAUCHO Y PLÁSTICO</t>
  </si>
  <si>
    <t>2.4.6 - SUBVENCIONES</t>
  </si>
  <si>
    <t>2.9.5 - GASTOS DE INTERESES, RECARGO, MULTAS Y SANCIONES DE IMPUESTOS Y CONTRIBUCIONES SOCIALES</t>
  </si>
  <si>
    <t>2.9.3 - INTERESES DE LA DEUDA COMERCIAL</t>
  </si>
  <si>
    <t>2.9.2 - INTERESES DE LA DEUDA PÚBLICA EXTERNA</t>
  </si>
  <si>
    <t>2.8.3 - COMPRA DE ACCIONES Y PARTICIPACIONES DE CAPITAL</t>
  </si>
  <si>
    <t xml:space="preserve">2.8.4 - OBLIGACIONES NEGOCIALES </t>
  </si>
  <si>
    <t xml:space="preserve">2.8.5 -APORTES DE CAPITAL AL SECTOR PÚBLICO </t>
  </si>
  <si>
    <t>2.6.8 -BIENES INTANGIBLES</t>
  </si>
  <si>
    <t>VALORES EN RD$</t>
  </si>
  <si>
    <t>2.5.2 - TRANSFERENCIAS DE CAPITAL AL GOBIERNO GENERAL NACIONAL</t>
  </si>
  <si>
    <t xml:space="preserve">Melba Peña                                                                                      </t>
  </si>
  <si>
    <t xml:space="preserve">   Pedro Antonio Gilbert Noboa</t>
  </si>
  <si>
    <t xml:space="preserve">Enc. de Presupuesto                                                                         </t>
  </si>
  <si>
    <t xml:space="preserve">   Director Administrativo  Financiero</t>
  </si>
  <si>
    <t>2.6.9 - EDIFICIOS,ESTRUCTURAS, TIERRAS,TERRENOS Y OBJETOS DE VALOR</t>
  </si>
  <si>
    <t>Fuente de registro: 01 de enero al  31 de octubre  2024</t>
  </si>
  <si>
    <t>Fecha de imputación: hasta el 31 de octubre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</si>
</sst>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9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7"/>
      <color theme="1"/>
      <name val="Calibri"/>
      <family val="2"/>
    </font>
    <font>
      <sz val="9"/>
      <color rgb="FF000000"/>
      <name val="Calibri Light"/>
      <family val="2"/>
      <scheme val="maj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 Light"/>
      <family val="2"/>
      <scheme val="major"/>
    </font>
    <font>
      <b/>
      <sz val="11"/>
      <color theme="1"/>
      <name val="Arial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Calibri"/>
      <family val="2"/>
    </font>
    <font>
      <sz val="8"/>
      <color rgb="FF000000"/>
      <name val="Arial"/>
      <family val="2"/>
    </font>
    <font>
      <sz val="8"/>
      <color rgb="FF000000"/>
      <name val="Calibri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name val="Arial"/>
      <family val="2"/>
    </font>
    <font>
      <b/>
      <sz val="8"/>
      <color theme="1"/>
      <name val="Calibri"/>
      <family val="2"/>
    </font>
    <font>
      <sz val="12"/>
      <color rgb="FF000000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wrapText="1"/>
    </xf>
    <xf numFmtId="0" fontId="3" fillId="0" borderId="0" xfId="0" applyFont="1"/>
    <xf numFmtId="43" fontId="4" fillId="0" borderId="1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43" fontId="3" fillId="0" borderId="0" xfId="0" applyNumberFormat="1" applyFont="1"/>
    <xf numFmtId="49" fontId="4" fillId="0" borderId="5" xfId="0" applyNumberFormat="1" applyFont="1" applyBorder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/>
    <xf numFmtId="0" fontId="11" fillId="0" borderId="0" xfId="0" applyFont="1"/>
    <xf numFmtId="0" fontId="12" fillId="0" borderId="0" xfId="0" applyFont="1"/>
    <xf numFmtId="43" fontId="12" fillId="0" borderId="0" xfId="0" applyNumberFormat="1" applyFont="1"/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0" fontId="13" fillId="0" borderId="0" xfId="0" applyFont="1"/>
    <xf numFmtId="4" fontId="8" fillId="2" borderId="6" xfId="0" applyNumberFormat="1" applyFont="1" applyFill="1" applyBorder="1" applyAlignment="1">
      <alignment horizontal="right" vertical="top" shrinkToFit="1"/>
    </xf>
    <xf numFmtId="43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49" fontId="2" fillId="2" borderId="0" xfId="0" applyNumberFormat="1" applyFont="1" applyFill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8" fillId="2" borderId="12" xfId="0" applyNumberFormat="1" applyFont="1" applyFill="1" applyBorder="1" applyAlignment="1">
      <alignment horizontal="right" vertical="top" shrinkToFit="1"/>
    </xf>
    <xf numFmtId="43" fontId="4" fillId="0" borderId="16" xfId="0" applyNumberFormat="1" applyFont="1" applyBorder="1" applyAlignment="1">
      <alignment horizontal="right"/>
    </xf>
    <xf numFmtId="49" fontId="21" fillId="3" borderId="10" xfId="0" applyNumberFormat="1" applyFont="1" applyFill="1" applyBorder="1" applyAlignment="1">
      <alignment horizontal="center" vertical="center"/>
    </xf>
    <xf numFmtId="49" fontId="21" fillId="3" borderId="17" xfId="0" applyNumberFormat="1" applyFont="1" applyFill="1" applyBorder="1" applyAlignment="1">
      <alignment horizontal="center" vertical="center"/>
    </xf>
    <xf numFmtId="0" fontId="22" fillId="0" borderId="0" xfId="0" applyFont="1"/>
    <xf numFmtId="43" fontId="4" fillId="0" borderId="13" xfId="0" applyNumberFormat="1" applyFont="1" applyBorder="1" applyAlignment="1">
      <alignment horizontal="right"/>
    </xf>
    <xf numFmtId="4" fontId="8" fillId="2" borderId="0" xfId="0" applyNumberFormat="1" applyFont="1" applyFill="1" applyAlignment="1">
      <alignment vertical="top" shrinkToFit="1"/>
    </xf>
    <xf numFmtId="4" fontId="27" fillId="0" borderId="6" xfId="0" applyNumberFormat="1" applyFont="1" applyBorder="1" applyAlignment="1">
      <alignment vertical="top" shrinkToFit="1"/>
    </xf>
    <xf numFmtId="43" fontId="26" fillId="0" borderId="0" xfId="0" applyNumberFormat="1" applyFont="1" applyAlignment="1">
      <alignment horizontal="right"/>
    </xf>
    <xf numFmtId="43" fontId="26" fillId="0" borderId="6" xfId="0" applyNumberFormat="1" applyFont="1" applyBorder="1" applyAlignment="1">
      <alignment horizontal="right"/>
    </xf>
    <xf numFmtId="43" fontId="26" fillId="0" borderId="13" xfId="0" applyNumberFormat="1" applyFont="1" applyBorder="1" applyAlignment="1">
      <alignment horizontal="right"/>
    </xf>
    <xf numFmtId="4" fontId="26" fillId="0" borderId="6" xfId="0" applyNumberFormat="1" applyFont="1" applyBorder="1" applyAlignment="1">
      <alignment horizontal="right"/>
    </xf>
    <xf numFmtId="43" fontId="26" fillId="0" borderId="16" xfId="0" applyNumberFormat="1" applyFont="1" applyBorder="1" applyAlignment="1">
      <alignment horizontal="right"/>
    </xf>
    <xf numFmtId="4" fontId="27" fillId="0" borderId="0" xfId="1" applyNumberFormat="1" applyFont="1" applyBorder="1" applyAlignment="1">
      <alignment vertical="top" shrinkToFit="1"/>
    </xf>
    <xf numFmtId="4" fontId="25" fillId="0" borderId="6" xfId="0" applyNumberFormat="1" applyFont="1" applyBorder="1" applyAlignment="1">
      <alignment shrinkToFit="1"/>
    </xf>
    <xf numFmtId="4" fontId="25" fillId="0" borderId="0" xfId="0" applyNumberFormat="1" applyFont="1" applyAlignment="1">
      <alignment horizontal="right" shrinkToFit="1"/>
    </xf>
    <xf numFmtId="43" fontId="24" fillId="0" borderId="6" xfId="0" applyNumberFormat="1" applyFont="1" applyBorder="1" applyAlignment="1">
      <alignment horizontal="right"/>
    </xf>
    <xf numFmtId="43" fontId="24" fillId="0" borderId="13" xfId="0" applyNumberFormat="1" applyFont="1" applyBorder="1" applyAlignment="1">
      <alignment horizontal="right"/>
    </xf>
    <xf numFmtId="43" fontId="24" fillId="0" borderId="0" xfId="0" applyNumberFormat="1" applyFont="1" applyAlignment="1">
      <alignment horizontal="right"/>
    </xf>
    <xf numFmtId="4" fontId="27" fillId="0" borderId="0" xfId="0" applyNumberFormat="1" applyFont="1" applyAlignment="1">
      <alignment vertical="top" shrinkToFit="1"/>
    </xf>
    <xf numFmtId="43" fontId="27" fillId="0" borderId="6" xfId="1" applyFont="1" applyBorder="1" applyAlignment="1">
      <alignment vertical="top" shrinkToFit="1"/>
    </xf>
    <xf numFmtId="4" fontId="25" fillId="0" borderId="6" xfId="0" applyNumberFormat="1" applyFont="1" applyBorder="1" applyAlignment="1">
      <alignment horizontal="right" shrinkToFit="1"/>
    </xf>
    <xf numFmtId="4" fontId="25" fillId="0" borderId="13" xfId="0" applyNumberFormat="1" applyFont="1" applyBorder="1" applyAlignment="1">
      <alignment horizontal="right" shrinkToFit="1"/>
    </xf>
    <xf numFmtId="4" fontId="25" fillId="0" borderId="16" xfId="0" applyNumberFormat="1" applyFont="1" applyBorder="1" applyAlignment="1">
      <alignment horizontal="right" shrinkToFit="1"/>
    </xf>
    <xf numFmtId="43" fontId="26" fillId="0" borderId="6" xfId="1" applyFont="1" applyBorder="1" applyAlignment="1">
      <alignment vertical="top"/>
    </xf>
    <xf numFmtId="49" fontId="26" fillId="0" borderId="5" xfId="0" applyNumberFormat="1" applyFont="1" applyBorder="1"/>
    <xf numFmtId="43" fontId="26" fillId="0" borderId="12" xfId="0" applyNumberFormat="1" applyFont="1" applyBorder="1" applyAlignment="1">
      <alignment horizontal="right"/>
    </xf>
    <xf numFmtId="49" fontId="26" fillId="0" borderId="5" xfId="0" applyNumberFormat="1" applyFont="1" applyBorder="1" applyAlignment="1">
      <alignment wrapText="1"/>
    </xf>
    <xf numFmtId="49" fontId="24" fillId="0" borderId="5" xfId="0" applyNumberFormat="1" applyFont="1" applyBorder="1"/>
    <xf numFmtId="4" fontId="25" fillId="0" borderId="12" xfId="0" applyNumberFormat="1" applyFont="1" applyBorder="1" applyAlignment="1">
      <alignment horizontal="right" shrinkToFit="1"/>
    </xf>
    <xf numFmtId="49" fontId="24" fillId="4" borderId="5" xfId="0" applyNumberFormat="1" applyFont="1" applyFill="1" applyBorder="1"/>
    <xf numFmtId="43" fontId="24" fillId="4" borderId="6" xfId="0" applyNumberFormat="1" applyFont="1" applyFill="1" applyBorder="1" applyAlignment="1">
      <alignment horizontal="right"/>
    </xf>
    <xf numFmtId="4" fontId="25" fillId="4" borderId="0" xfId="0" applyNumberFormat="1" applyFont="1" applyFill="1" applyAlignment="1">
      <alignment horizontal="right" shrinkToFit="1"/>
    </xf>
    <xf numFmtId="4" fontId="25" fillId="4" borderId="6" xfId="0" applyNumberFormat="1" applyFont="1" applyFill="1" applyBorder="1" applyAlignment="1">
      <alignment horizontal="right" shrinkToFit="1"/>
    </xf>
    <xf numFmtId="4" fontId="25" fillId="4" borderId="12" xfId="0" applyNumberFormat="1" applyFont="1" applyFill="1" applyBorder="1" applyAlignment="1">
      <alignment horizontal="right" shrinkToFit="1"/>
    </xf>
    <xf numFmtId="4" fontId="27" fillId="0" borderId="6" xfId="0" applyNumberFormat="1" applyFont="1" applyBorder="1" applyAlignment="1">
      <alignment horizontal="right" vertical="top" shrinkToFit="1"/>
    </xf>
    <xf numFmtId="43" fontId="24" fillId="0" borderId="15" xfId="0" applyNumberFormat="1" applyFont="1" applyBorder="1" applyAlignment="1">
      <alignment horizontal="right"/>
    </xf>
    <xf numFmtId="43" fontId="24" fillId="0" borderId="18" xfId="0" applyNumberFormat="1" applyFont="1" applyBorder="1" applyAlignment="1">
      <alignment horizontal="right"/>
    </xf>
    <xf numFmtId="0" fontId="32" fillId="3" borderId="8" xfId="0" applyFont="1" applyFill="1" applyBorder="1" applyAlignment="1">
      <alignment horizontal="left"/>
    </xf>
    <xf numFmtId="43" fontId="32" fillId="3" borderId="9" xfId="0" applyNumberFormat="1" applyFont="1" applyFill="1" applyBorder="1" applyAlignment="1">
      <alignment horizontal="right"/>
    </xf>
    <xf numFmtId="43" fontId="32" fillId="3" borderId="14" xfId="0" applyNumberFormat="1" applyFont="1" applyFill="1" applyBorder="1" applyAlignment="1">
      <alignment horizontal="right"/>
    </xf>
    <xf numFmtId="43" fontId="32" fillId="3" borderId="19" xfId="0" applyNumberFormat="1" applyFont="1" applyFill="1" applyBorder="1" applyAlignment="1">
      <alignment horizontal="right"/>
    </xf>
    <xf numFmtId="0" fontId="33" fillId="0" borderId="0" xfId="0" applyFont="1"/>
    <xf numFmtId="43" fontId="24" fillId="0" borderId="12" xfId="0" applyNumberFormat="1" applyFont="1" applyBorder="1" applyAlignment="1">
      <alignment horizontal="right"/>
    </xf>
    <xf numFmtId="4" fontId="25" fillId="4" borderId="16" xfId="0" applyNumberFormat="1" applyFont="1" applyFill="1" applyBorder="1" applyAlignment="1">
      <alignment horizontal="right" shrinkToFit="1"/>
    </xf>
    <xf numFmtId="43" fontId="32" fillId="3" borderId="20" xfId="0" applyNumberFormat="1" applyFont="1" applyFill="1" applyBorder="1" applyAlignment="1">
      <alignment horizontal="right"/>
    </xf>
    <xf numFmtId="4" fontId="27" fillId="0" borderId="12" xfId="0" applyNumberFormat="1" applyFont="1" applyBorder="1" applyAlignment="1">
      <alignment vertical="top" shrinkToFit="1"/>
    </xf>
    <xf numFmtId="0" fontId="34" fillId="0" borderId="0" xfId="0" applyFont="1" applyAlignment="1">
      <alignment horizontal="left"/>
    </xf>
    <xf numFmtId="0" fontId="35" fillId="0" borderId="0" xfId="0" applyFont="1"/>
    <xf numFmtId="0" fontId="34" fillId="0" borderId="0" xfId="0" applyFont="1"/>
    <xf numFmtId="0" fontId="36" fillId="0" borderId="0" xfId="0" applyFont="1" applyAlignment="1">
      <alignment horizontal="left"/>
    </xf>
    <xf numFmtId="0" fontId="36" fillId="0" borderId="0" xfId="0" applyFont="1"/>
    <xf numFmtId="43" fontId="26" fillId="0" borderId="21" xfId="0" applyNumberFormat="1" applyFont="1" applyBorder="1" applyAlignment="1">
      <alignment horizontal="right"/>
    </xf>
    <xf numFmtId="39" fontId="27" fillId="0" borderId="22" xfId="0" applyNumberFormat="1" applyFont="1" applyBorder="1" applyAlignment="1">
      <alignment vertical="top" shrinkToFit="1"/>
    </xf>
    <xf numFmtId="43" fontId="26" fillId="0" borderId="22" xfId="0" applyNumberFormat="1" applyFont="1" applyBorder="1" applyAlignment="1">
      <alignment horizontal="right"/>
    </xf>
    <xf numFmtId="43" fontId="26" fillId="0" borderId="23" xfId="0" applyNumberFormat="1" applyFont="1" applyBorder="1" applyAlignment="1">
      <alignment horizontal="right"/>
    </xf>
    <xf numFmtId="49" fontId="24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 wrapText="1"/>
    </xf>
    <xf numFmtId="49" fontId="26" fillId="0" borderId="12" xfId="0" applyNumberFormat="1" applyFont="1" applyBorder="1" applyAlignment="1">
      <alignment horizontal="left"/>
    </xf>
    <xf numFmtId="49" fontId="24" fillId="0" borderId="12" xfId="0" applyNumberFormat="1" applyFont="1" applyBorder="1"/>
    <xf numFmtId="49" fontId="26" fillId="0" borderId="12" xfId="0" applyNumberFormat="1" applyFont="1" applyBorder="1"/>
    <xf numFmtId="49" fontId="26" fillId="0" borderId="12" xfId="0" applyNumberFormat="1" applyFont="1" applyBorder="1" applyAlignment="1">
      <alignment wrapText="1"/>
    </xf>
    <xf numFmtId="43" fontId="4" fillId="0" borderId="28" xfId="0" applyNumberFormat="1" applyFont="1" applyBorder="1" applyAlignment="1">
      <alignment horizontal="right"/>
    </xf>
    <xf numFmtId="39" fontId="27" fillId="0" borderId="0" xfId="0" applyNumberFormat="1" applyFont="1" applyAlignment="1">
      <alignment vertical="top" shrinkToFit="1"/>
    </xf>
    <xf numFmtId="49" fontId="24" fillId="0" borderId="24" xfId="0" applyNumberFormat="1" applyFont="1" applyBorder="1" applyAlignment="1">
      <alignment horizontal="left"/>
    </xf>
    <xf numFmtId="4" fontId="25" fillId="0" borderId="25" xfId="0" applyNumberFormat="1" applyFont="1" applyBorder="1" applyAlignment="1">
      <alignment horizontal="right" shrinkToFit="1"/>
    </xf>
    <xf numFmtId="4" fontId="25" fillId="0" borderId="26" xfId="0" applyNumberFormat="1" applyFont="1" applyBorder="1" applyAlignment="1">
      <alignment shrinkToFit="1"/>
    </xf>
    <xf numFmtId="4" fontId="25" fillId="0" borderId="26" xfId="0" applyNumberFormat="1" applyFont="1" applyBorder="1" applyAlignment="1">
      <alignment horizontal="right" shrinkToFit="1"/>
    </xf>
    <xf numFmtId="43" fontId="24" fillId="0" borderId="25" xfId="0" applyNumberFormat="1" applyFont="1" applyBorder="1" applyAlignment="1">
      <alignment horizontal="right"/>
    </xf>
    <xf numFmtId="43" fontId="24" fillId="0" borderId="27" xfId="0" applyNumberFormat="1" applyFont="1" applyBorder="1" applyAlignment="1">
      <alignment horizontal="right"/>
    </xf>
    <xf numFmtId="43" fontId="24" fillId="0" borderId="26" xfId="0" applyNumberFormat="1" applyFont="1" applyBorder="1" applyAlignment="1">
      <alignment horizontal="right"/>
    </xf>
    <xf numFmtId="43" fontId="24" fillId="0" borderId="24" xfId="0" applyNumberFormat="1" applyFont="1" applyBorder="1" applyAlignment="1">
      <alignment horizontal="right"/>
    </xf>
    <xf numFmtId="43" fontId="28" fillId="0" borderId="0" xfId="0" applyNumberFormat="1" applyFont="1" applyAlignment="1">
      <alignment horizontal="right"/>
    </xf>
    <xf numFmtId="0" fontId="29" fillId="0" borderId="12" xfId="2" applyFont="1" applyBorder="1" applyAlignment="1">
      <alignment horizontal="left" vertical="center" wrapText="1"/>
    </xf>
    <xf numFmtId="49" fontId="24" fillId="0" borderId="12" xfId="0" applyNumberFormat="1" applyFont="1" applyBorder="1" applyAlignment="1">
      <alignment horizontal="left"/>
    </xf>
    <xf numFmtId="4" fontId="25" fillId="0" borderId="0" xfId="0" applyNumberFormat="1" applyFont="1" applyAlignment="1">
      <alignment shrinkToFit="1"/>
    </xf>
    <xf numFmtId="43" fontId="30" fillId="0" borderId="0" xfId="0" applyNumberFormat="1" applyFont="1"/>
    <xf numFmtId="39" fontId="25" fillId="0" borderId="0" xfId="0" applyNumberFormat="1" applyFont="1" applyAlignment="1">
      <alignment vertical="top" shrinkToFit="1"/>
    </xf>
    <xf numFmtId="49" fontId="31" fillId="0" borderId="12" xfId="0" applyNumberFormat="1" applyFont="1" applyBorder="1" applyAlignment="1">
      <alignment horizontal="left" wrapText="1"/>
    </xf>
    <xf numFmtId="49" fontId="26" fillId="0" borderId="23" xfId="0" applyNumberFormat="1" applyFont="1" applyBorder="1" applyAlignment="1">
      <alignment horizontal="left" wrapText="1"/>
    </xf>
    <xf numFmtId="39" fontId="25" fillId="0" borderId="0" xfId="0" applyNumberFormat="1" applyFont="1" applyAlignment="1">
      <alignment shrinkToFit="1"/>
    </xf>
    <xf numFmtId="49" fontId="24" fillId="0" borderId="24" xfId="0" applyNumberFormat="1" applyFont="1" applyBorder="1" applyAlignment="1">
      <alignment horizontal="left" wrapText="1"/>
    </xf>
    <xf numFmtId="4" fontId="25" fillId="0" borderId="27" xfId="0" applyNumberFormat="1" applyFont="1" applyBorder="1" applyAlignment="1">
      <alignment horizontal="right" shrinkToFit="1"/>
    </xf>
    <xf numFmtId="4" fontId="25" fillId="0" borderId="24" xfId="0" applyNumberFormat="1" applyFont="1" applyBorder="1" applyAlignment="1">
      <alignment horizontal="right" shrinkToFit="1"/>
    </xf>
    <xf numFmtId="49" fontId="26" fillId="0" borderId="23" xfId="0" applyNumberFormat="1" applyFont="1" applyBorder="1" applyAlignment="1">
      <alignment wrapText="1"/>
    </xf>
    <xf numFmtId="49" fontId="23" fillId="3" borderId="8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 wrapText="1"/>
    </xf>
    <xf numFmtId="49" fontId="37" fillId="3" borderId="10" xfId="0" applyNumberFormat="1" applyFont="1" applyFill="1" applyBorder="1" applyAlignment="1">
      <alignment horizontal="center" vertical="center" wrapText="1"/>
    </xf>
    <xf numFmtId="49" fontId="37" fillId="3" borderId="7" xfId="0" applyNumberFormat="1" applyFont="1" applyFill="1" applyBorder="1" applyAlignment="1">
      <alignment horizontal="center" wrapText="1"/>
    </xf>
    <xf numFmtId="49" fontId="37" fillId="3" borderId="7" xfId="0" applyNumberFormat="1" applyFont="1" applyFill="1" applyBorder="1" applyAlignment="1">
      <alignment horizontal="center"/>
    </xf>
    <xf numFmtId="49" fontId="37" fillId="3" borderId="8" xfId="0" applyNumberFormat="1" applyFont="1" applyFill="1" applyBorder="1" applyAlignment="1">
      <alignment horizontal="center"/>
    </xf>
    <xf numFmtId="49" fontId="37" fillId="3" borderId="14" xfId="0" applyNumberFormat="1" applyFont="1" applyFill="1" applyBorder="1" applyAlignment="1">
      <alignment horizontal="center"/>
    </xf>
    <xf numFmtId="49" fontId="37" fillId="3" borderId="9" xfId="0" applyNumberFormat="1" applyFont="1" applyFill="1" applyBorder="1" applyAlignment="1">
      <alignment horizontal="center"/>
    </xf>
    <xf numFmtId="49" fontId="37" fillId="3" borderId="11" xfId="0" applyNumberFormat="1" applyFont="1" applyFill="1" applyBorder="1" applyAlignment="1">
      <alignment horizontal="center"/>
    </xf>
    <xf numFmtId="49" fontId="38" fillId="2" borderId="0" xfId="0" applyNumberFormat="1" applyFont="1" applyFill="1" applyAlignment="1">
      <alignment horizontal="center"/>
    </xf>
    <xf numFmtId="49" fontId="38" fillId="2" borderId="0" xfId="0" applyNumberFormat="1" applyFont="1" applyFill="1" applyAlignment="1">
      <alignment horizontal="center" wrapText="1"/>
    </xf>
    <xf numFmtId="49" fontId="38" fillId="2" borderId="0" xfId="0" applyNumberFormat="1" applyFont="1" applyFill="1" applyAlignment="1">
      <alignment horizontal="center"/>
    </xf>
  </cellXfs>
  <cellStyles count="5">
    <cellStyle name="Millares" xfId="1" builtinId="3"/>
    <cellStyle name="Millares 2" xfId="3" xr:uid="{52091E32-9765-45F4-847B-B7F6D5AFC415}"/>
    <cellStyle name="Normal" xfId="0" builtinId="0"/>
    <cellStyle name="Normal 2" xfId="2" xr:uid="{D17DD775-07AC-4CB4-B117-170D2A31EF6A}"/>
    <cellStyle name="Porcentaje 2" xfId="4" xr:uid="{44A01914-FC63-459B-9419-D170F6AD3B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678049</xdr:colOff>
      <xdr:row>1</xdr:row>
      <xdr:rowOff>127322</xdr:rowOff>
    </xdr:from>
    <xdr:to>
      <xdr:col>16</xdr:col>
      <xdr:colOff>703685</xdr:colOff>
      <xdr:row>7</xdr:row>
      <xdr:rowOff>38101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8949" y="327347"/>
          <a:ext cx="2502136" cy="1158554"/>
        </a:xfrm>
        <a:prstGeom prst="rect">
          <a:avLst/>
        </a:prstGeom>
      </xdr:spPr>
    </xdr:pic>
    <xdr:clientData/>
  </xdr:twoCellAnchor>
  <xdr:twoCellAnchor editAs="oneCell">
    <xdr:from>
      <xdr:col>0</xdr:col>
      <xdr:colOff>164063</xdr:colOff>
      <xdr:row>0</xdr:row>
      <xdr:rowOff>104775</xdr:rowOff>
    </xdr:from>
    <xdr:to>
      <xdr:col>0</xdr:col>
      <xdr:colOff>2981325</xdr:colOff>
      <xdr:row>7</xdr:row>
      <xdr:rowOff>162837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4063" y="104775"/>
          <a:ext cx="2817262" cy="15058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2:Y1104"/>
  <sheetViews>
    <sheetView showGridLines="0" tabSelected="1" topLeftCell="A88" zoomScaleNormal="100" workbookViewId="0">
      <selection activeCell="T17" sqref="T17"/>
    </sheetView>
  </sheetViews>
  <sheetFormatPr baseColWidth="10" defaultColWidth="14.42578125" defaultRowHeight="15.75" customHeight="1" x14ac:dyDescent="0.2"/>
  <cols>
    <col min="1" max="1" width="56.28515625" customWidth="1"/>
    <col min="2" max="2" width="13.140625" customWidth="1"/>
    <col min="3" max="3" width="19.28515625" hidden="1" customWidth="1"/>
    <col min="4" max="4" width="13.140625" customWidth="1"/>
    <col min="5" max="7" width="11.7109375" customWidth="1"/>
    <col min="8" max="8" width="11.85546875" customWidth="1"/>
    <col min="9" max="9" width="12" customWidth="1"/>
    <col min="10" max="10" width="11.85546875" customWidth="1"/>
    <col min="11" max="11" width="11.7109375" customWidth="1"/>
    <col min="12" max="12" width="12" customWidth="1"/>
    <col min="13" max="13" width="12.42578125" customWidth="1"/>
    <col min="14" max="14" width="12.7109375" customWidth="1"/>
    <col min="15" max="15" width="7.85546875" hidden="1" customWidth="1"/>
    <col min="16" max="16" width="16.5703125" hidden="1" customWidth="1"/>
    <col min="17" max="17" width="12.85546875" customWidth="1"/>
    <col min="18" max="18" width="11.5703125" bestFit="1" customWidth="1"/>
    <col min="19" max="19" width="12.85546875" bestFit="1" customWidth="1"/>
    <col min="20" max="25" width="8" customWidth="1"/>
  </cols>
  <sheetData>
    <row r="2" spans="1:25" ht="15.75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25" ht="15.75" customHeight="1" x14ac:dyDescent="0.25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25" ht="15.75" customHeight="1" x14ac:dyDescent="0.25">
      <c r="A4" s="129" t="s">
        <v>53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</row>
    <row r="5" spans="1:25" ht="18" customHeight="1" x14ac:dyDescent="0.25">
      <c r="A5" s="129" t="s">
        <v>108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3"/>
      <c r="S5" s="1"/>
      <c r="T5" s="1"/>
      <c r="U5" s="1"/>
      <c r="V5" s="1"/>
      <c r="W5" s="1"/>
      <c r="X5" s="1"/>
      <c r="Y5" s="1"/>
    </row>
    <row r="6" spans="1:25" ht="16.5" customHeight="1" x14ac:dyDescent="0.25">
      <c r="A6" s="129" t="s">
        <v>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27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27"/>
      <c r="S7" s="1"/>
      <c r="T7" s="1"/>
      <c r="U7" s="1"/>
      <c r="V7" s="1"/>
      <c r="W7" s="1"/>
      <c r="X7" s="1"/>
      <c r="Y7" s="1"/>
    </row>
    <row r="8" spans="1:25" ht="16.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7"/>
      <c r="S8" s="1"/>
      <c r="T8" s="1"/>
      <c r="U8" s="1"/>
      <c r="V8" s="1"/>
      <c r="W8" s="1"/>
      <c r="X8" s="1"/>
      <c r="Y8" s="1"/>
    </row>
    <row r="9" spans="1:25" ht="16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7"/>
      <c r="S9" s="1"/>
      <c r="T9" s="1"/>
      <c r="U9" s="1"/>
      <c r="V9" s="1"/>
      <c r="W9" s="1"/>
      <c r="X9" s="1"/>
      <c r="Y9" s="1"/>
    </row>
    <row r="10" spans="1:25" ht="16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7"/>
      <c r="S10" s="1"/>
      <c r="T10" s="1"/>
      <c r="U10" s="1"/>
      <c r="V10" s="1"/>
      <c r="W10" s="1"/>
      <c r="X10" s="1"/>
      <c r="Y10" s="1"/>
    </row>
    <row r="11" spans="1:25" ht="16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7"/>
      <c r="S11" s="1"/>
      <c r="T11" s="1"/>
      <c r="U11" s="1"/>
      <c r="V11" s="1"/>
      <c r="W11" s="1"/>
      <c r="X11" s="1"/>
      <c r="Y11" s="1"/>
    </row>
    <row r="12" spans="1:25" ht="16.5" customHeight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7"/>
      <c r="S12" s="1"/>
      <c r="T12" s="1"/>
      <c r="U12" s="1"/>
      <c r="V12" s="1"/>
      <c r="W12" s="1"/>
      <c r="X12" s="1"/>
      <c r="Y12" s="1"/>
    </row>
    <row r="13" spans="1:25" ht="12.75" customHeight="1" x14ac:dyDescent="0.25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27"/>
      <c r="S13" s="1"/>
      <c r="T13" s="1"/>
      <c r="U13" s="1"/>
      <c r="V13" s="1"/>
      <c r="W13" s="1"/>
      <c r="X13" s="1"/>
      <c r="Y13" s="1"/>
    </row>
    <row r="14" spans="1:25" ht="17.25" customHeight="1" thickBot="1" x14ac:dyDescent="0.3">
      <c r="A14" s="2"/>
      <c r="B14" s="2"/>
      <c r="C14" s="2"/>
      <c r="D14" s="3"/>
      <c r="E14" s="2"/>
      <c r="F14" s="2"/>
      <c r="G14" s="2"/>
      <c r="H14" s="2"/>
      <c r="I14" s="2"/>
      <c r="J14" s="2"/>
      <c r="K14" s="2"/>
      <c r="L14" s="2"/>
      <c r="M14" s="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49.5" customHeight="1" thickBot="1" x14ac:dyDescent="0.25">
      <c r="A15" s="118" t="s">
        <v>3</v>
      </c>
      <c r="B15" s="119" t="s">
        <v>47</v>
      </c>
      <c r="C15" s="120" t="s">
        <v>46</v>
      </c>
      <c r="D15" s="121" t="s">
        <v>48</v>
      </c>
      <c r="E15" s="122" t="s">
        <v>4</v>
      </c>
      <c r="F15" s="123" t="s">
        <v>5</v>
      </c>
      <c r="G15" s="122" t="s">
        <v>6</v>
      </c>
      <c r="H15" s="122" t="s">
        <v>7</v>
      </c>
      <c r="I15" s="124" t="s">
        <v>8</v>
      </c>
      <c r="J15" s="125" t="s">
        <v>9</v>
      </c>
      <c r="K15" s="126" t="s">
        <v>10</v>
      </c>
      <c r="L15" s="126" t="s">
        <v>11</v>
      </c>
      <c r="M15" s="126" t="s">
        <v>12</v>
      </c>
      <c r="N15" s="126" t="s">
        <v>13</v>
      </c>
      <c r="O15" s="35" t="s">
        <v>14</v>
      </c>
      <c r="P15" s="36" t="s">
        <v>15</v>
      </c>
      <c r="Q15" s="121" t="s">
        <v>49</v>
      </c>
      <c r="R15" s="11"/>
      <c r="S15" s="4"/>
      <c r="T15" s="4"/>
      <c r="U15" s="4"/>
      <c r="V15" s="4"/>
      <c r="W15" s="4"/>
      <c r="X15" s="4"/>
      <c r="Y15" s="4"/>
    </row>
    <row r="16" spans="1:25" ht="20.25" hidden="1" customHeight="1" x14ac:dyDescent="0.2">
      <c r="A16" s="12" t="s">
        <v>16</v>
      </c>
      <c r="B16" s="22">
        <f>B17+B23+B33+B60</f>
        <v>276225000</v>
      </c>
      <c r="C16" s="39" t="e">
        <f>C17+C23+C33+C60+#REF!</f>
        <v>#REF!</v>
      </c>
      <c r="D16" s="33" t="e">
        <f>D17+D23+D33+D60+#REF!</f>
        <v>#REF!</v>
      </c>
      <c r="E16" s="20">
        <f t="shared" ref="E16:P16" si="0">E17+E23+E33+E60</f>
        <v>12923184.49</v>
      </c>
      <c r="F16" s="38">
        <f t="shared" si="0"/>
        <v>13152324.940000001</v>
      </c>
      <c r="G16" s="7">
        <f t="shared" si="0"/>
        <v>17403220.690000001</v>
      </c>
      <c r="H16" s="5">
        <f t="shared" si="0"/>
        <v>23414669.789999999</v>
      </c>
      <c r="I16" s="95">
        <f t="shared" si="0"/>
        <v>28999625.969999999</v>
      </c>
      <c r="J16" s="20">
        <f t="shared" si="0"/>
        <v>24946759.5</v>
      </c>
      <c r="K16" s="8">
        <f t="shared" si="0"/>
        <v>17834536.359999999</v>
      </c>
      <c r="L16" s="6">
        <f t="shared" si="0"/>
        <v>17842520.710000001</v>
      </c>
      <c r="M16" s="6">
        <f t="shared" si="0"/>
        <v>20342755.740000002</v>
      </c>
      <c r="N16" s="6">
        <f t="shared" si="0"/>
        <v>30325482.630000003</v>
      </c>
      <c r="O16" s="6">
        <f t="shared" si="0"/>
        <v>0</v>
      </c>
      <c r="P16" s="19">
        <f t="shared" si="0"/>
        <v>0</v>
      </c>
      <c r="Q16" s="34">
        <f t="shared" ref="Q16:Q32" si="1">SUM(E16:P16)</f>
        <v>207185080.82000002</v>
      </c>
    </row>
    <row r="17" spans="1:19" ht="15" customHeight="1" x14ac:dyDescent="0.2">
      <c r="A17" s="97" t="s">
        <v>17</v>
      </c>
      <c r="B17" s="98">
        <f t="shared" ref="B17" si="2">SUM(B18:B22)</f>
        <v>187139659</v>
      </c>
      <c r="C17" s="99">
        <f>SUM(C18:C22)</f>
        <v>0</v>
      </c>
      <c r="D17" s="100">
        <f>SUM(D18:D22)</f>
        <v>187200574</v>
      </c>
      <c r="E17" s="101">
        <f>E18+E19+E22+E20</f>
        <v>11716987.16</v>
      </c>
      <c r="F17" s="102">
        <f>SUM(F18:F22)</f>
        <v>11743124.460000001</v>
      </c>
      <c r="G17" s="101">
        <f>SUM(G18:G22)</f>
        <v>11795391.420000002</v>
      </c>
      <c r="H17" s="103">
        <f>SUM(H18:H22)</f>
        <v>11801614.16</v>
      </c>
      <c r="I17" s="104">
        <f t="shared" ref="I17:P17" si="3">SUM(I18:I22)</f>
        <v>21406004.68</v>
      </c>
      <c r="J17" s="101">
        <f t="shared" si="3"/>
        <v>12051774.66</v>
      </c>
      <c r="K17" s="103">
        <f t="shared" si="3"/>
        <v>12369534.51</v>
      </c>
      <c r="L17" s="101">
        <f t="shared" si="3"/>
        <v>11741579.82</v>
      </c>
      <c r="M17" s="103">
        <f t="shared" si="3"/>
        <v>12275113.040000001</v>
      </c>
      <c r="N17" s="104">
        <f>SUM(N18:N22)</f>
        <v>21660965.129999999</v>
      </c>
      <c r="O17" s="103">
        <f t="shared" si="3"/>
        <v>0</v>
      </c>
      <c r="P17" s="103">
        <f t="shared" si="3"/>
        <v>0</v>
      </c>
      <c r="Q17" s="101">
        <f>SUM(E17:P17)</f>
        <v>138562089.04000002</v>
      </c>
    </row>
    <row r="18" spans="1:19" ht="15" customHeight="1" x14ac:dyDescent="0.2">
      <c r="A18" s="91" t="s">
        <v>18</v>
      </c>
      <c r="B18" s="40">
        <v>138856000</v>
      </c>
      <c r="C18" s="96"/>
      <c r="D18" s="41">
        <v>138916915</v>
      </c>
      <c r="E18" s="42">
        <v>9631356.25</v>
      </c>
      <c r="F18" s="43">
        <v>9684356.25</v>
      </c>
      <c r="G18" s="44">
        <v>9737769.9600000009</v>
      </c>
      <c r="H18" s="41">
        <v>9709356.25</v>
      </c>
      <c r="I18" s="59">
        <v>10401908.4</v>
      </c>
      <c r="J18" s="42">
        <v>9967689.1999999993</v>
      </c>
      <c r="K18" s="105">
        <v>10278308.369999999</v>
      </c>
      <c r="L18" s="42">
        <v>9679106.25</v>
      </c>
      <c r="M18" s="41">
        <v>10166739.380000001</v>
      </c>
      <c r="N18" s="59">
        <v>9763106.25</v>
      </c>
      <c r="O18" s="41"/>
      <c r="P18" s="41"/>
      <c r="Q18" s="42">
        <f t="shared" si="1"/>
        <v>99019696.560000002</v>
      </c>
    </row>
    <row r="19" spans="1:19" ht="15" customHeight="1" x14ac:dyDescent="0.2">
      <c r="A19" s="91" t="s">
        <v>19</v>
      </c>
      <c r="B19" s="40">
        <v>28532000</v>
      </c>
      <c r="C19" s="46"/>
      <c r="D19" s="41">
        <v>28532000</v>
      </c>
      <c r="E19" s="42">
        <v>588000</v>
      </c>
      <c r="F19" s="43">
        <v>588000</v>
      </c>
      <c r="G19" s="44">
        <v>588000</v>
      </c>
      <c r="H19" s="41">
        <v>590000</v>
      </c>
      <c r="I19" s="59">
        <v>9507231.2200000007</v>
      </c>
      <c r="J19" s="42">
        <v>590000</v>
      </c>
      <c r="K19" s="105">
        <v>590000</v>
      </c>
      <c r="L19" s="42">
        <v>590000</v>
      </c>
      <c r="M19" s="41">
        <v>590000</v>
      </c>
      <c r="N19" s="59">
        <v>10414772.84</v>
      </c>
      <c r="O19" s="41"/>
      <c r="P19" s="41"/>
      <c r="Q19" s="42">
        <f t="shared" si="1"/>
        <v>24636004.060000002</v>
      </c>
    </row>
    <row r="20" spans="1:19" ht="15" customHeight="1" x14ac:dyDescent="0.2">
      <c r="A20" s="91" t="s">
        <v>20</v>
      </c>
      <c r="B20" s="40">
        <v>432000</v>
      </c>
      <c r="C20" s="46"/>
      <c r="D20" s="41">
        <v>432000</v>
      </c>
      <c r="E20" s="42">
        <v>36000</v>
      </c>
      <c r="F20" s="43">
        <v>0</v>
      </c>
      <c r="G20" s="42">
        <v>0</v>
      </c>
      <c r="H20" s="41">
        <v>27667.200000000001</v>
      </c>
      <c r="I20" s="59">
        <v>14400</v>
      </c>
      <c r="J20" s="42">
        <v>0</v>
      </c>
      <c r="K20" s="105">
        <v>0</v>
      </c>
      <c r="L20" s="42">
        <v>0</v>
      </c>
      <c r="M20" s="41">
        <v>30234.880000000001</v>
      </c>
      <c r="N20" s="59">
        <v>0</v>
      </c>
      <c r="O20" s="41"/>
      <c r="P20" s="41"/>
      <c r="Q20" s="42">
        <f t="shared" si="1"/>
        <v>108302.08</v>
      </c>
    </row>
    <row r="21" spans="1:19" ht="15" customHeight="1" x14ac:dyDescent="0.2">
      <c r="A21" s="106" t="s">
        <v>56</v>
      </c>
      <c r="B21" s="42">
        <v>0</v>
      </c>
      <c r="C21" s="46"/>
      <c r="D21" s="41">
        <v>0</v>
      </c>
      <c r="E21" s="42">
        <v>0</v>
      </c>
      <c r="F21" s="43">
        <v>0</v>
      </c>
      <c r="G21" s="42">
        <v>0</v>
      </c>
      <c r="H21" s="41">
        <v>0</v>
      </c>
      <c r="I21" s="59">
        <v>0</v>
      </c>
      <c r="J21" s="42">
        <v>0</v>
      </c>
      <c r="K21" s="105">
        <v>0</v>
      </c>
      <c r="L21" s="42">
        <v>0</v>
      </c>
      <c r="M21" s="41">
        <v>0</v>
      </c>
      <c r="N21" s="59">
        <v>0</v>
      </c>
      <c r="O21" s="41"/>
      <c r="P21" s="41"/>
      <c r="Q21" s="42">
        <f t="shared" si="1"/>
        <v>0</v>
      </c>
    </row>
    <row r="22" spans="1:19" ht="15" customHeight="1" x14ac:dyDescent="0.2">
      <c r="A22" s="90" t="s">
        <v>21</v>
      </c>
      <c r="B22" s="40">
        <v>19319659</v>
      </c>
      <c r="C22" s="96"/>
      <c r="D22" s="41">
        <v>19319659</v>
      </c>
      <c r="E22" s="42">
        <v>1461630.91</v>
      </c>
      <c r="F22" s="43">
        <v>1470768.21</v>
      </c>
      <c r="G22" s="44">
        <v>1469621.46</v>
      </c>
      <c r="H22" s="41">
        <v>1474590.71</v>
      </c>
      <c r="I22" s="59">
        <v>1482465.06</v>
      </c>
      <c r="J22" s="42">
        <v>1494085.46</v>
      </c>
      <c r="K22" s="105">
        <v>1501226.14</v>
      </c>
      <c r="L22" s="42">
        <v>1472473.57</v>
      </c>
      <c r="M22" s="41">
        <v>1488138.78</v>
      </c>
      <c r="N22" s="59">
        <v>1483086.04</v>
      </c>
      <c r="O22" s="41"/>
      <c r="P22" s="41"/>
      <c r="Q22" s="42">
        <f t="shared" si="1"/>
        <v>14798086.34</v>
      </c>
    </row>
    <row r="23" spans="1:19" ht="15" customHeight="1" x14ac:dyDescent="0.2">
      <c r="A23" s="107" t="s">
        <v>22</v>
      </c>
      <c r="B23" s="47">
        <f>SUM(B24:B32)</f>
        <v>57113052</v>
      </c>
      <c r="C23" s="108">
        <f>SUM(C24:C32)</f>
        <v>0</v>
      </c>
      <c r="D23" s="48">
        <f>SUM(D24:D32)</f>
        <v>75140436.25</v>
      </c>
      <c r="E23" s="49">
        <f>SUM(E24:E32)</f>
        <v>1206197.33</v>
      </c>
      <c r="F23" s="50">
        <f t="shared" ref="F23:G23" si="4">SUM(F24:F32)</f>
        <v>1409200.48</v>
      </c>
      <c r="G23" s="49">
        <f t="shared" si="4"/>
        <v>5558709.1900000004</v>
      </c>
      <c r="H23" s="51">
        <f t="shared" ref="H23:N23" si="5">SUM(H24:H32)</f>
        <v>4437969.6100000003</v>
      </c>
      <c r="I23" s="76">
        <f t="shared" si="5"/>
        <v>4156818.1799999992</v>
      </c>
      <c r="J23" s="49">
        <f t="shared" si="5"/>
        <v>7858754.6099999985</v>
      </c>
      <c r="K23" s="51">
        <f t="shared" si="5"/>
        <v>4255320.6399999997</v>
      </c>
      <c r="L23" s="49">
        <f t="shared" si="5"/>
        <v>5441445.6699999999</v>
      </c>
      <c r="M23" s="51">
        <f t="shared" si="5"/>
        <v>5047707.34</v>
      </c>
      <c r="N23" s="76">
        <f t="shared" si="5"/>
        <v>2101380.9000000004</v>
      </c>
      <c r="O23" s="51">
        <f>SUM(O24:O32)</f>
        <v>0</v>
      </c>
      <c r="P23" s="51">
        <f>SUM(P24:P32)</f>
        <v>0</v>
      </c>
      <c r="Q23" s="49">
        <f t="shared" si="1"/>
        <v>41473503.949999996</v>
      </c>
    </row>
    <row r="24" spans="1:19" ht="15" customHeight="1" x14ac:dyDescent="0.2">
      <c r="A24" s="91" t="s">
        <v>23</v>
      </c>
      <c r="B24" s="40">
        <v>8680000</v>
      </c>
      <c r="C24" s="52"/>
      <c r="D24" s="41">
        <v>8680000</v>
      </c>
      <c r="E24" s="42">
        <v>569929.03</v>
      </c>
      <c r="F24" s="43">
        <v>499033.66</v>
      </c>
      <c r="G24" s="44">
        <v>577326.19999999995</v>
      </c>
      <c r="H24" s="41">
        <v>583927.66</v>
      </c>
      <c r="I24" s="59">
        <v>812908.86</v>
      </c>
      <c r="J24" s="42">
        <v>779109.44</v>
      </c>
      <c r="K24" s="105">
        <v>550436.4</v>
      </c>
      <c r="L24" s="42">
        <v>728525.28</v>
      </c>
      <c r="M24" s="41">
        <v>608757.36</v>
      </c>
      <c r="N24" s="59">
        <v>615050.30000000005</v>
      </c>
      <c r="O24" s="41"/>
      <c r="P24" s="41"/>
      <c r="Q24" s="42">
        <f t="shared" si="1"/>
        <v>6325004.1900000004</v>
      </c>
    </row>
    <row r="25" spans="1:19" ht="15" customHeight="1" x14ac:dyDescent="0.2">
      <c r="A25" s="90" t="s">
        <v>24</v>
      </c>
      <c r="B25" s="40">
        <v>5370000</v>
      </c>
      <c r="C25" s="52"/>
      <c r="D25" s="41">
        <v>5370000</v>
      </c>
      <c r="E25" s="42">
        <v>0</v>
      </c>
      <c r="F25" s="43">
        <v>0</v>
      </c>
      <c r="G25" s="44">
        <v>33658.32</v>
      </c>
      <c r="H25" s="41">
        <v>51448</v>
      </c>
      <c r="I25" s="59">
        <v>191000</v>
      </c>
      <c r="J25" s="42">
        <v>1540000</v>
      </c>
      <c r="K25" s="105">
        <v>0</v>
      </c>
      <c r="L25" s="42">
        <v>0</v>
      </c>
      <c r="M25" s="41">
        <v>1320000</v>
      </c>
      <c r="N25" s="59">
        <v>0</v>
      </c>
      <c r="O25" s="41"/>
      <c r="P25" s="41"/>
      <c r="Q25" s="42">
        <f t="shared" si="1"/>
        <v>3136106.3200000003</v>
      </c>
    </row>
    <row r="26" spans="1:19" ht="15" customHeight="1" x14ac:dyDescent="0.2">
      <c r="A26" s="91" t="s">
        <v>25</v>
      </c>
      <c r="B26" s="40">
        <v>4000000</v>
      </c>
      <c r="C26" s="52"/>
      <c r="D26" s="41">
        <v>5202214.03</v>
      </c>
      <c r="E26" s="42">
        <v>0</v>
      </c>
      <c r="F26" s="43">
        <v>34577.5</v>
      </c>
      <c r="G26" s="44">
        <v>74415</v>
      </c>
      <c r="H26" s="41">
        <v>897247.5</v>
      </c>
      <c r="I26" s="59">
        <v>219387.5</v>
      </c>
      <c r="J26" s="42">
        <v>1826252.91</v>
      </c>
      <c r="K26" s="105">
        <v>471547.5</v>
      </c>
      <c r="L26" s="42">
        <v>1672456.9</v>
      </c>
      <c r="M26" s="41">
        <v>240172.5</v>
      </c>
      <c r="N26" s="59">
        <v>288035</v>
      </c>
      <c r="O26" s="41"/>
      <c r="P26" s="41"/>
      <c r="Q26" s="42">
        <f t="shared" si="1"/>
        <v>5724092.3100000005</v>
      </c>
    </row>
    <row r="27" spans="1:19" ht="15" customHeight="1" x14ac:dyDescent="0.2">
      <c r="A27" s="91" t="s">
        <v>26</v>
      </c>
      <c r="B27" s="40">
        <v>1260000</v>
      </c>
      <c r="C27" s="52"/>
      <c r="D27" s="41">
        <v>7206565.8600000003</v>
      </c>
      <c r="E27" s="42">
        <v>0</v>
      </c>
      <c r="F27" s="43">
        <v>0</v>
      </c>
      <c r="G27" s="44">
        <v>13425</v>
      </c>
      <c r="H27" s="41">
        <v>3940</v>
      </c>
      <c r="I27" s="59">
        <v>925</v>
      </c>
      <c r="J27" s="42">
        <v>367852.89</v>
      </c>
      <c r="K27" s="105">
        <v>209989.53</v>
      </c>
      <c r="L27" s="42">
        <v>252095.32</v>
      </c>
      <c r="M27" s="41">
        <v>7965</v>
      </c>
      <c r="N27" s="59">
        <v>6220</v>
      </c>
      <c r="O27" s="41"/>
      <c r="P27" s="41"/>
      <c r="Q27" s="42">
        <f t="shared" si="1"/>
        <v>862412.74</v>
      </c>
    </row>
    <row r="28" spans="1:19" ht="15" customHeight="1" x14ac:dyDescent="0.2">
      <c r="A28" s="91" t="s">
        <v>27</v>
      </c>
      <c r="B28" s="40">
        <v>14096000</v>
      </c>
      <c r="C28" s="96"/>
      <c r="D28" s="41">
        <v>23220039.84</v>
      </c>
      <c r="E28" s="42">
        <v>23600</v>
      </c>
      <c r="F28" s="43">
        <v>484805.4</v>
      </c>
      <c r="G28" s="44">
        <v>2465781.35</v>
      </c>
      <c r="H28" s="41">
        <v>1083366.17</v>
      </c>
      <c r="I28" s="59">
        <v>2006407.2</v>
      </c>
      <c r="J28" s="42">
        <v>2566729.5499999998</v>
      </c>
      <c r="K28" s="105">
        <v>1065500.71</v>
      </c>
      <c r="L28" s="42">
        <v>792921.53</v>
      </c>
      <c r="M28" s="41">
        <v>1966701.07</v>
      </c>
      <c r="N28" s="59">
        <v>599574.81999999995</v>
      </c>
      <c r="O28" s="41"/>
      <c r="P28" s="41"/>
      <c r="Q28" s="42">
        <f t="shared" si="1"/>
        <v>13055387.799999999</v>
      </c>
    </row>
    <row r="29" spans="1:19" ht="15" customHeight="1" x14ac:dyDescent="0.2">
      <c r="A29" s="91" t="s">
        <v>28</v>
      </c>
      <c r="B29" s="40">
        <v>5700000</v>
      </c>
      <c r="C29" s="52"/>
      <c r="D29" s="41">
        <v>5700000</v>
      </c>
      <c r="E29" s="42">
        <v>612668.30000000005</v>
      </c>
      <c r="F29" s="43">
        <v>390783.92</v>
      </c>
      <c r="G29" s="44">
        <v>376232.31</v>
      </c>
      <c r="H29" s="41">
        <v>1450788.38</v>
      </c>
      <c r="I29" s="59">
        <v>399763.51</v>
      </c>
      <c r="J29" s="42">
        <v>393976.51</v>
      </c>
      <c r="K29" s="105">
        <v>392630.51</v>
      </c>
      <c r="L29" s="42">
        <v>390499.71</v>
      </c>
      <c r="M29" s="41">
        <v>391678.71</v>
      </c>
      <c r="N29" s="59">
        <v>394262.71</v>
      </c>
      <c r="O29" s="41"/>
      <c r="P29" s="109"/>
      <c r="Q29" s="42">
        <f t="shared" si="1"/>
        <v>5193284.5699999994</v>
      </c>
    </row>
    <row r="30" spans="1:19" ht="22.5" x14ac:dyDescent="0.2">
      <c r="A30" s="90" t="s">
        <v>29</v>
      </c>
      <c r="B30" s="40">
        <v>12270808</v>
      </c>
      <c r="C30" s="52"/>
      <c r="D30" s="41">
        <v>12270808</v>
      </c>
      <c r="E30" s="42">
        <v>0</v>
      </c>
      <c r="F30" s="43">
        <v>0</v>
      </c>
      <c r="G30" s="44">
        <v>194173.41</v>
      </c>
      <c r="H30" s="41">
        <v>249741.99</v>
      </c>
      <c r="I30" s="59">
        <v>87637.21</v>
      </c>
      <c r="J30" s="42">
        <v>296109.01</v>
      </c>
      <c r="K30" s="105">
        <v>0</v>
      </c>
      <c r="L30" s="42">
        <v>641079.4</v>
      </c>
      <c r="M30" s="41">
        <v>81420</v>
      </c>
      <c r="N30" s="59">
        <v>162838.07</v>
      </c>
      <c r="O30" s="41"/>
      <c r="P30" s="41"/>
      <c r="Q30" s="42">
        <f t="shared" si="1"/>
        <v>1712999.09</v>
      </c>
      <c r="S30" s="23"/>
    </row>
    <row r="31" spans="1:19" ht="15" customHeight="1" x14ac:dyDescent="0.2">
      <c r="A31" s="90" t="s">
        <v>30</v>
      </c>
      <c r="B31" s="40">
        <v>4236244</v>
      </c>
      <c r="C31" s="52"/>
      <c r="D31" s="41">
        <v>4490808.5199999996</v>
      </c>
      <c r="E31" s="42">
        <v>0</v>
      </c>
      <c r="F31" s="43">
        <v>0</v>
      </c>
      <c r="G31" s="44">
        <v>1823697.6</v>
      </c>
      <c r="H31" s="41">
        <v>117509.91</v>
      </c>
      <c r="I31" s="59">
        <v>0</v>
      </c>
      <c r="J31" s="42">
        <v>88724.3</v>
      </c>
      <c r="K31" s="105">
        <v>1565215.99</v>
      </c>
      <c r="L31" s="42">
        <v>292978.53000000003</v>
      </c>
      <c r="M31" s="41">
        <v>40710</v>
      </c>
      <c r="N31" s="59">
        <v>35400</v>
      </c>
      <c r="O31" s="41"/>
      <c r="P31" s="41"/>
      <c r="Q31" s="42">
        <f t="shared" si="1"/>
        <v>3964236.33</v>
      </c>
    </row>
    <row r="32" spans="1:19" ht="15" customHeight="1" x14ac:dyDescent="0.2">
      <c r="A32" s="90" t="s">
        <v>31</v>
      </c>
      <c r="B32" s="53">
        <v>1500000</v>
      </c>
      <c r="C32" s="52"/>
      <c r="D32" s="41">
        <v>3000000</v>
      </c>
      <c r="E32" s="42">
        <v>0</v>
      </c>
      <c r="F32" s="43">
        <v>0</v>
      </c>
      <c r="G32" s="42">
        <v>0</v>
      </c>
      <c r="H32" s="41">
        <v>0</v>
      </c>
      <c r="I32" s="59">
        <v>438788.9</v>
      </c>
      <c r="J32" s="42">
        <v>0</v>
      </c>
      <c r="K32" s="105">
        <v>0</v>
      </c>
      <c r="L32" s="42">
        <v>670889</v>
      </c>
      <c r="M32" s="41">
        <v>390302.7</v>
      </c>
      <c r="N32" s="59">
        <v>0</v>
      </c>
      <c r="O32" s="41"/>
      <c r="P32" s="41"/>
      <c r="Q32" s="42">
        <f t="shared" si="1"/>
        <v>1499980.5999999999</v>
      </c>
    </row>
    <row r="33" spans="1:17" ht="15" customHeight="1" x14ac:dyDescent="0.2">
      <c r="A33" s="107" t="s">
        <v>32</v>
      </c>
      <c r="B33" s="47">
        <f>SUM(B34:B42)</f>
        <v>22339081</v>
      </c>
      <c r="C33" s="110">
        <f>SUM(C34:C42)</f>
        <v>0</v>
      </c>
      <c r="D33" s="48">
        <f>SUM(D34:D42)</f>
        <v>23451776</v>
      </c>
      <c r="E33" s="54">
        <f t="shared" ref="E33:P33" si="6">SUM(E34:E42)</f>
        <v>0</v>
      </c>
      <c r="F33" s="55">
        <f t="shared" si="6"/>
        <v>0</v>
      </c>
      <c r="G33" s="54">
        <f t="shared" si="6"/>
        <v>8580</v>
      </c>
      <c r="H33" s="48">
        <f t="shared" si="6"/>
        <v>6329896.1400000006</v>
      </c>
      <c r="I33" s="62">
        <f t="shared" si="6"/>
        <v>1217952.23</v>
      </c>
      <c r="J33" s="54">
        <f t="shared" si="6"/>
        <v>2576991.23</v>
      </c>
      <c r="K33" s="48">
        <f t="shared" si="6"/>
        <v>513135.61</v>
      </c>
      <c r="L33" s="54">
        <f t="shared" si="6"/>
        <v>628820.49</v>
      </c>
      <c r="M33" s="48">
        <f t="shared" si="6"/>
        <v>918826.36</v>
      </c>
      <c r="N33" s="62">
        <f t="shared" si="6"/>
        <v>6309781.3200000003</v>
      </c>
      <c r="O33" s="48">
        <f t="shared" si="6"/>
        <v>0</v>
      </c>
      <c r="P33" s="48">
        <f t="shared" si="6"/>
        <v>0</v>
      </c>
      <c r="Q33" s="54">
        <f>SUM(Q34:Q42)</f>
        <v>18503983.380000003</v>
      </c>
    </row>
    <row r="34" spans="1:17" ht="15" customHeight="1" x14ac:dyDescent="0.2">
      <c r="A34" s="90" t="s">
        <v>33</v>
      </c>
      <c r="B34" s="40">
        <v>2440641</v>
      </c>
      <c r="C34" s="52"/>
      <c r="D34" s="41">
        <v>2553336</v>
      </c>
      <c r="E34" s="42">
        <v>0</v>
      </c>
      <c r="F34" s="43">
        <v>0</v>
      </c>
      <c r="G34" s="42">
        <v>8580</v>
      </c>
      <c r="H34" s="41">
        <v>942520.7</v>
      </c>
      <c r="I34" s="59">
        <v>176778.7</v>
      </c>
      <c r="J34" s="42">
        <v>908115.94</v>
      </c>
      <c r="K34" s="41">
        <v>4800</v>
      </c>
      <c r="L34" s="42">
        <v>367587.4</v>
      </c>
      <c r="M34" s="41">
        <v>0</v>
      </c>
      <c r="N34" s="59">
        <v>534190</v>
      </c>
      <c r="O34" s="41">
        <v>0</v>
      </c>
      <c r="P34" s="41">
        <v>0</v>
      </c>
      <c r="Q34" s="42">
        <f t="shared" ref="Q34:Q42" si="7">SUM(E34:P34)</f>
        <v>2942572.7399999998</v>
      </c>
    </row>
    <row r="35" spans="1:17" ht="15" customHeight="1" x14ac:dyDescent="0.2">
      <c r="A35" s="91" t="s">
        <v>34</v>
      </c>
      <c r="B35" s="40">
        <v>355000</v>
      </c>
      <c r="C35" s="52"/>
      <c r="D35" s="41">
        <v>355000</v>
      </c>
      <c r="E35" s="42">
        <v>0</v>
      </c>
      <c r="F35" s="43">
        <v>0</v>
      </c>
      <c r="G35" s="42">
        <v>0</v>
      </c>
      <c r="H35" s="41">
        <v>0</v>
      </c>
      <c r="I35" s="59">
        <v>0</v>
      </c>
      <c r="J35" s="42">
        <v>303688.34000000003</v>
      </c>
      <c r="K35" s="41">
        <v>62304</v>
      </c>
      <c r="L35" s="42">
        <v>0</v>
      </c>
      <c r="M35" s="41">
        <v>0</v>
      </c>
      <c r="N35" s="59">
        <v>233999.31</v>
      </c>
      <c r="O35" s="41">
        <v>0</v>
      </c>
      <c r="P35" s="41">
        <v>0</v>
      </c>
      <c r="Q35" s="42">
        <f t="shared" si="7"/>
        <v>599991.65</v>
      </c>
    </row>
    <row r="36" spans="1:17" ht="15" customHeight="1" x14ac:dyDescent="0.2">
      <c r="A36" s="90" t="s">
        <v>98</v>
      </c>
      <c r="B36" s="40">
        <v>1232794</v>
      </c>
      <c r="C36" s="52"/>
      <c r="D36" s="41">
        <v>1232794</v>
      </c>
      <c r="E36" s="42">
        <v>0</v>
      </c>
      <c r="F36" s="43">
        <v>0</v>
      </c>
      <c r="G36" s="42">
        <v>0</v>
      </c>
      <c r="H36" s="41">
        <v>64540.1</v>
      </c>
      <c r="I36" s="59">
        <v>78776.800000000003</v>
      </c>
      <c r="J36" s="42">
        <v>0</v>
      </c>
      <c r="K36" s="41">
        <v>66640.5</v>
      </c>
      <c r="L36" s="42">
        <v>82591.149999999994</v>
      </c>
      <c r="M36" s="41">
        <v>0</v>
      </c>
      <c r="N36" s="59">
        <v>109209.65</v>
      </c>
      <c r="O36" s="41">
        <v>0</v>
      </c>
      <c r="P36" s="41">
        <v>0</v>
      </c>
      <c r="Q36" s="42">
        <f t="shared" si="7"/>
        <v>401758.19999999995</v>
      </c>
    </row>
    <row r="37" spans="1:17" ht="15" customHeight="1" x14ac:dyDescent="0.2">
      <c r="A37" s="90" t="s">
        <v>57</v>
      </c>
      <c r="B37" s="42">
        <v>0</v>
      </c>
      <c r="C37" s="52"/>
      <c r="D37" s="41">
        <v>0</v>
      </c>
      <c r="E37" s="42">
        <v>0</v>
      </c>
      <c r="F37" s="43">
        <v>0</v>
      </c>
      <c r="G37" s="42">
        <v>0</v>
      </c>
      <c r="H37" s="41">
        <v>0</v>
      </c>
      <c r="I37" s="59">
        <v>0</v>
      </c>
      <c r="J37" s="42">
        <v>336995.96</v>
      </c>
      <c r="K37" s="41">
        <v>0</v>
      </c>
      <c r="L37" s="42">
        <v>0</v>
      </c>
      <c r="M37" s="41"/>
      <c r="N37" s="59">
        <v>233628.48</v>
      </c>
      <c r="O37" s="41"/>
      <c r="P37" s="41"/>
      <c r="Q37" s="42">
        <f>SUM(E37:P37)</f>
        <v>570624.44000000006</v>
      </c>
    </row>
    <row r="38" spans="1:17" ht="15" customHeight="1" x14ac:dyDescent="0.2">
      <c r="A38" s="90" t="s">
        <v>99</v>
      </c>
      <c r="B38" s="40">
        <v>827800</v>
      </c>
      <c r="C38" s="52"/>
      <c r="D38" s="41">
        <v>827800</v>
      </c>
      <c r="E38" s="42">
        <v>0</v>
      </c>
      <c r="F38" s="43">
        <v>0</v>
      </c>
      <c r="G38" s="42">
        <v>0</v>
      </c>
      <c r="H38" s="41">
        <v>0</v>
      </c>
      <c r="I38" s="59">
        <v>0</v>
      </c>
      <c r="J38" s="42">
        <v>0</v>
      </c>
      <c r="K38" s="41">
        <v>0</v>
      </c>
      <c r="L38" s="42">
        <v>0</v>
      </c>
      <c r="M38" s="41">
        <v>0</v>
      </c>
      <c r="N38" s="59">
        <v>0</v>
      </c>
      <c r="O38" s="41">
        <v>0</v>
      </c>
      <c r="P38" s="41">
        <v>0</v>
      </c>
      <c r="Q38" s="42">
        <f t="shared" si="7"/>
        <v>0</v>
      </c>
    </row>
    <row r="39" spans="1:17" ht="15" customHeight="1" x14ac:dyDescent="0.2">
      <c r="A39" s="90" t="s">
        <v>35</v>
      </c>
      <c r="B39" s="57">
        <v>85367</v>
      </c>
      <c r="C39" s="52"/>
      <c r="D39" s="41">
        <v>85367</v>
      </c>
      <c r="E39" s="42">
        <v>0</v>
      </c>
      <c r="F39" s="43">
        <v>0</v>
      </c>
      <c r="G39" s="42">
        <v>0</v>
      </c>
      <c r="H39" s="41">
        <v>920.4</v>
      </c>
      <c r="I39" s="59">
        <v>3557.7</v>
      </c>
      <c r="J39" s="42">
        <v>39914.18</v>
      </c>
      <c r="K39" s="41">
        <v>26121.91</v>
      </c>
      <c r="L39" s="42">
        <v>0</v>
      </c>
      <c r="M39" s="41">
        <v>0</v>
      </c>
      <c r="N39" s="59">
        <v>3333.09</v>
      </c>
      <c r="O39" s="41">
        <v>0</v>
      </c>
      <c r="P39" s="41">
        <v>0</v>
      </c>
      <c r="Q39" s="42">
        <f t="shared" si="7"/>
        <v>73847.28</v>
      </c>
    </row>
    <row r="40" spans="1:17" ht="12.75" x14ac:dyDescent="0.2">
      <c r="A40" s="90" t="s">
        <v>36</v>
      </c>
      <c r="B40" s="40">
        <v>11940632</v>
      </c>
      <c r="C40" s="52"/>
      <c r="D40" s="41">
        <v>12940632</v>
      </c>
      <c r="E40" s="42">
        <v>0</v>
      </c>
      <c r="F40" s="43">
        <v>0</v>
      </c>
      <c r="G40" s="42">
        <v>0</v>
      </c>
      <c r="H40" s="41">
        <v>5007522.5</v>
      </c>
      <c r="I40" s="59">
        <v>0</v>
      </c>
      <c r="J40" s="42">
        <v>482096.19</v>
      </c>
      <c r="K40" s="41">
        <v>61216.37</v>
      </c>
      <c r="L40" s="42">
        <v>0</v>
      </c>
      <c r="M40" s="41">
        <v>57807.5</v>
      </c>
      <c r="N40" s="59">
        <v>5000000</v>
      </c>
      <c r="O40" s="41">
        <v>0</v>
      </c>
      <c r="P40" s="41">
        <v>0</v>
      </c>
      <c r="Q40" s="42">
        <f t="shared" si="7"/>
        <v>10608642.560000001</v>
      </c>
    </row>
    <row r="41" spans="1:17" ht="22.5" x14ac:dyDescent="0.2">
      <c r="A41" s="111" t="s">
        <v>58</v>
      </c>
      <c r="B41" s="42">
        <v>0</v>
      </c>
      <c r="C41" s="52"/>
      <c r="D41" s="41">
        <v>0</v>
      </c>
      <c r="E41" s="42">
        <v>0</v>
      </c>
      <c r="F41" s="43">
        <v>0</v>
      </c>
      <c r="G41" s="42"/>
      <c r="H41" s="41">
        <v>0</v>
      </c>
      <c r="I41" s="59">
        <v>0</v>
      </c>
      <c r="J41" s="42">
        <v>0</v>
      </c>
      <c r="K41" s="41">
        <v>0</v>
      </c>
      <c r="L41" s="42">
        <v>0</v>
      </c>
      <c r="M41" s="41">
        <v>0</v>
      </c>
      <c r="N41" s="59"/>
      <c r="O41" s="41"/>
      <c r="P41" s="41"/>
      <c r="Q41" s="42">
        <f t="shared" si="7"/>
        <v>0</v>
      </c>
    </row>
    <row r="42" spans="1:17" ht="15" customHeight="1" x14ac:dyDescent="0.2">
      <c r="A42" s="91" t="s">
        <v>37</v>
      </c>
      <c r="B42" s="40">
        <v>5456847</v>
      </c>
      <c r="C42" s="96"/>
      <c r="D42" s="41">
        <v>5456847</v>
      </c>
      <c r="E42" s="42">
        <v>0</v>
      </c>
      <c r="F42" s="43">
        <v>0</v>
      </c>
      <c r="G42" s="42">
        <v>0</v>
      </c>
      <c r="H42" s="41">
        <v>314392.44</v>
      </c>
      <c r="I42" s="59">
        <v>958839.03</v>
      </c>
      <c r="J42" s="42">
        <v>506180.62</v>
      </c>
      <c r="K42" s="41">
        <v>292052.83</v>
      </c>
      <c r="L42" s="42">
        <v>178641.94</v>
      </c>
      <c r="M42" s="41">
        <v>861018.86</v>
      </c>
      <c r="N42" s="59">
        <v>195420.79</v>
      </c>
      <c r="O42" s="41">
        <v>0</v>
      </c>
      <c r="P42" s="41">
        <v>0</v>
      </c>
      <c r="Q42" s="42">
        <f t="shared" si="7"/>
        <v>3306546.51</v>
      </c>
    </row>
    <row r="43" spans="1:17" ht="15" customHeight="1" x14ac:dyDescent="0.2">
      <c r="A43" s="89" t="s">
        <v>59</v>
      </c>
      <c r="B43" s="54">
        <v>0</v>
      </c>
      <c r="C43" s="48">
        <v>0</v>
      </c>
      <c r="D43" s="48">
        <v>0</v>
      </c>
      <c r="E43" s="54">
        <v>0</v>
      </c>
      <c r="F43" s="55">
        <v>0</v>
      </c>
      <c r="G43" s="54">
        <v>0</v>
      </c>
      <c r="H43" s="48">
        <v>0</v>
      </c>
      <c r="I43" s="62">
        <v>0</v>
      </c>
      <c r="J43" s="54">
        <v>0</v>
      </c>
      <c r="K43" s="48">
        <v>0</v>
      </c>
      <c r="L43" s="54">
        <v>0</v>
      </c>
      <c r="M43" s="48">
        <v>0</v>
      </c>
      <c r="N43" s="62">
        <v>0</v>
      </c>
      <c r="O43" s="48">
        <v>0</v>
      </c>
      <c r="P43" s="48">
        <v>0</v>
      </c>
      <c r="Q43" s="54">
        <v>0</v>
      </c>
    </row>
    <row r="44" spans="1:17" ht="15" customHeight="1" x14ac:dyDescent="0.2">
      <c r="A44" s="90" t="s">
        <v>60</v>
      </c>
      <c r="B44" s="42">
        <v>0</v>
      </c>
      <c r="C44" s="96"/>
      <c r="D44" s="41">
        <v>0</v>
      </c>
      <c r="E44" s="42">
        <v>0</v>
      </c>
      <c r="F44" s="43">
        <v>0</v>
      </c>
      <c r="G44" s="42">
        <v>0</v>
      </c>
      <c r="H44" s="41">
        <v>0</v>
      </c>
      <c r="I44" s="59">
        <v>0</v>
      </c>
      <c r="J44" s="42">
        <v>0</v>
      </c>
      <c r="K44" s="41">
        <v>0</v>
      </c>
      <c r="L44" s="42">
        <v>0</v>
      </c>
      <c r="M44" s="41">
        <v>0</v>
      </c>
      <c r="N44" s="59">
        <v>0</v>
      </c>
      <c r="O44" s="41">
        <v>0</v>
      </c>
      <c r="P44" s="41">
        <v>0</v>
      </c>
      <c r="Q44" s="42">
        <v>0</v>
      </c>
    </row>
    <row r="45" spans="1:17" ht="17.25" customHeight="1" x14ac:dyDescent="0.2">
      <c r="A45" s="90" t="s">
        <v>61</v>
      </c>
      <c r="B45" s="42">
        <v>0</v>
      </c>
      <c r="C45" s="96"/>
      <c r="D45" s="41">
        <v>0</v>
      </c>
      <c r="E45" s="42">
        <v>0</v>
      </c>
      <c r="F45" s="43">
        <v>0</v>
      </c>
      <c r="G45" s="42">
        <v>0</v>
      </c>
      <c r="H45" s="41">
        <v>0</v>
      </c>
      <c r="I45" s="59">
        <v>0</v>
      </c>
      <c r="J45" s="42">
        <v>0</v>
      </c>
      <c r="K45" s="41">
        <v>0</v>
      </c>
      <c r="L45" s="42">
        <v>0</v>
      </c>
      <c r="M45" s="41">
        <v>0</v>
      </c>
      <c r="N45" s="59">
        <v>0</v>
      </c>
      <c r="O45" s="41">
        <v>0</v>
      </c>
      <c r="P45" s="41">
        <v>0</v>
      </c>
      <c r="Q45" s="42">
        <v>0</v>
      </c>
    </row>
    <row r="46" spans="1:17" ht="19.5" customHeight="1" x14ac:dyDescent="0.2">
      <c r="A46" s="90" t="s">
        <v>62</v>
      </c>
      <c r="B46" s="42">
        <v>0</v>
      </c>
      <c r="C46" s="96"/>
      <c r="D46" s="41">
        <v>0</v>
      </c>
      <c r="E46" s="42">
        <v>0</v>
      </c>
      <c r="F46" s="43">
        <v>0</v>
      </c>
      <c r="G46" s="42">
        <v>0</v>
      </c>
      <c r="H46" s="41">
        <v>0</v>
      </c>
      <c r="I46" s="59">
        <v>0</v>
      </c>
      <c r="J46" s="42">
        <v>0</v>
      </c>
      <c r="K46" s="41">
        <v>0</v>
      </c>
      <c r="L46" s="42">
        <v>0</v>
      </c>
      <c r="M46" s="41">
        <v>0</v>
      </c>
      <c r="N46" s="59">
        <v>0</v>
      </c>
      <c r="O46" s="41">
        <v>0</v>
      </c>
      <c r="P46" s="41">
        <v>0</v>
      </c>
      <c r="Q46" s="42">
        <v>0</v>
      </c>
    </row>
    <row r="47" spans="1:17" ht="22.5" x14ac:dyDescent="0.2">
      <c r="A47" s="90" t="s">
        <v>63</v>
      </c>
      <c r="B47" s="42">
        <v>0</v>
      </c>
      <c r="C47" s="96"/>
      <c r="D47" s="41">
        <v>0</v>
      </c>
      <c r="E47" s="42">
        <v>0</v>
      </c>
      <c r="F47" s="43">
        <v>0</v>
      </c>
      <c r="G47" s="42">
        <v>0</v>
      </c>
      <c r="H47" s="41">
        <v>0</v>
      </c>
      <c r="I47" s="59">
        <v>0</v>
      </c>
      <c r="J47" s="42">
        <v>0</v>
      </c>
      <c r="K47" s="41">
        <v>0</v>
      </c>
      <c r="L47" s="42">
        <v>0</v>
      </c>
      <c r="M47" s="41">
        <v>0</v>
      </c>
      <c r="N47" s="59">
        <v>0</v>
      </c>
      <c r="O47" s="41">
        <v>0</v>
      </c>
      <c r="P47" s="41">
        <v>0</v>
      </c>
      <c r="Q47" s="42">
        <v>0</v>
      </c>
    </row>
    <row r="48" spans="1:17" ht="21.75" customHeight="1" x14ac:dyDescent="0.2">
      <c r="A48" s="90" t="s">
        <v>64</v>
      </c>
      <c r="B48" s="42">
        <v>0</v>
      </c>
      <c r="C48" s="96"/>
      <c r="D48" s="41">
        <v>0</v>
      </c>
      <c r="E48" s="42">
        <v>0</v>
      </c>
      <c r="F48" s="41">
        <v>0</v>
      </c>
      <c r="G48" s="59">
        <v>0</v>
      </c>
      <c r="H48" s="59">
        <v>0</v>
      </c>
      <c r="I48" s="59">
        <v>0</v>
      </c>
      <c r="J48" s="42">
        <v>0</v>
      </c>
      <c r="K48" s="41">
        <v>0</v>
      </c>
      <c r="L48" s="42">
        <v>0</v>
      </c>
      <c r="M48" s="41">
        <v>0</v>
      </c>
      <c r="N48" s="59">
        <v>0</v>
      </c>
      <c r="O48" s="41">
        <v>0</v>
      </c>
      <c r="P48" s="41">
        <v>0</v>
      </c>
      <c r="Q48" s="42">
        <v>0</v>
      </c>
    </row>
    <row r="49" spans="1:17" ht="12.75" x14ac:dyDescent="0.2">
      <c r="A49" s="90" t="s">
        <v>100</v>
      </c>
      <c r="B49" s="42">
        <v>0</v>
      </c>
      <c r="C49" s="96"/>
      <c r="D49" s="59">
        <v>0</v>
      </c>
      <c r="E49" s="42">
        <v>0</v>
      </c>
      <c r="F49" s="59">
        <v>0</v>
      </c>
      <c r="G49" s="59"/>
      <c r="H49" s="59"/>
      <c r="I49" s="59"/>
      <c r="J49" s="59"/>
      <c r="K49" s="42"/>
      <c r="L49" s="42"/>
      <c r="M49" s="41"/>
      <c r="N49" s="59"/>
      <c r="O49" s="41"/>
      <c r="P49" s="41"/>
      <c r="Q49" s="42">
        <v>0</v>
      </c>
    </row>
    <row r="50" spans="1:17" ht="15" customHeight="1" x14ac:dyDescent="0.2">
      <c r="A50" s="90" t="s">
        <v>65</v>
      </c>
      <c r="B50" s="59">
        <v>0</v>
      </c>
      <c r="C50" s="96"/>
      <c r="D50" s="59">
        <v>0</v>
      </c>
      <c r="E50" s="42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42">
        <v>0</v>
      </c>
      <c r="L50" s="42">
        <v>0</v>
      </c>
      <c r="M50" s="41">
        <v>0</v>
      </c>
      <c r="N50" s="59">
        <v>0</v>
      </c>
      <c r="O50" s="41">
        <v>0</v>
      </c>
      <c r="P50" s="41">
        <v>0</v>
      </c>
      <c r="Q50" s="42">
        <v>0</v>
      </c>
    </row>
    <row r="51" spans="1:17" ht="15" customHeight="1" x14ac:dyDescent="0.2">
      <c r="A51" s="112" t="s">
        <v>66</v>
      </c>
      <c r="B51" s="85">
        <v>0</v>
      </c>
      <c r="C51" s="86"/>
      <c r="D51" s="87">
        <v>0</v>
      </c>
      <c r="E51" s="85">
        <v>0</v>
      </c>
      <c r="F51" s="87">
        <v>0</v>
      </c>
      <c r="G51" s="85">
        <v>0</v>
      </c>
      <c r="H51" s="87">
        <v>0</v>
      </c>
      <c r="I51" s="88">
        <v>0</v>
      </c>
      <c r="J51" s="85">
        <v>0</v>
      </c>
      <c r="K51" s="87">
        <v>0</v>
      </c>
      <c r="L51" s="85">
        <v>0</v>
      </c>
      <c r="M51" s="87">
        <v>0</v>
      </c>
      <c r="N51" s="88">
        <v>0</v>
      </c>
      <c r="O51" s="87">
        <v>0</v>
      </c>
      <c r="P51" s="87">
        <v>0</v>
      </c>
      <c r="Q51" s="85">
        <v>0</v>
      </c>
    </row>
    <row r="52" spans="1:17" ht="15" customHeight="1" x14ac:dyDescent="0.2">
      <c r="A52" s="114" t="s">
        <v>67</v>
      </c>
      <c r="B52" s="98">
        <f>SUM(B53:B59)</f>
        <v>0</v>
      </c>
      <c r="C52" s="100">
        <f t="shared" ref="C52:D52" si="8">SUM(C53:C59)</f>
        <v>0</v>
      </c>
      <c r="D52" s="100">
        <f t="shared" si="8"/>
        <v>0</v>
      </c>
      <c r="E52" s="98">
        <f t="shared" ref="E52" si="9">SUM(E53:E59)</f>
        <v>0</v>
      </c>
      <c r="F52" s="115">
        <f t="shared" ref="F52" si="10">SUM(F53:F59)</f>
        <v>0</v>
      </c>
      <c r="G52" s="98">
        <f t="shared" ref="G52" si="11">SUM(G53:G59)</f>
        <v>0</v>
      </c>
      <c r="H52" s="100">
        <f t="shared" ref="H52" si="12">SUM(H53:H59)</f>
        <v>0</v>
      </c>
      <c r="I52" s="116">
        <f t="shared" ref="I52" si="13">SUM(I53:I59)</f>
        <v>0</v>
      </c>
      <c r="J52" s="98">
        <f t="shared" ref="J52" si="14">SUM(J53:J59)</f>
        <v>0</v>
      </c>
      <c r="K52" s="100">
        <f t="shared" ref="K52" si="15">SUM(K53:K59)</f>
        <v>0</v>
      </c>
      <c r="L52" s="98">
        <f t="shared" ref="L52" si="16">SUM(L53:L59)</f>
        <v>0</v>
      </c>
      <c r="M52" s="100">
        <f t="shared" ref="M52" si="17">SUM(M53:M59)</f>
        <v>0</v>
      </c>
      <c r="N52" s="116">
        <f t="shared" ref="N52" si="18">SUM(N53:N59)</f>
        <v>0</v>
      </c>
      <c r="O52" s="100">
        <f t="shared" ref="O52" si="19">SUM(O53:O59)</f>
        <v>0</v>
      </c>
      <c r="P52" s="100">
        <f t="shared" ref="P52" si="20">SUM(P53:P59)</f>
        <v>0</v>
      </c>
      <c r="Q52" s="98">
        <f t="shared" ref="Q52" si="21">SUM(Q53:Q59)</f>
        <v>0</v>
      </c>
    </row>
    <row r="53" spans="1:17" ht="15" customHeight="1" x14ac:dyDescent="0.2">
      <c r="A53" s="90" t="s">
        <v>68</v>
      </c>
      <c r="B53" s="42">
        <v>0</v>
      </c>
      <c r="C53" s="41">
        <v>0</v>
      </c>
      <c r="D53" s="41">
        <v>0</v>
      </c>
      <c r="E53" s="42">
        <v>0</v>
      </c>
      <c r="F53" s="43">
        <v>0</v>
      </c>
      <c r="G53" s="42">
        <v>0</v>
      </c>
      <c r="H53" s="41">
        <v>0</v>
      </c>
      <c r="I53" s="59">
        <v>0</v>
      </c>
      <c r="J53" s="42">
        <v>0</v>
      </c>
      <c r="K53" s="41">
        <v>0</v>
      </c>
      <c r="L53" s="42">
        <v>0</v>
      </c>
      <c r="M53" s="41">
        <v>0</v>
      </c>
      <c r="N53" s="59">
        <v>0</v>
      </c>
      <c r="O53" s="41">
        <v>0</v>
      </c>
      <c r="P53" s="41">
        <v>0</v>
      </c>
      <c r="Q53" s="42">
        <v>0</v>
      </c>
    </row>
    <row r="54" spans="1:17" ht="17.25" customHeight="1" x14ac:dyDescent="0.2">
      <c r="A54" s="90" t="s">
        <v>109</v>
      </c>
      <c r="B54" s="42">
        <v>0</v>
      </c>
      <c r="C54" s="41">
        <v>0</v>
      </c>
      <c r="D54" s="41">
        <v>0</v>
      </c>
      <c r="E54" s="42">
        <v>0</v>
      </c>
      <c r="F54" s="43">
        <v>0</v>
      </c>
      <c r="G54" s="42">
        <v>0</v>
      </c>
      <c r="H54" s="41">
        <v>0</v>
      </c>
      <c r="I54" s="59">
        <v>0</v>
      </c>
      <c r="J54" s="42">
        <v>0</v>
      </c>
      <c r="K54" s="41">
        <v>0</v>
      </c>
      <c r="L54" s="42">
        <v>0</v>
      </c>
      <c r="M54" s="41">
        <v>0</v>
      </c>
      <c r="N54" s="59">
        <v>0</v>
      </c>
      <c r="O54" s="41">
        <v>0</v>
      </c>
      <c r="P54" s="41">
        <v>0</v>
      </c>
      <c r="Q54" s="42">
        <v>0</v>
      </c>
    </row>
    <row r="55" spans="1:17" ht="19.5" customHeight="1" x14ac:dyDescent="0.2">
      <c r="A55" s="90" t="s">
        <v>69</v>
      </c>
      <c r="B55" s="42">
        <v>0</v>
      </c>
      <c r="C55" s="41">
        <v>0</v>
      </c>
      <c r="D55" s="41">
        <v>0</v>
      </c>
      <c r="E55" s="42">
        <v>0</v>
      </c>
      <c r="F55" s="43">
        <v>0</v>
      </c>
      <c r="G55" s="42">
        <v>0</v>
      </c>
      <c r="H55" s="41">
        <v>0</v>
      </c>
      <c r="I55" s="59">
        <v>0</v>
      </c>
      <c r="J55" s="42">
        <v>0</v>
      </c>
      <c r="K55" s="41">
        <v>0</v>
      </c>
      <c r="L55" s="42">
        <v>0</v>
      </c>
      <c r="M55" s="41">
        <v>0</v>
      </c>
      <c r="N55" s="59">
        <v>0</v>
      </c>
      <c r="O55" s="41">
        <v>0</v>
      </c>
      <c r="P55" s="41">
        <v>0</v>
      </c>
      <c r="Q55" s="42">
        <v>0</v>
      </c>
    </row>
    <row r="56" spans="1:17" ht="27" customHeight="1" x14ac:dyDescent="0.2">
      <c r="A56" s="90" t="s">
        <v>70</v>
      </c>
      <c r="B56" s="42">
        <v>0</v>
      </c>
      <c r="C56" s="41">
        <v>0</v>
      </c>
      <c r="D56" s="41">
        <v>0</v>
      </c>
      <c r="E56" s="42">
        <v>0</v>
      </c>
      <c r="F56" s="43">
        <v>0</v>
      </c>
      <c r="G56" s="42">
        <v>0</v>
      </c>
      <c r="H56" s="41">
        <v>0</v>
      </c>
      <c r="I56" s="59">
        <v>0</v>
      </c>
      <c r="J56" s="42">
        <v>0</v>
      </c>
      <c r="K56" s="41">
        <v>0</v>
      </c>
      <c r="L56" s="42">
        <v>0</v>
      </c>
      <c r="M56" s="41">
        <v>0</v>
      </c>
      <c r="N56" s="59">
        <v>0</v>
      </c>
      <c r="O56" s="41">
        <v>0</v>
      </c>
      <c r="P56" s="41">
        <v>0</v>
      </c>
      <c r="Q56" s="42">
        <v>0</v>
      </c>
    </row>
    <row r="57" spans="1:17" ht="24.75" customHeight="1" x14ac:dyDescent="0.2">
      <c r="A57" s="90" t="s">
        <v>71</v>
      </c>
      <c r="B57" s="42">
        <v>0</v>
      </c>
      <c r="C57" s="41">
        <v>0</v>
      </c>
      <c r="D57" s="41">
        <v>0</v>
      </c>
      <c r="E57" s="42">
        <v>0</v>
      </c>
      <c r="F57" s="43">
        <v>0</v>
      </c>
      <c r="G57" s="42">
        <v>0</v>
      </c>
      <c r="H57" s="41">
        <v>0</v>
      </c>
      <c r="I57" s="59">
        <v>0</v>
      </c>
      <c r="J57" s="42">
        <v>0</v>
      </c>
      <c r="K57" s="41">
        <v>0</v>
      </c>
      <c r="L57" s="42">
        <v>0</v>
      </c>
      <c r="M57" s="41">
        <v>0</v>
      </c>
      <c r="N57" s="59">
        <v>0</v>
      </c>
      <c r="O57" s="41">
        <v>0</v>
      </c>
      <c r="P57" s="41">
        <v>0</v>
      </c>
      <c r="Q57" s="42">
        <v>0</v>
      </c>
    </row>
    <row r="58" spans="1:17" ht="15" customHeight="1" x14ac:dyDescent="0.2">
      <c r="A58" s="91" t="s">
        <v>72</v>
      </c>
      <c r="B58" s="42">
        <v>0</v>
      </c>
      <c r="C58" s="41">
        <v>0</v>
      </c>
      <c r="D58" s="41">
        <v>0</v>
      </c>
      <c r="E58" s="42">
        <v>0</v>
      </c>
      <c r="F58" s="43">
        <v>0</v>
      </c>
      <c r="G58" s="42">
        <v>0</v>
      </c>
      <c r="H58" s="41">
        <v>0</v>
      </c>
      <c r="I58" s="59">
        <v>0</v>
      </c>
      <c r="J58" s="42">
        <v>0</v>
      </c>
      <c r="K58" s="41">
        <v>0</v>
      </c>
      <c r="L58" s="42">
        <v>0</v>
      </c>
      <c r="M58" s="41">
        <v>0</v>
      </c>
      <c r="N58" s="59">
        <v>0</v>
      </c>
      <c r="O58" s="41">
        <v>0</v>
      </c>
      <c r="P58" s="41">
        <v>0</v>
      </c>
      <c r="Q58" s="42">
        <v>0</v>
      </c>
    </row>
    <row r="59" spans="1:17" ht="15.75" customHeight="1" x14ac:dyDescent="0.2">
      <c r="A59" s="90" t="s">
        <v>73</v>
      </c>
      <c r="B59" s="42">
        <v>0</v>
      </c>
      <c r="C59" s="41">
        <v>0</v>
      </c>
      <c r="D59" s="41">
        <v>0</v>
      </c>
      <c r="E59" s="42">
        <v>0</v>
      </c>
      <c r="F59" s="43">
        <v>0</v>
      </c>
      <c r="G59" s="42">
        <v>0</v>
      </c>
      <c r="H59" s="41">
        <v>0</v>
      </c>
      <c r="I59" s="59">
        <v>0</v>
      </c>
      <c r="J59" s="42">
        <v>0</v>
      </c>
      <c r="K59" s="41">
        <v>0</v>
      </c>
      <c r="L59" s="42">
        <v>0</v>
      </c>
      <c r="M59" s="41">
        <v>0</v>
      </c>
      <c r="N59" s="59">
        <v>0</v>
      </c>
      <c r="O59" s="41">
        <v>0</v>
      </c>
      <c r="P59" s="41">
        <v>0</v>
      </c>
      <c r="Q59" s="42">
        <v>0</v>
      </c>
    </row>
    <row r="60" spans="1:17" ht="15" customHeight="1" x14ac:dyDescent="0.2">
      <c r="A60" s="89" t="s">
        <v>38</v>
      </c>
      <c r="B60" s="47">
        <f>SUM(B61:B67)</f>
        <v>9633208</v>
      </c>
      <c r="C60" s="113">
        <f>SUM(C61:C67)</f>
        <v>0</v>
      </c>
      <c r="D60" s="48">
        <f>SUM(D61:D67)</f>
        <v>9633208</v>
      </c>
      <c r="E60" s="54">
        <f t="shared" ref="E60:Q60" si="22">SUM(E61:E67)</f>
        <v>0</v>
      </c>
      <c r="F60" s="55">
        <f t="shared" si="22"/>
        <v>0</v>
      </c>
      <c r="G60" s="54">
        <f t="shared" si="22"/>
        <v>40540.080000000002</v>
      </c>
      <c r="H60" s="48">
        <f>SUM(H61:H69)</f>
        <v>845189.87999999989</v>
      </c>
      <c r="I60" s="62">
        <f t="shared" si="22"/>
        <v>2218850.88</v>
      </c>
      <c r="J60" s="54">
        <f t="shared" si="22"/>
        <v>2459239</v>
      </c>
      <c r="K60" s="48">
        <f t="shared" si="22"/>
        <v>696545.6</v>
      </c>
      <c r="L60" s="54">
        <f t="shared" si="22"/>
        <v>30674.73</v>
      </c>
      <c r="M60" s="48">
        <f t="shared" si="22"/>
        <v>2101109</v>
      </c>
      <c r="N60" s="62">
        <f t="shared" si="22"/>
        <v>253355.28</v>
      </c>
      <c r="O60" s="48">
        <f t="shared" si="22"/>
        <v>0</v>
      </c>
      <c r="P60" s="48">
        <f t="shared" si="22"/>
        <v>0</v>
      </c>
      <c r="Q60" s="54">
        <f t="shared" si="22"/>
        <v>8645504.4499999993</v>
      </c>
    </row>
    <row r="61" spans="1:17" ht="15" customHeight="1" x14ac:dyDescent="0.2">
      <c r="A61" s="91" t="s">
        <v>39</v>
      </c>
      <c r="B61" s="40">
        <v>1942490</v>
      </c>
      <c r="C61" s="96"/>
      <c r="D61" s="40">
        <v>1942490</v>
      </c>
      <c r="E61" s="42">
        <v>0</v>
      </c>
      <c r="F61" s="43">
        <v>0</v>
      </c>
      <c r="G61" s="42">
        <v>40540.080000000002</v>
      </c>
      <c r="H61" s="41">
        <v>225552.28</v>
      </c>
      <c r="I61" s="59">
        <v>772898.82</v>
      </c>
      <c r="J61" s="42">
        <v>276202.59999999998</v>
      </c>
      <c r="K61" s="41">
        <v>0</v>
      </c>
      <c r="L61" s="42">
        <v>0</v>
      </c>
      <c r="M61" s="41">
        <v>123569.60000000001</v>
      </c>
      <c r="N61" s="59">
        <v>232155.32</v>
      </c>
      <c r="O61" s="41">
        <v>0</v>
      </c>
      <c r="P61" s="41">
        <v>0</v>
      </c>
      <c r="Q61" s="42">
        <f t="shared" ref="Q61:Q69" si="23">SUM(E61:P61)</f>
        <v>1670918.7</v>
      </c>
    </row>
    <row r="62" spans="1:17" ht="15" customHeight="1" x14ac:dyDescent="0.2">
      <c r="A62" s="90" t="s">
        <v>40</v>
      </c>
      <c r="B62" s="40">
        <v>428680</v>
      </c>
      <c r="C62" s="52"/>
      <c r="D62" s="40">
        <v>428680</v>
      </c>
      <c r="E62" s="42">
        <v>0</v>
      </c>
      <c r="F62" s="43">
        <v>0</v>
      </c>
      <c r="G62" s="42">
        <v>0</v>
      </c>
      <c r="H62" s="41">
        <v>0</v>
      </c>
      <c r="I62" s="59">
        <v>140469.56</v>
      </c>
      <c r="J62" s="42">
        <v>0</v>
      </c>
      <c r="K62" s="41">
        <v>99710</v>
      </c>
      <c r="L62" s="42">
        <v>0</v>
      </c>
      <c r="M62" s="41">
        <v>200989.4</v>
      </c>
      <c r="N62" s="59">
        <v>0</v>
      </c>
      <c r="O62" s="41">
        <v>0</v>
      </c>
      <c r="P62" s="41">
        <v>0</v>
      </c>
      <c r="Q62" s="42">
        <f t="shared" si="23"/>
        <v>441168.95999999996</v>
      </c>
    </row>
    <row r="63" spans="1:17" ht="15" customHeight="1" x14ac:dyDescent="0.2">
      <c r="A63" s="90" t="s">
        <v>45</v>
      </c>
      <c r="B63" s="40">
        <v>613818</v>
      </c>
      <c r="C63" s="52"/>
      <c r="D63" s="40">
        <v>613818</v>
      </c>
      <c r="E63" s="42">
        <v>0</v>
      </c>
      <c r="F63" s="43">
        <v>0</v>
      </c>
      <c r="G63" s="42">
        <v>0</v>
      </c>
      <c r="H63" s="41">
        <v>243325.44</v>
      </c>
      <c r="I63" s="59">
        <v>0</v>
      </c>
      <c r="J63" s="42">
        <v>77502.399999999994</v>
      </c>
      <c r="K63" s="41">
        <v>0</v>
      </c>
      <c r="L63" s="42">
        <v>0</v>
      </c>
      <c r="M63" s="41">
        <v>0</v>
      </c>
      <c r="N63" s="59">
        <v>0</v>
      </c>
      <c r="O63" s="41">
        <v>0</v>
      </c>
      <c r="P63" s="41">
        <v>0</v>
      </c>
      <c r="Q63" s="42">
        <f t="shared" si="23"/>
        <v>320827.83999999997</v>
      </c>
    </row>
    <row r="64" spans="1:17" ht="15" customHeight="1" x14ac:dyDescent="0.2">
      <c r="A64" s="90" t="s">
        <v>54</v>
      </c>
      <c r="B64" s="40">
        <v>1945700</v>
      </c>
      <c r="C64" s="52"/>
      <c r="D64" s="40">
        <v>1945700</v>
      </c>
      <c r="E64" s="42">
        <v>0</v>
      </c>
      <c r="F64" s="43">
        <v>0</v>
      </c>
      <c r="G64" s="42">
        <v>0</v>
      </c>
      <c r="H64" s="41">
        <v>0</v>
      </c>
      <c r="I64" s="59">
        <v>0</v>
      </c>
      <c r="J64" s="42">
        <v>0</v>
      </c>
      <c r="K64" s="41">
        <v>384000</v>
      </c>
      <c r="L64" s="42">
        <v>0</v>
      </c>
      <c r="M64" s="41">
        <v>0</v>
      </c>
      <c r="N64" s="59">
        <v>0</v>
      </c>
      <c r="O64" s="41">
        <v>0</v>
      </c>
      <c r="P64" s="41">
        <v>0</v>
      </c>
      <c r="Q64" s="42">
        <f t="shared" si="23"/>
        <v>384000</v>
      </c>
    </row>
    <row r="65" spans="1:25" ht="15" customHeight="1" x14ac:dyDescent="0.2">
      <c r="A65" s="90" t="s">
        <v>41</v>
      </c>
      <c r="B65" s="40">
        <v>1202520</v>
      </c>
      <c r="C65" s="52"/>
      <c r="D65" s="40">
        <v>1202520</v>
      </c>
      <c r="E65" s="42">
        <v>0</v>
      </c>
      <c r="F65" s="43">
        <v>0</v>
      </c>
      <c r="G65" s="42">
        <v>0</v>
      </c>
      <c r="H65" s="41">
        <v>376312.16</v>
      </c>
      <c r="I65" s="59">
        <v>205482.5</v>
      </c>
      <c r="J65" s="42">
        <v>355534</v>
      </c>
      <c r="K65" s="41">
        <v>212835.6</v>
      </c>
      <c r="L65" s="42">
        <v>30674.73</v>
      </c>
      <c r="M65" s="41">
        <v>26550</v>
      </c>
      <c r="N65" s="59">
        <v>21199.96</v>
      </c>
      <c r="O65" s="41">
        <v>0</v>
      </c>
      <c r="P65" s="41">
        <v>0</v>
      </c>
      <c r="Q65" s="42">
        <f t="shared" si="23"/>
        <v>1228588.95</v>
      </c>
      <c r="R65" s="1"/>
      <c r="S65" s="1"/>
      <c r="T65" s="1"/>
      <c r="U65" s="1"/>
      <c r="V65" s="1"/>
      <c r="W65" s="1"/>
      <c r="X65" s="1"/>
      <c r="Y65" s="1"/>
    </row>
    <row r="66" spans="1:25" ht="15" customHeight="1" x14ac:dyDescent="0.2">
      <c r="A66" s="90" t="s">
        <v>74</v>
      </c>
      <c r="B66" s="42">
        <v>0</v>
      </c>
      <c r="C66" s="52"/>
      <c r="D66" s="42">
        <v>0</v>
      </c>
      <c r="E66" s="42">
        <v>0</v>
      </c>
      <c r="F66" s="43">
        <v>0</v>
      </c>
      <c r="G66" s="42">
        <v>0</v>
      </c>
      <c r="H66" s="41">
        <v>0</v>
      </c>
      <c r="I66" s="59">
        <v>0</v>
      </c>
      <c r="J66" s="42">
        <v>0</v>
      </c>
      <c r="K66" s="41">
        <v>0</v>
      </c>
      <c r="L66" s="42">
        <v>0</v>
      </c>
      <c r="M66" s="41">
        <v>0</v>
      </c>
      <c r="N66" s="59">
        <v>0</v>
      </c>
      <c r="O66" s="41">
        <v>0</v>
      </c>
      <c r="P66" s="41">
        <v>0</v>
      </c>
      <c r="Q66" s="42">
        <f t="shared" si="23"/>
        <v>0</v>
      </c>
      <c r="R66" s="1"/>
      <c r="S66" s="1"/>
      <c r="T66" s="1"/>
      <c r="U66" s="1"/>
      <c r="V66" s="1"/>
      <c r="W66" s="1"/>
      <c r="X66" s="1"/>
      <c r="Y66" s="1"/>
    </row>
    <row r="67" spans="1:25" ht="15" customHeight="1" x14ac:dyDescent="0.2">
      <c r="A67" s="90" t="s">
        <v>55</v>
      </c>
      <c r="B67" s="40">
        <v>3500000</v>
      </c>
      <c r="C67" s="52"/>
      <c r="D67" s="79">
        <v>3500000</v>
      </c>
      <c r="E67" s="59">
        <v>0</v>
      </c>
      <c r="F67" s="42">
        <v>0</v>
      </c>
      <c r="G67" s="59">
        <v>0</v>
      </c>
      <c r="H67" s="59">
        <v>0</v>
      </c>
      <c r="I67" s="59">
        <v>1100000</v>
      </c>
      <c r="J67" s="42">
        <v>1750000</v>
      </c>
      <c r="K67" s="41">
        <v>0</v>
      </c>
      <c r="L67" s="42">
        <v>0</v>
      </c>
      <c r="M67" s="41">
        <v>1750000</v>
      </c>
      <c r="N67" s="59">
        <v>0</v>
      </c>
      <c r="O67" s="41">
        <v>0</v>
      </c>
      <c r="P67" s="41">
        <v>0</v>
      </c>
      <c r="Q67" s="42">
        <f t="shared" si="23"/>
        <v>4600000</v>
      </c>
      <c r="R67" s="1"/>
      <c r="S67" s="1"/>
      <c r="T67" s="1"/>
      <c r="U67" s="1"/>
      <c r="V67" s="1"/>
      <c r="W67" s="1"/>
      <c r="X67" s="1"/>
      <c r="Y67" s="1"/>
    </row>
    <row r="68" spans="1:25" ht="15" customHeight="1" x14ac:dyDescent="0.2">
      <c r="A68" s="90" t="s">
        <v>107</v>
      </c>
      <c r="B68" s="42">
        <v>0</v>
      </c>
      <c r="C68" s="52"/>
      <c r="D68" s="59">
        <v>0</v>
      </c>
      <c r="E68" s="59">
        <v>0</v>
      </c>
      <c r="F68" s="42">
        <v>0</v>
      </c>
      <c r="G68" s="59">
        <v>0</v>
      </c>
      <c r="H68" s="59">
        <v>0</v>
      </c>
      <c r="I68" s="59">
        <v>0</v>
      </c>
      <c r="J68" s="42">
        <v>0</v>
      </c>
      <c r="K68" s="41">
        <v>0</v>
      </c>
      <c r="L68" s="42">
        <v>0</v>
      </c>
      <c r="M68" s="41">
        <v>0</v>
      </c>
      <c r="N68" s="59">
        <v>0</v>
      </c>
      <c r="O68" s="41">
        <v>0</v>
      </c>
      <c r="P68" s="41">
        <v>0</v>
      </c>
      <c r="Q68" s="42">
        <f t="shared" si="23"/>
        <v>0</v>
      </c>
      <c r="R68" s="1"/>
      <c r="S68" s="1"/>
      <c r="T68" s="1"/>
      <c r="U68" s="1"/>
      <c r="V68" s="1"/>
      <c r="W68" s="1"/>
      <c r="X68" s="1"/>
      <c r="Y68" s="1"/>
    </row>
    <row r="69" spans="1:25" ht="16.5" customHeight="1" x14ac:dyDescent="0.2">
      <c r="A69" s="90" t="s">
        <v>114</v>
      </c>
      <c r="B69" s="59">
        <v>0</v>
      </c>
      <c r="C69" s="52"/>
      <c r="D69" s="59">
        <v>0</v>
      </c>
      <c r="E69" s="59">
        <v>0</v>
      </c>
      <c r="F69" s="42">
        <v>0</v>
      </c>
      <c r="G69" s="59">
        <v>0</v>
      </c>
      <c r="H69" s="59">
        <v>0</v>
      </c>
      <c r="I69" s="59">
        <v>0</v>
      </c>
      <c r="J69" s="42">
        <v>0</v>
      </c>
      <c r="K69" s="41">
        <v>0</v>
      </c>
      <c r="L69" s="42">
        <v>0</v>
      </c>
      <c r="M69" s="41">
        <v>0</v>
      </c>
      <c r="N69" s="59">
        <v>0</v>
      </c>
      <c r="O69" s="41">
        <v>0</v>
      </c>
      <c r="P69" s="41">
        <v>0</v>
      </c>
      <c r="Q69" s="42">
        <f t="shared" si="23"/>
        <v>0</v>
      </c>
      <c r="R69" s="1"/>
      <c r="S69" s="1"/>
      <c r="T69" s="1"/>
      <c r="U69" s="1"/>
      <c r="V69" s="1"/>
      <c r="W69" s="1"/>
      <c r="X69" s="1"/>
      <c r="Y69" s="1"/>
    </row>
    <row r="70" spans="1:25" ht="15" customHeight="1" x14ac:dyDescent="0.2">
      <c r="A70" s="92" t="s">
        <v>75</v>
      </c>
      <c r="B70" s="54">
        <f>SUM(B71:B74)</f>
        <v>0</v>
      </c>
      <c r="C70" s="48">
        <f t="shared" ref="C70:D70" si="24">SUM(C71:C74)</f>
        <v>0</v>
      </c>
      <c r="D70" s="62">
        <f t="shared" si="24"/>
        <v>0</v>
      </c>
      <c r="E70" s="62">
        <f t="shared" ref="E70" si="25">SUM(E71:E74)</f>
        <v>0</v>
      </c>
      <c r="F70" s="54">
        <f t="shared" ref="F70" si="26">SUM(F71:F74)</f>
        <v>0</v>
      </c>
      <c r="G70" s="62">
        <f t="shared" ref="G70" si="27">SUM(G71:G74)</f>
        <v>0</v>
      </c>
      <c r="H70" s="62">
        <f t="shared" ref="H70" si="28">SUM(H71:H74)</f>
        <v>0</v>
      </c>
      <c r="I70" s="62">
        <f t="shared" ref="I70" si="29">SUM(I71:I74)</f>
        <v>0</v>
      </c>
      <c r="J70" s="54">
        <f t="shared" ref="J70" si="30">SUM(J71:J74)</f>
        <v>0</v>
      </c>
      <c r="K70" s="48">
        <f t="shared" ref="K70" si="31">SUM(K71:K74)</f>
        <v>0</v>
      </c>
      <c r="L70" s="54">
        <f t="shared" ref="L70" si="32">SUM(L71:L74)</f>
        <v>0</v>
      </c>
      <c r="M70" s="48">
        <f t="shared" ref="M70" si="33">SUM(M71:M74)</f>
        <v>0</v>
      </c>
      <c r="N70" s="62">
        <f t="shared" ref="N70" si="34">SUM(N71:N74)</f>
        <v>0</v>
      </c>
      <c r="O70" s="48">
        <f t="shared" ref="O70" si="35">SUM(O71:O74)</f>
        <v>0</v>
      </c>
      <c r="P70" s="48">
        <f t="shared" ref="P70" si="36">SUM(P71:P74)</f>
        <v>0</v>
      </c>
      <c r="Q70" s="54">
        <f t="shared" ref="Q70" si="37">SUM(Q71:Q74)</f>
        <v>0</v>
      </c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">
      <c r="A71" s="93" t="s">
        <v>76</v>
      </c>
      <c r="B71" s="42">
        <v>0</v>
      </c>
      <c r="C71" s="41">
        <v>0</v>
      </c>
      <c r="D71" s="59">
        <v>0</v>
      </c>
      <c r="E71" s="42">
        <v>0</v>
      </c>
      <c r="F71" s="42">
        <v>0</v>
      </c>
      <c r="G71" s="59">
        <v>0</v>
      </c>
      <c r="H71" s="59">
        <v>0</v>
      </c>
      <c r="I71" s="59">
        <v>0</v>
      </c>
      <c r="J71" s="42">
        <v>0</v>
      </c>
      <c r="K71" s="41">
        <v>0</v>
      </c>
      <c r="L71" s="42">
        <v>0</v>
      </c>
      <c r="M71" s="41">
        <v>0</v>
      </c>
      <c r="N71" s="59">
        <v>0</v>
      </c>
      <c r="O71" s="41">
        <v>0</v>
      </c>
      <c r="P71" s="41">
        <v>0</v>
      </c>
      <c r="Q71" s="42">
        <v>0</v>
      </c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">
      <c r="A72" s="93" t="s">
        <v>77</v>
      </c>
      <c r="B72" s="42">
        <v>0</v>
      </c>
      <c r="C72" s="41">
        <v>0</v>
      </c>
      <c r="D72" s="41">
        <v>0</v>
      </c>
      <c r="E72" s="42">
        <v>0</v>
      </c>
      <c r="F72" s="59">
        <v>0</v>
      </c>
      <c r="G72" s="59">
        <v>0</v>
      </c>
      <c r="H72" s="59">
        <v>0</v>
      </c>
      <c r="I72" s="59">
        <v>0</v>
      </c>
      <c r="J72" s="42">
        <v>0</v>
      </c>
      <c r="K72" s="41">
        <v>0</v>
      </c>
      <c r="L72" s="42">
        <v>0</v>
      </c>
      <c r="M72" s="41">
        <v>0</v>
      </c>
      <c r="N72" s="59">
        <v>0</v>
      </c>
      <c r="O72" s="41">
        <v>0</v>
      </c>
      <c r="P72" s="41">
        <v>0</v>
      </c>
      <c r="Q72" s="42">
        <v>0</v>
      </c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">
      <c r="A73" s="93" t="s">
        <v>78</v>
      </c>
      <c r="B73" s="42">
        <v>0</v>
      </c>
      <c r="C73" s="41">
        <v>0</v>
      </c>
      <c r="D73" s="41">
        <v>0</v>
      </c>
      <c r="E73" s="42">
        <v>0</v>
      </c>
      <c r="F73" s="59">
        <v>0</v>
      </c>
      <c r="G73" s="59">
        <v>0</v>
      </c>
      <c r="H73" s="59">
        <v>0</v>
      </c>
      <c r="I73" s="59">
        <v>0</v>
      </c>
      <c r="J73" s="42">
        <v>0</v>
      </c>
      <c r="K73" s="41">
        <v>0</v>
      </c>
      <c r="L73" s="42">
        <v>0</v>
      </c>
      <c r="M73" s="41">
        <v>0</v>
      </c>
      <c r="N73" s="59">
        <v>0</v>
      </c>
      <c r="O73" s="41">
        <v>0</v>
      </c>
      <c r="P73" s="41">
        <v>0</v>
      </c>
      <c r="Q73" s="42">
        <v>0</v>
      </c>
      <c r="R73" s="1"/>
      <c r="S73" s="1"/>
      <c r="T73" s="1"/>
      <c r="U73" s="1"/>
      <c r="V73" s="1"/>
      <c r="W73" s="1"/>
      <c r="X73" s="1"/>
      <c r="Y73" s="1"/>
    </row>
    <row r="74" spans="1:25" ht="22.5" x14ac:dyDescent="0.2">
      <c r="A74" s="94" t="s">
        <v>79</v>
      </c>
      <c r="B74" s="42">
        <v>0</v>
      </c>
      <c r="C74" s="41">
        <v>0</v>
      </c>
      <c r="D74" s="59">
        <v>0</v>
      </c>
      <c r="E74" s="42">
        <v>0</v>
      </c>
      <c r="F74" s="59">
        <v>0</v>
      </c>
      <c r="G74" s="59">
        <v>0</v>
      </c>
      <c r="H74" s="59">
        <v>0</v>
      </c>
      <c r="I74" s="59">
        <v>0</v>
      </c>
      <c r="J74" s="42">
        <v>0</v>
      </c>
      <c r="K74" s="41">
        <v>0</v>
      </c>
      <c r="L74" s="42">
        <v>0</v>
      </c>
      <c r="M74" s="41">
        <v>0</v>
      </c>
      <c r="N74" s="59">
        <v>0</v>
      </c>
      <c r="O74" s="41">
        <v>0</v>
      </c>
      <c r="P74" s="41">
        <v>0</v>
      </c>
      <c r="Q74" s="42">
        <v>0</v>
      </c>
      <c r="R74" s="1"/>
      <c r="S74" s="1"/>
      <c r="T74" s="1"/>
      <c r="U74" s="1"/>
      <c r="V74" s="1"/>
      <c r="W74" s="1"/>
      <c r="X74" s="1"/>
      <c r="Y74" s="1"/>
    </row>
    <row r="75" spans="1:25" ht="15" customHeight="1" x14ac:dyDescent="0.2">
      <c r="A75" s="92" t="s">
        <v>80</v>
      </c>
      <c r="B75" s="54">
        <f>SUM(B76:B77)</f>
        <v>0</v>
      </c>
      <c r="C75" s="48">
        <f t="shared" ref="C75:D75" si="38">SUM(C76:C77)</f>
        <v>0</v>
      </c>
      <c r="D75" s="62">
        <f t="shared" si="38"/>
        <v>0</v>
      </c>
      <c r="E75" s="54">
        <f t="shared" ref="E75" si="39">SUM(E76:E77)</f>
        <v>0</v>
      </c>
      <c r="F75" s="62">
        <f t="shared" ref="F75" si="40">SUM(F76:F77)</f>
        <v>0</v>
      </c>
      <c r="G75" s="62">
        <f t="shared" ref="G75" si="41">SUM(G76:G77)</f>
        <v>0</v>
      </c>
      <c r="H75" s="62">
        <f t="shared" ref="H75" si="42">SUM(H76:H77)</f>
        <v>0</v>
      </c>
      <c r="I75" s="62">
        <f t="shared" ref="I75" si="43">SUM(I76:I77)</f>
        <v>0</v>
      </c>
      <c r="J75" s="54">
        <f t="shared" ref="J75" si="44">SUM(J76:J77)</f>
        <v>0</v>
      </c>
      <c r="K75" s="48">
        <f t="shared" ref="K75" si="45">SUM(K76:K77)</f>
        <v>0</v>
      </c>
      <c r="L75" s="54">
        <f t="shared" ref="L75" si="46">SUM(L76:L77)</f>
        <v>0</v>
      </c>
      <c r="M75" s="48">
        <f t="shared" ref="M75" si="47">SUM(M76:M77)</f>
        <v>0</v>
      </c>
      <c r="N75" s="62">
        <f t="shared" ref="N75" si="48">SUM(N76:N77)</f>
        <v>0</v>
      </c>
      <c r="O75" s="48">
        <f t="shared" ref="O75" si="49">SUM(O76:O77)</f>
        <v>0</v>
      </c>
      <c r="P75" s="48">
        <f t="shared" ref="P75" si="50">SUM(P76:P77)</f>
        <v>0</v>
      </c>
      <c r="Q75" s="54">
        <f t="shared" ref="Q75" si="51">SUM(Q76:Q77)</f>
        <v>0</v>
      </c>
      <c r="R75" s="1"/>
      <c r="S75" s="1"/>
      <c r="T75" s="1"/>
      <c r="U75" s="1"/>
      <c r="V75" s="1"/>
      <c r="W75" s="1"/>
      <c r="X75" s="1"/>
      <c r="Y75" s="1"/>
    </row>
    <row r="76" spans="1:25" ht="15" customHeight="1" x14ac:dyDescent="0.2">
      <c r="A76" s="93" t="s">
        <v>81</v>
      </c>
      <c r="B76" s="42">
        <v>0</v>
      </c>
      <c r="C76" s="41">
        <v>0</v>
      </c>
      <c r="D76" s="59">
        <v>0</v>
      </c>
      <c r="E76" s="42">
        <v>0</v>
      </c>
      <c r="F76" s="59">
        <v>0</v>
      </c>
      <c r="G76" s="59">
        <v>0</v>
      </c>
      <c r="H76" s="59">
        <v>0</v>
      </c>
      <c r="I76" s="59">
        <v>0</v>
      </c>
      <c r="J76" s="42">
        <v>0</v>
      </c>
      <c r="K76" s="41">
        <v>0</v>
      </c>
      <c r="L76" s="42">
        <v>0</v>
      </c>
      <c r="M76" s="41">
        <v>0</v>
      </c>
      <c r="N76" s="59">
        <v>0</v>
      </c>
      <c r="O76" s="41">
        <v>0</v>
      </c>
      <c r="P76" s="41">
        <v>0</v>
      </c>
      <c r="Q76" s="42">
        <v>0</v>
      </c>
      <c r="R76" s="1"/>
      <c r="S76" s="1"/>
      <c r="T76" s="1"/>
      <c r="U76" s="1"/>
      <c r="V76" s="1"/>
      <c r="W76" s="1"/>
      <c r="X76" s="1"/>
      <c r="Y76" s="1"/>
    </row>
    <row r="77" spans="1:25" ht="15" customHeight="1" x14ac:dyDescent="0.2">
      <c r="A77" s="93" t="s">
        <v>82</v>
      </c>
      <c r="B77" s="42">
        <v>0</v>
      </c>
      <c r="C77" s="41">
        <v>0</v>
      </c>
      <c r="D77" s="59">
        <v>0</v>
      </c>
      <c r="E77" s="42">
        <v>0</v>
      </c>
      <c r="F77" s="59">
        <v>0</v>
      </c>
      <c r="G77" s="59">
        <v>0</v>
      </c>
      <c r="H77" s="59">
        <v>0</v>
      </c>
      <c r="I77" s="59">
        <v>0</v>
      </c>
      <c r="J77" s="42">
        <v>0</v>
      </c>
      <c r="K77" s="41">
        <v>0</v>
      </c>
      <c r="L77" s="42">
        <v>0</v>
      </c>
      <c r="M77" s="41">
        <v>0</v>
      </c>
      <c r="N77" s="59">
        <v>0</v>
      </c>
      <c r="O77" s="41">
        <v>0</v>
      </c>
      <c r="P77" s="41">
        <v>0</v>
      </c>
      <c r="Q77" s="42">
        <v>0</v>
      </c>
      <c r="R77" s="1"/>
      <c r="S77" s="1"/>
      <c r="T77" s="1"/>
      <c r="U77" s="1"/>
      <c r="V77" s="1"/>
      <c r="W77" s="1"/>
      <c r="X77" s="1"/>
      <c r="Y77" s="1"/>
    </row>
    <row r="78" spans="1:25" ht="15" customHeight="1" x14ac:dyDescent="0.2">
      <c r="A78" s="93" t="s">
        <v>104</v>
      </c>
      <c r="B78" s="42">
        <v>0</v>
      </c>
      <c r="C78" s="41"/>
      <c r="D78" s="59">
        <v>0</v>
      </c>
      <c r="E78" s="42">
        <v>0</v>
      </c>
      <c r="F78" s="59">
        <v>0</v>
      </c>
      <c r="G78" s="59">
        <v>0</v>
      </c>
      <c r="H78" s="59">
        <v>0</v>
      </c>
      <c r="I78" s="59">
        <v>0</v>
      </c>
      <c r="J78" s="42">
        <v>0</v>
      </c>
      <c r="K78" s="41">
        <v>0</v>
      </c>
      <c r="L78" s="42">
        <v>0</v>
      </c>
      <c r="M78" s="41">
        <v>0</v>
      </c>
      <c r="N78" s="59">
        <v>0</v>
      </c>
      <c r="O78" s="41">
        <v>0</v>
      </c>
      <c r="P78" s="41">
        <v>0</v>
      </c>
      <c r="Q78" s="42">
        <v>0</v>
      </c>
      <c r="R78" s="1"/>
      <c r="S78" s="1"/>
      <c r="T78" s="1"/>
      <c r="U78" s="1"/>
      <c r="V78" s="1"/>
      <c r="W78" s="1"/>
      <c r="X78" s="1"/>
      <c r="Y78" s="1"/>
    </row>
    <row r="79" spans="1:25" ht="15" customHeight="1" x14ac:dyDescent="0.2">
      <c r="A79" s="93" t="s">
        <v>105</v>
      </c>
      <c r="B79" s="59">
        <v>0</v>
      </c>
      <c r="C79" s="41"/>
      <c r="D79" s="59">
        <v>0</v>
      </c>
      <c r="E79" s="42">
        <v>0</v>
      </c>
      <c r="F79" s="59">
        <v>0</v>
      </c>
      <c r="G79" s="59">
        <v>0</v>
      </c>
      <c r="H79" s="59">
        <v>0</v>
      </c>
      <c r="I79" s="59">
        <v>0</v>
      </c>
      <c r="J79" s="42">
        <v>0</v>
      </c>
      <c r="K79" s="41">
        <v>0</v>
      </c>
      <c r="L79" s="42">
        <v>0</v>
      </c>
      <c r="M79" s="41">
        <v>0</v>
      </c>
      <c r="N79" s="59">
        <v>0</v>
      </c>
      <c r="O79" s="41">
        <v>0</v>
      </c>
      <c r="P79" s="41">
        <v>0</v>
      </c>
      <c r="Q79" s="42">
        <v>0</v>
      </c>
      <c r="R79" s="1"/>
      <c r="S79" s="1"/>
      <c r="T79" s="1"/>
      <c r="U79" s="1"/>
      <c r="V79" s="1"/>
      <c r="W79" s="1"/>
      <c r="X79" s="1"/>
      <c r="Y79" s="1"/>
    </row>
    <row r="80" spans="1:25" ht="15" customHeight="1" x14ac:dyDescent="0.2">
      <c r="A80" s="93" t="s">
        <v>106</v>
      </c>
      <c r="B80" s="42">
        <v>0</v>
      </c>
      <c r="C80" s="41"/>
      <c r="D80" s="59">
        <v>0</v>
      </c>
      <c r="E80" s="42">
        <v>0</v>
      </c>
      <c r="F80" s="59">
        <v>0</v>
      </c>
      <c r="G80" s="59">
        <v>0</v>
      </c>
      <c r="H80" s="59">
        <v>0</v>
      </c>
      <c r="I80" s="59">
        <v>0</v>
      </c>
      <c r="J80" s="42">
        <v>0</v>
      </c>
      <c r="K80" s="41">
        <v>0</v>
      </c>
      <c r="L80" s="42">
        <v>0</v>
      </c>
      <c r="M80" s="41">
        <v>0</v>
      </c>
      <c r="N80" s="59">
        <v>0</v>
      </c>
      <c r="O80" s="41">
        <v>0</v>
      </c>
      <c r="P80" s="41">
        <v>0</v>
      </c>
      <c r="Q80" s="42">
        <v>0</v>
      </c>
      <c r="R80" s="1"/>
      <c r="S80" s="1"/>
      <c r="T80" s="1"/>
      <c r="U80" s="1"/>
      <c r="V80" s="1"/>
      <c r="W80" s="1"/>
      <c r="X80" s="1"/>
      <c r="Y80" s="1"/>
    </row>
    <row r="81" spans="1:25" ht="15" customHeight="1" x14ac:dyDescent="0.2">
      <c r="A81" s="92" t="s">
        <v>83</v>
      </c>
      <c r="B81" s="54">
        <f>SUM(B82:B86)</f>
        <v>0</v>
      </c>
      <c r="C81" s="48">
        <f t="shared" ref="C81:D81" si="52">SUM(C82:C85)</f>
        <v>0</v>
      </c>
      <c r="D81" s="54">
        <f t="shared" si="52"/>
        <v>0</v>
      </c>
      <c r="E81" s="48">
        <f t="shared" ref="E81" si="53">SUM(E82:E85)</f>
        <v>0</v>
      </c>
      <c r="F81" s="62">
        <f t="shared" ref="F81" si="54">SUM(F82:F85)</f>
        <v>0</v>
      </c>
      <c r="G81" s="62">
        <f t="shared" ref="G81" si="55">SUM(G82:G85)</f>
        <v>0</v>
      </c>
      <c r="H81" s="62">
        <f t="shared" ref="H81" si="56">SUM(H82:H85)</f>
        <v>0</v>
      </c>
      <c r="I81" s="62">
        <f t="shared" ref="I81" si="57">SUM(I82:I85)</f>
        <v>0</v>
      </c>
      <c r="J81" s="54">
        <f t="shared" ref="J81" si="58">SUM(J82:J85)</f>
        <v>0</v>
      </c>
      <c r="K81" s="48">
        <f t="shared" ref="K81" si="59">SUM(K82:K85)</f>
        <v>0</v>
      </c>
      <c r="L81" s="54">
        <f t="shared" ref="L81" si="60">SUM(L82:L85)</f>
        <v>0</v>
      </c>
      <c r="M81" s="48">
        <f t="shared" ref="M81" si="61">SUM(M82:M85)</f>
        <v>0</v>
      </c>
      <c r="N81" s="62">
        <f t="shared" ref="N81" si="62">SUM(N82:N85)</f>
        <v>0</v>
      </c>
      <c r="O81" s="48">
        <f t="shared" ref="O81" si="63">SUM(O82:O85)</f>
        <v>0</v>
      </c>
      <c r="P81" s="48">
        <f t="shared" ref="P81" si="64">SUM(P82:P85)</f>
        <v>0</v>
      </c>
      <c r="Q81" s="54">
        <f t="shared" ref="Q81" si="65">SUM(Q82:Q85)</f>
        <v>0</v>
      </c>
      <c r="R81" s="1"/>
      <c r="S81" s="1"/>
      <c r="T81" s="1"/>
      <c r="U81" s="1"/>
      <c r="V81" s="1"/>
      <c r="W81" s="1"/>
      <c r="X81" s="1"/>
      <c r="Y81" s="1"/>
    </row>
    <row r="82" spans="1:25" ht="15" customHeight="1" x14ac:dyDescent="0.2">
      <c r="A82" s="93" t="s">
        <v>84</v>
      </c>
      <c r="B82" s="42">
        <v>0</v>
      </c>
      <c r="C82" s="41">
        <v>0</v>
      </c>
      <c r="D82" s="42">
        <v>0</v>
      </c>
      <c r="E82" s="41">
        <v>0</v>
      </c>
      <c r="F82" s="42">
        <v>0</v>
      </c>
      <c r="G82" s="59">
        <v>0</v>
      </c>
      <c r="H82" s="59">
        <v>0</v>
      </c>
      <c r="I82" s="59">
        <v>0</v>
      </c>
      <c r="J82" s="42">
        <v>0</v>
      </c>
      <c r="K82" s="41">
        <v>0</v>
      </c>
      <c r="L82" s="42">
        <v>0</v>
      </c>
      <c r="M82" s="41">
        <v>0</v>
      </c>
      <c r="N82" s="59">
        <v>0</v>
      </c>
      <c r="O82" s="41">
        <v>0</v>
      </c>
      <c r="P82" s="41">
        <v>0</v>
      </c>
      <c r="Q82" s="42">
        <v>0</v>
      </c>
      <c r="R82" s="1"/>
      <c r="S82" s="1"/>
      <c r="T82" s="1"/>
      <c r="U82" s="1"/>
      <c r="V82" s="1"/>
      <c r="W82" s="1"/>
      <c r="X82" s="1"/>
      <c r="Y82" s="1"/>
    </row>
    <row r="83" spans="1:25" ht="15" customHeight="1" x14ac:dyDescent="0.2">
      <c r="A83" s="93" t="s">
        <v>103</v>
      </c>
      <c r="B83" s="42">
        <v>0</v>
      </c>
      <c r="C83" s="41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42">
        <v>0</v>
      </c>
      <c r="L83" s="42">
        <v>0</v>
      </c>
      <c r="M83" s="41">
        <v>0</v>
      </c>
      <c r="N83" s="59">
        <v>0</v>
      </c>
      <c r="O83" s="41">
        <v>0</v>
      </c>
      <c r="P83" s="41">
        <v>0</v>
      </c>
      <c r="Q83" s="42">
        <v>0</v>
      </c>
      <c r="R83" s="1"/>
      <c r="S83" s="1"/>
      <c r="T83" s="1"/>
      <c r="U83" s="1"/>
      <c r="V83" s="1"/>
      <c r="W83" s="1"/>
      <c r="X83" s="1"/>
      <c r="Y83" s="1"/>
    </row>
    <row r="84" spans="1:25" ht="15" customHeight="1" x14ac:dyDescent="0.2">
      <c r="A84" s="93" t="s">
        <v>102</v>
      </c>
      <c r="B84" s="59">
        <v>0</v>
      </c>
      <c r="C84" s="41"/>
      <c r="D84" s="59">
        <v>0</v>
      </c>
      <c r="E84" s="59">
        <v>0</v>
      </c>
      <c r="F84" s="59">
        <v>0</v>
      </c>
      <c r="G84" s="59"/>
      <c r="H84" s="59"/>
      <c r="I84" s="59"/>
      <c r="J84" s="59"/>
      <c r="K84" s="42"/>
      <c r="L84" s="42"/>
      <c r="M84" s="41"/>
      <c r="N84" s="59"/>
      <c r="O84" s="41"/>
      <c r="P84" s="41"/>
      <c r="Q84" s="42">
        <v>0</v>
      </c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2">
      <c r="A85" s="117" t="s">
        <v>85</v>
      </c>
      <c r="B85" s="85">
        <v>0</v>
      </c>
      <c r="C85" s="87">
        <v>0</v>
      </c>
      <c r="D85" s="85">
        <v>0</v>
      </c>
      <c r="E85" s="87">
        <v>0</v>
      </c>
      <c r="F85" s="85">
        <v>0</v>
      </c>
      <c r="G85" s="88">
        <v>0</v>
      </c>
      <c r="H85" s="88">
        <v>0</v>
      </c>
      <c r="I85" s="88">
        <v>0</v>
      </c>
      <c r="J85" s="85">
        <v>0</v>
      </c>
      <c r="K85" s="87">
        <v>0</v>
      </c>
      <c r="L85" s="85">
        <v>0</v>
      </c>
      <c r="M85" s="87">
        <v>0</v>
      </c>
      <c r="N85" s="88">
        <v>0</v>
      </c>
      <c r="O85" s="87">
        <v>0</v>
      </c>
      <c r="P85" s="87">
        <v>0</v>
      </c>
      <c r="Q85" s="85">
        <v>0</v>
      </c>
      <c r="R85" s="1"/>
      <c r="S85" s="1"/>
      <c r="T85" s="1"/>
      <c r="U85" s="1"/>
      <c r="V85" s="1"/>
      <c r="W85" s="1"/>
      <c r="X85" s="1"/>
      <c r="Y85" s="1"/>
    </row>
    <row r="86" spans="1:25" ht="25.5" customHeight="1" x14ac:dyDescent="0.2">
      <c r="A86" s="60" t="s">
        <v>101</v>
      </c>
      <c r="B86" s="42">
        <v>0</v>
      </c>
      <c r="C86" s="41"/>
      <c r="D86" s="42">
        <v>0</v>
      </c>
      <c r="E86" s="41">
        <v>0</v>
      </c>
      <c r="F86" s="42">
        <v>0</v>
      </c>
      <c r="G86" s="59"/>
      <c r="H86" s="59"/>
      <c r="I86" s="59"/>
      <c r="J86" s="42"/>
      <c r="K86" s="41"/>
      <c r="L86" s="42"/>
      <c r="M86" s="41"/>
      <c r="N86" s="59"/>
      <c r="O86" s="41"/>
      <c r="P86" s="41"/>
      <c r="Q86" s="45">
        <v>0</v>
      </c>
      <c r="R86" s="1"/>
      <c r="S86" s="1"/>
      <c r="T86" s="1"/>
      <c r="U86" s="1"/>
      <c r="V86" s="1"/>
      <c r="W86" s="1"/>
      <c r="X86" s="1"/>
      <c r="Y86" s="1"/>
    </row>
    <row r="87" spans="1:25" ht="18" customHeight="1" x14ac:dyDescent="0.2">
      <c r="A87" s="63" t="s">
        <v>96</v>
      </c>
      <c r="B87" s="64">
        <f>+B60+B52+B43+B33+B23+B17</f>
        <v>276225000</v>
      </c>
      <c r="C87" s="64">
        <f t="shared" ref="C87:D87" si="66">+C60+C52+C43+C33+C23+C17</f>
        <v>0</v>
      </c>
      <c r="D87" s="64">
        <f t="shared" si="66"/>
        <v>295425994.25</v>
      </c>
      <c r="E87" s="65">
        <f>+E17+E23+E33+E43+E52+E60+E70+E75+E81</f>
        <v>12923184.49</v>
      </c>
      <c r="F87" s="66">
        <f t="shared" ref="F87:Q87" si="67">+F17+F23+F33+F43+F52+F60+F70+F75+F81</f>
        <v>13152324.940000001</v>
      </c>
      <c r="G87" s="67">
        <f>+G17+G23+G33+G43+G52+G60+G70+G75+G81</f>
        <v>17403220.690000001</v>
      </c>
      <c r="H87" s="67">
        <f t="shared" si="67"/>
        <v>23414669.789999999</v>
      </c>
      <c r="I87" s="67">
        <f t="shared" si="67"/>
        <v>28999625.969999999</v>
      </c>
      <c r="J87" s="66">
        <f t="shared" si="67"/>
        <v>24946759.5</v>
      </c>
      <c r="K87" s="65">
        <f t="shared" si="67"/>
        <v>17834536.359999999</v>
      </c>
      <c r="L87" s="66">
        <f t="shared" si="67"/>
        <v>17842520.710000001</v>
      </c>
      <c r="M87" s="65">
        <f t="shared" si="67"/>
        <v>20342755.740000002</v>
      </c>
      <c r="N87" s="67">
        <f t="shared" si="67"/>
        <v>30325482.630000003</v>
      </c>
      <c r="O87" s="65">
        <f t="shared" si="67"/>
        <v>0</v>
      </c>
      <c r="P87" s="65">
        <f t="shared" si="67"/>
        <v>0</v>
      </c>
      <c r="Q87" s="77">
        <f t="shared" si="67"/>
        <v>207185080.81999999</v>
      </c>
      <c r="R87" s="1"/>
      <c r="S87" s="1"/>
      <c r="T87" s="1"/>
      <c r="U87" s="1"/>
      <c r="V87" s="1"/>
      <c r="W87" s="1"/>
      <c r="X87" s="1"/>
      <c r="Y87" s="1"/>
    </row>
    <row r="88" spans="1:25" ht="15" customHeight="1" x14ac:dyDescent="0.2">
      <c r="A88" s="61" t="s">
        <v>86</v>
      </c>
      <c r="B88" s="54">
        <v>0</v>
      </c>
      <c r="C88" s="48">
        <v>0</v>
      </c>
      <c r="D88" s="54">
        <v>0</v>
      </c>
      <c r="E88" s="48">
        <v>0</v>
      </c>
      <c r="F88" s="54">
        <v>0</v>
      </c>
      <c r="G88" s="62">
        <v>0</v>
      </c>
      <c r="H88" s="62">
        <v>0</v>
      </c>
      <c r="I88" s="62">
        <v>0</v>
      </c>
      <c r="J88" s="54">
        <v>0</v>
      </c>
      <c r="K88" s="48">
        <v>0</v>
      </c>
      <c r="L88" s="54">
        <v>0</v>
      </c>
      <c r="M88" s="48">
        <v>0</v>
      </c>
      <c r="N88" s="62">
        <v>0</v>
      </c>
      <c r="O88" s="48">
        <v>0</v>
      </c>
      <c r="P88" s="48">
        <v>0</v>
      </c>
      <c r="Q88" s="56">
        <v>0</v>
      </c>
      <c r="R88" s="1"/>
      <c r="S88" s="1"/>
      <c r="T88" s="1"/>
      <c r="U88" s="1"/>
      <c r="V88" s="1"/>
      <c r="W88" s="1"/>
      <c r="X88" s="1"/>
      <c r="Y88" s="1"/>
    </row>
    <row r="89" spans="1:25" ht="15" customHeight="1" x14ac:dyDescent="0.2">
      <c r="A89" s="61" t="s">
        <v>87</v>
      </c>
      <c r="B89" s="54">
        <v>0</v>
      </c>
      <c r="C89" s="48">
        <v>0</v>
      </c>
      <c r="D89" s="54">
        <v>0</v>
      </c>
      <c r="E89" s="48">
        <v>0</v>
      </c>
      <c r="F89" s="54">
        <v>0</v>
      </c>
      <c r="G89" s="62">
        <v>0</v>
      </c>
      <c r="H89" s="62">
        <v>0</v>
      </c>
      <c r="I89" s="62">
        <v>0</v>
      </c>
      <c r="J89" s="54">
        <v>0</v>
      </c>
      <c r="K89" s="48">
        <v>0</v>
      </c>
      <c r="L89" s="54">
        <v>0</v>
      </c>
      <c r="M89" s="48">
        <v>0</v>
      </c>
      <c r="N89" s="62">
        <v>0</v>
      </c>
      <c r="O89" s="48">
        <v>0</v>
      </c>
      <c r="P89" s="48">
        <v>0</v>
      </c>
      <c r="Q89" s="56">
        <v>0</v>
      </c>
      <c r="R89" s="1"/>
      <c r="S89" s="1"/>
      <c r="T89" s="1"/>
      <c r="U89" s="1"/>
      <c r="V89" s="1"/>
      <c r="W89" s="1"/>
      <c r="X89" s="1"/>
      <c r="Y89" s="1"/>
    </row>
    <row r="90" spans="1:25" ht="15" customHeight="1" x14ac:dyDescent="0.2">
      <c r="A90" s="58" t="s">
        <v>88</v>
      </c>
      <c r="B90" s="42">
        <v>0</v>
      </c>
      <c r="C90" s="41">
        <v>0</v>
      </c>
      <c r="D90" s="42">
        <v>0</v>
      </c>
      <c r="E90" s="41">
        <v>0</v>
      </c>
      <c r="F90" s="42">
        <v>0</v>
      </c>
      <c r="G90" s="59">
        <v>0</v>
      </c>
      <c r="H90" s="59">
        <v>0</v>
      </c>
      <c r="I90" s="59">
        <v>0</v>
      </c>
      <c r="J90" s="42">
        <v>0</v>
      </c>
      <c r="K90" s="41">
        <v>0</v>
      </c>
      <c r="L90" s="42">
        <v>0</v>
      </c>
      <c r="M90" s="41">
        <v>0</v>
      </c>
      <c r="N90" s="59">
        <v>0</v>
      </c>
      <c r="O90" s="41">
        <v>0</v>
      </c>
      <c r="P90" s="41">
        <v>0</v>
      </c>
      <c r="Q90" s="45">
        <v>0</v>
      </c>
      <c r="R90" s="1"/>
      <c r="S90" s="1"/>
      <c r="T90" s="1"/>
      <c r="U90" s="1"/>
      <c r="V90" s="1"/>
      <c r="W90" s="1"/>
      <c r="X90" s="1"/>
      <c r="Y90" s="1"/>
    </row>
    <row r="91" spans="1:25" ht="15" customHeight="1" x14ac:dyDescent="0.2">
      <c r="A91" s="58" t="s">
        <v>89</v>
      </c>
      <c r="B91" s="42">
        <v>0</v>
      </c>
      <c r="C91" s="41">
        <v>0</v>
      </c>
      <c r="D91" s="42">
        <v>0</v>
      </c>
      <c r="E91" s="41">
        <v>0</v>
      </c>
      <c r="F91" s="42">
        <v>0</v>
      </c>
      <c r="G91" s="59">
        <v>0</v>
      </c>
      <c r="H91" s="59">
        <v>0</v>
      </c>
      <c r="I91" s="59">
        <v>0</v>
      </c>
      <c r="J91" s="42">
        <v>0</v>
      </c>
      <c r="K91" s="41">
        <v>0</v>
      </c>
      <c r="L91" s="42">
        <v>0</v>
      </c>
      <c r="M91" s="41">
        <v>0</v>
      </c>
      <c r="N91" s="59">
        <v>0</v>
      </c>
      <c r="O91" s="41">
        <v>0</v>
      </c>
      <c r="P91" s="41">
        <v>0</v>
      </c>
      <c r="Q91" s="45">
        <v>0</v>
      </c>
      <c r="R91" s="1"/>
      <c r="S91" s="1"/>
      <c r="T91" s="1"/>
      <c r="U91" s="1"/>
      <c r="V91" s="1"/>
      <c r="W91" s="1"/>
      <c r="X91" s="1"/>
      <c r="Y91" s="1"/>
    </row>
    <row r="92" spans="1:25" ht="15" customHeight="1" x14ac:dyDescent="0.2">
      <c r="A92" s="61" t="s">
        <v>90</v>
      </c>
      <c r="B92" s="54">
        <v>0</v>
      </c>
      <c r="C92" s="48">
        <v>0</v>
      </c>
      <c r="D92" s="54">
        <v>0</v>
      </c>
      <c r="E92" s="48">
        <v>0</v>
      </c>
      <c r="F92" s="54">
        <v>0</v>
      </c>
      <c r="G92" s="62">
        <v>0</v>
      </c>
      <c r="H92" s="62">
        <v>0</v>
      </c>
      <c r="I92" s="62">
        <v>0</v>
      </c>
      <c r="J92" s="54">
        <v>0</v>
      </c>
      <c r="K92" s="48">
        <v>0</v>
      </c>
      <c r="L92" s="54">
        <v>0</v>
      </c>
      <c r="M92" s="48">
        <v>0</v>
      </c>
      <c r="N92" s="62">
        <v>0</v>
      </c>
      <c r="O92" s="48">
        <v>0</v>
      </c>
      <c r="P92" s="48">
        <v>0</v>
      </c>
      <c r="Q92" s="56">
        <v>0</v>
      </c>
      <c r="R92" s="1"/>
      <c r="S92" s="1"/>
      <c r="T92" s="1"/>
      <c r="U92" s="1"/>
      <c r="V92" s="1"/>
      <c r="W92" s="1"/>
      <c r="X92" s="1"/>
      <c r="Y92" s="1"/>
    </row>
    <row r="93" spans="1:25" ht="15" customHeight="1" x14ac:dyDescent="0.2">
      <c r="A93" s="58" t="s">
        <v>91</v>
      </c>
      <c r="B93" s="42">
        <v>0</v>
      </c>
      <c r="C93" s="41">
        <v>0</v>
      </c>
      <c r="D93" s="42">
        <v>0</v>
      </c>
      <c r="E93" s="41">
        <v>0</v>
      </c>
      <c r="F93" s="42">
        <v>0</v>
      </c>
      <c r="G93" s="59">
        <v>0</v>
      </c>
      <c r="H93" s="59">
        <v>0</v>
      </c>
      <c r="I93" s="59">
        <v>0</v>
      </c>
      <c r="J93" s="42">
        <v>0</v>
      </c>
      <c r="K93" s="41">
        <v>0</v>
      </c>
      <c r="L93" s="42">
        <v>0</v>
      </c>
      <c r="M93" s="41">
        <v>0</v>
      </c>
      <c r="N93" s="59">
        <v>0</v>
      </c>
      <c r="O93" s="41">
        <v>0</v>
      </c>
      <c r="P93" s="41">
        <v>0</v>
      </c>
      <c r="Q93" s="45">
        <v>0</v>
      </c>
      <c r="R93" s="1"/>
      <c r="S93" s="1"/>
      <c r="T93" s="1"/>
      <c r="U93" s="1"/>
      <c r="V93" s="1"/>
      <c r="W93" s="1"/>
      <c r="X93" s="1"/>
      <c r="Y93" s="1"/>
    </row>
    <row r="94" spans="1:25" ht="15" customHeight="1" x14ac:dyDescent="0.2">
      <c r="A94" s="58" t="s">
        <v>92</v>
      </c>
      <c r="B94" s="42">
        <v>0</v>
      </c>
      <c r="C94" s="41">
        <v>0</v>
      </c>
      <c r="D94" s="42">
        <v>0</v>
      </c>
      <c r="E94" s="41">
        <v>0</v>
      </c>
      <c r="F94" s="42">
        <v>0</v>
      </c>
      <c r="G94" s="59">
        <v>0</v>
      </c>
      <c r="H94" s="59">
        <v>0</v>
      </c>
      <c r="I94" s="59">
        <v>0</v>
      </c>
      <c r="J94" s="42">
        <v>0</v>
      </c>
      <c r="K94" s="41">
        <v>0</v>
      </c>
      <c r="L94" s="42">
        <v>0</v>
      </c>
      <c r="M94" s="41">
        <v>0</v>
      </c>
      <c r="N94" s="59">
        <v>0</v>
      </c>
      <c r="O94" s="41">
        <v>0</v>
      </c>
      <c r="P94" s="41">
        <v>0</v>
      </c>
      <c r="Q94" s="45">
        <v>0</v>
      </c>
      <c r="R94" s="1"/>
      <c r="S94" s="1"/>
      <c r="T94" s="1"/>
      <c r="U94" s="1"/>
      <c r="V94" s="1"/>
      <c r="W94" s="1"/>
      <c r="X94" s="1"/>
      <c r="Y94" s="1"/>
    </row>
    <row r="95" spans="1:25" ht="15" customHeight="1" x14ac:dyDescent="0.2">
      <c r="A95" s="61" t="s">
        <v>93</v>
      </c>
      <c r="B95" s="54">
        <v>0</v>
      </c>
      <c r="C95" s="48">
        <v>0</v>
      </c>
      <c r="D95" s="54">
        <v>0</v>
      </c>
      <c r="E95" s="48">
        <v>0</v>
      </c>
      <c r="F95" s="54">
        <v>0</v>
      </c>
      <c r="G95" s="62">
        <v>0</v>
      </c>
      <c r="H95" s="62">
        <v>0</v>
      </c>
      <c r="I95" s="62">
        <v>0</v>
      </c>
      <c r="J95" s="54">
        <v>0</v>
      </c>
      <c r="K95" s="48">
        <v>0</v>
      </c>
      <c r="L95" s="54">
        <v>0</v>
      </c>
      <c r="M95" s="48">
        <v>0</v>
      </c>
      <c r="N95" s="62">
        <v>0</v>
      </c>
      <c r="O95" s="48">
        <v>0</v>
      </c>
      <c r="P95" s="48">
        <v>0</v>
      </c>
      <c r="Q95" s="56">
        <v>0</v>
      </c>
      <c r="R95" s="1"/>
      <c r="S95" s="1"/>
      <c r="T95" s="1"/>
      <c r="U95" s="1"/>
      <c r="V95" s="1"/>
      <c r="W95" s="1"/>
      <c r="X95" s="1"/>
      <c r="Y95" s="1"/>
    </row>
    <row r="96" spans="1:25" ht="15" customHeight="1" x14ac:dyDescent="0.2">
      <c r="A96" s="58" t="s">
        <v>94</v>
      </c>
      <c r="B96" s="42">
        <v>0</v>
      </c>
      <c r="C96" s="41">
        <v>0</v>
      </c>
      <c r="D96" s="42">
        <v>0</v>
      </c>
      <c r="E96" s="41">
        <v>0</v>
      </c>
      <c r="F96" s="42">
        <v>0</v>
      </c>
      <c r="G96" s="59">
        <v>0</v>
      </c>
      <c r="H96" s="59">
        <v>0</v>
      </c>
      <c r="I96" s="59">
        <v>0</v>
      </c>
      <c r="J96" s="42">
        <v>0</v>
      </c>
      <c r="K96" s="41">
        <v>0</v>
      </c>
      <c r="L96" s="42">
        <v>0</v>
      </c>
      <c r="M96" s="41">
        <v>0</v>
      </c>
      <c r="N96" s="59">
        <v>0</v>
      </c>
      <c r="O96" s="41">
        <v>0</v>
      </c>
      <c r="P96" s="41">
        <v>0</v>
      </c>
      <c r="Q96" s="45">
        <v>0</v>
      </c>
      <c r="R96" s="1"/>
      <c r="S96" s="1"/>
      <c r="T96" s="1"/>
      <c r="U96" s="1"/>
      <c r="V96" s="1"/>
      <c r="W96" s="1"/>
      <c r="X96" s="1"/>
      <c r="Y96" s="1"/>
    </row>
    <row r="97" spans="1:25" ht="23.25" customHeight="1" x14ac:dyDescent="0.2">
      <c r="A97" s="63" t="s">
        <v>95</v>
      </c>
      <c r="B97" s="66">
        <f>+B88+B89+B91+B95</f>
        <v>0</v>
      </c>
      <c r="C97" s="65">
        <f t="shared" ref="C97:Q97" si="68">+C88+C89+C91+C95</f>
        <v>0</v>
      </c>
      <c r="D97" s="66">
        <f t="shared" si="68"/>
        <v>0</v>
      </c>
      <c r="E97" s="65">
        <f t="shared" si="68"/>
        <v>0</v>
      </c>
      <c r="F97" s="66">
        <f t="shared" si="68"/>
        <v>0</v>
      </c>
      <c r="G97" s="67">
        <f t="shared" si="68"/>
        <v>0</v>
      </c>
      <c r="H97" s="67">
        <f t="shared" si="68"/>
        <v>0</v>
      </c>
      <c r="I97" s="67">
        <f t="shared" si="68"/>
        <v>0</v>
      </c>
      <c r="J97" s="66">
        <f t="shared" si="68"/>
        <v>0</v>
      </c>
      <c r="K97" s="65">
        <f t="shared" si="68"/>
        <v>0</v>
      </c>
      <c r="L97" s="66">
        <f t="shared" si="68"/>
        <v>0</v>
      </c>
      <c r="M97" s="65">
        <f t="shared" si="68"/>
        <v>0</v>
      </c>
      <c r="N97" s="67">
        <f t="shared" si="68"/>
        <v>0</v>
      </c>
      <c r="O97" s="65">
        <f t="shared" si="68"/>
        <v>0</v>
      </c>
      <c r="P97" s="65">
        <f t="shared" si="68"/>
        <v>0</v>
      </c>
      <c r="Q97" s="77">
        <f t="shared" si="68"/>
        <v>0</v>
      </c>
      <c r="R97" s="1"/>
      <c r="S97" s="1"/>
      <c r="T97" s="1"/>
      <c r="U97" s="1"/>
      <c r="V97" s="1"/>
      <c r="W97" s="1"/>
      <c r="X97" s="1"/>
      <c r="Y97" s="1"/>
    </row>
    <row r="98" spans="1:25" ht="6.75" customHeight="1" thickBot="1" x14ac:dyDescent="0.25">
      <c r="A98" s="61"/>
      <c r="B98" s="42"/>
      <c r="C98" s="52"/>
      <c r="D98" s="68"/>
      <c r="E98" s="51"/>
      <c r="F98" s="69"/>
      <c r="G98" s="70"/>
      <c r="H98" s="76"/>
      <c r="I98" s="76"/>
      <c r="J98" s="49"/>
      <c r="K98" s="51"/>
      <c r="L98" s="49"/>
      <c r="M98" s="51"/>
      <c r="N98" s="76"/>
      <c r="O98" s="51"/>
      <c r="P98" s="41"/>
      <c r="Q98" s="45"/>
      <c r="R98" s="1"/>
      <c r="S98" s="1"/>
      <c r="T98" s="1"/>
      <c r="U98" s="1"/>
      <c r="V98" s="1"/>
      <c r="W98" s="1"/>
      <c r="X98" s="1"/>
      <c r="Y98" s="1"/>
    </row>
    <row r="99" spans="1:25" ht="28.5" customHeight="1" thickBot="1" x14ac:dyDescent="0.25">
      <c r="A99" s="71" t="s">
        <v>42</v>
      </c>
      <c r="B99" s="72">
        <f>+B87+B97</f>
        <v>276225000</v>
      </c>
      <c r="C99" s="73">
        <f>+C17+C23+C33+C60</f>
        <v>0</v>
      </c>
      <c r="D99" s="72">
        <f>+D17+D23+D33+D60</f>
        <v>295425994.25</v>
      </c>
      <c r="E99" s="73">
        <f t="shared" ref="E99:Q99" si="69">E17+E23+E33+E60</f>
        <v>12923184.49</v>
      </c>
      <c r="F99" s="72">
        <f t="shared" si="69"/>
        <v>13152324.940000001</v>
      </c>
      <c r="G99" s="74">
        <f t="shared" si="69"/>
        <v>17403220.690000001</v>
      </c>
      <c r="H99" s="74">
        <f t="shared" si="69"/>
        <v>23414669.789999999</v>
      </c>
      <c r="I99" s="74">
        <f t="shared" si="69"/>
        <v>28999625.969999999</v>
      </c>
      <c r="J99" s="72">
        <f t="shared" si="69"/>
        <v>24946759.5</v>
      </c>
      <c r="K99" s="73">
        <f t="shared" si="69"/>
        <v>17834536.359999999</v>
      </c>
      <c r="L99" s="72">
        <f t="shared" si="69"/>
        <v>17842520.710000001</v>
      </c>
      <c r="M99" s="73">
        <f t="shared" si="69"/>
        <v>20342755.740000002</v>
      </c>
      <c r="N99" s="74">
        <f t="shared" si="69"/>
        <v>30325482.630000003</v>
      </c>
      <c r="O99" s="73">
        <f t="shared" si="69"/>
        <v>0</v>
      </c>
      <c r="P99" s="73">
        <f t="shared" si="69"/>
        <v>0</v>
      </c>
      <c r="Q99" s="78">
        <f t="shared" si="69"/>
        <v>207185080.81999999</v>
      </c>
    </row>
    <row r="100" spans="1:25" ht="12.75" customHeight="1" x14ac:dyDescent="0.2">
      <c r="A100" s="28" t="s">
        <v>43</v>
      </c>
      <c r="B100" s="29"/>
      <c r="C100" s="21"/>
      <c r="D100" s="21"/>
      <c r="E100" s="16"/>
      <c r="F100" s="17"/>
      <c r="P100" s="4"/>
    </row>
    <row r="101" spans="1:25" ht="14.25" customHeight="1" x14ac:dyDescent="0.2">
      <c r="B101" s="30"/>
      <c r="C101" s="24"/>
      <c r="D101" s="24"/>
      <c r="E101" s="15"/>
      <c r="F101" s="17"/>
      <c r="P101" s="4"/>
    </row>
    <row r="102" spans="1:25" ht="12.75" customHeight="1" x14ac:dyDescent="0.2">
      <c r="B102" s="30"/>
      <c r="C102" s="24"/>
      <c r="D102" s="24"/>
      <c r="E102" s="15"/>
      <c r="F102" s="18"/>
      <c r="P102" s="4"/>
    </row>
    <row r="103" spans="1:25" ht="12.75" customHeight="1" x14ac:dyDescent="0.2">
      <c r="A103" s="31" t="s">
        <v>97</v>
      </c>
      <c r="B103" s="32"/>
      <c r="C103" s="25"/>
      <c r="D103" s="25"/>
      <c r="E103" s="15"/>
      <c r="F103" s="17"/>
    </row>
    <row r="104" spans="1:25" ht="12.75" customHeight="1" x14ac:dyDescent="0.2">
      <c r="A104" s="32" t="s">
        <v>52</v>
      </c>
      <c r="B104" s="32"/>
      <c r="C104" s="26"/>
      <c r="D104" s="26"/>
      <c r="E104" s="15"/>
      <c r="F104" s="17"/>
    </row>
    <row r="105" spans="1:25" ht="12.75" customHeight="1" x14ac:dyDescent="0.2">
      <c r="A105" s="32" t="s">
        <v>50</v>
      </c>
      <c r="B105" s="32"/>
      <c r="C105" s="25"/>
      <c r="D105" s="25"/>
      <c r="E105" s="15"/>
      <c r="F105" s="17"/>
    </row>
    <row r="106" spans="1:25" ht="12.75" customHeight="1" x14ac:dyDescent="0.25">
      <c r="A106" s="28" t="s">
        <v>115</v>
      </c>
      <c r="B106" s="13"/>
      <c r="C106" s="9"/>
    </row>
    <row r="107" spans="1:25" ht="12.75" customHeight="1" x14ac:dyDescent="0.25">
      <c r="A107" s="28" t="s">
        <v>116</v>
      </c>
      <c r="B107" s="13"/>
      <c r="C107" s="9"/>
    </row>
    <row r="108" spans="1:25" ht="12.75" customHeight="1" x14ac:dyDescent="0.25">
      <c r="A108" s="13"/>
      <c r="B108" s="13"/>
      <c r="C108" s="9"/>
    </row>
    <row r="109" spans="1:25" ht="12.75" customHeight="1" x14ac:dyDescent="0.25">
      <c r="A109" s="13"/>
      <c r="B109" s="13"/>
      <c r="C109" s="9"/>
    </row>
    <row r="110" spans="1:25" ht="12.75" customHeight="1" x14ac:dyDescent="0.25">
      <c r="A110" s="13"/>
      <c r="B110" s="13"/>
      <c r="C110" s="9"/>
    </row>
    <row r="111" spans="1:25" ht="12.75" customHeight="1" x14ac:dyDescent="0.25">
      <c r="A111" s="13"/>
      <c r="B111" s="13"/>
      <c r="C111" s="9"/>
    </row>
    <row r="112" spans="1:25" ht="12.75" customHeight="1" x14ac:dyDescent="0.25">
      <c r="A112" s="13"/>
      <c r="B112" s="13"/>
      <c r="C112" s="9"/>
    </row>
    <row r="113" spans="1:13" ht="12.75" customHeight="1" x14ac:dyDescent="0.25">
      <c r="A113" s="13"/>
      <c r="B113" s="13"/>
      <c r="C113" s="9"/>
    </row>
    <row r="114" spans="1:13" ht="17.25" customHeight="1" x14ac:dyDescent="0.3">
      <c r="A114" s="80" t="s">
        <v>110</v>
      </c>
      <c r="B114" s="81"/>
      <c r="C114" s="80"/>
      <c r="E114" s="80" t="s">
        <v>111</v>
      </c>
      <c r="F114" s="81"/>
      <c r="G114" s="81"/>
      <c r="H114" s="81"/>
      <c r="M114" s="82" t="s">
        <v>51</v>
      </c>
    </row>
    <row r="115" spans="1:13" ht="19.5" customHeight="1" x14ac:dyDescent="0.3">
      <c r="A115" s="83" t="s">
        <v>112</v>
      </c>
      <c r="B115" s="81"/>
      <c r="C115" s="80"/>
      <c r="E115" s="83" t="s">
        <v>113</v>
      </c>
      <c r="F115" s="81"/>
      <c r="G115" s="81"/>
      <c r="H115" s="81"/>
      <c r="M115" s="84" t="s">
        <v>44</v>
      </c>
    </row>
    <row r="116" spans="1:13" ht="12.75" customHeight="1" x14ac:dyDescent="0.25">
      <c r="A116" s="13"/>
      <c r="B116" s="13"/>
      <c r="C116" s="9"/>
    </row>
    <row r="117" spans="1:13" ht="12.75" customHeight="1" x14ac:dyDescent="0.25">
      <c r="A117" s="13"/>
      <c r="B117" s="13"/>
      <c r="C117" s="9"/>
    </row>
    <row r="118" spans="1:13" ht="12.75" customHeight="1" x14ac:dyDescent="0.25">
      <c r="A118" s="13"/>
      <c r="B118" s="13"/>
      <c r="C118" s="9"/>
    </row>
    <row r="119" spans="1:13" ht="12.75" customHeight="1" x14ac:dyDescent="0.25">
      <c r="A119" s="13"/>
      <c r="B119" s="13"/>
      <c r="C119" s="9"/>
    </row>
    <row r="120" spans="1:13" ht="12.75" customHeight="1" x14ac:dyDescent="0.25">
      <c r="A120" s="13"/>
      <c r="B120" s="13"/>
      <c r="C120" s="9"/>
    </row>
    <row r="121" spans="1:13" ht="12.75" customHeight="1" x14ac:dyDescent="0.25">
      <c r="A121" s="13"/>
      <c r="B121" s="13"/>
      <c r="C121" s="9"/>
    </row>
    <row r="122" spans="1:13" ht="12.75" customHeight="1" x14ac:dyDescent="0.25">
      <c r="A122" s="13"/>
      <c r="B122" s="13"/>
      <c r="C122" s="9"/>
    </row>
    <row r="123" spans="1:13" ht="12.75" customHeight="1" x14ac:dyDescent="0.25">
      <c r="A123" s="13"/>
      <c r="B123" s="13"/>
      <c r="C123" s="9"/>
    </row>
    <row r="124" spans="1:13" ht="12.75" customHeight="1" x14ac:dyDescent="0.25">
      <c r="A124" s="13"/>
      <c r="B124" s="13"/>
      <c r="C124" s="9"/>
    </row>
    <row r="125" spans="1:13" ht="12.75" customHeight="1" x14ac:dyDescent="0.25">
      <c r="A125" s="13"/>
      <c r="B125" s="13"/>
      <c r="C125" s="9"/>
    </row>
    <row r="126" spans="1:13" ht="12.75" customHeight="1" x14ac:dyDescent="0.25">
      <c r="A126" s="13"/>
      <c r="B126" s="13"/>
      <c r="C126" s="9"/>
    </row>
    <row r="127" spans="1:13" ht="12.75" customHeight="1" x14ac:dyDescent="0.25">
      <c r="A127" s="13"/>
      <c r="B127" s="13"/>
      <c r="C127" s="9"/>
    </row>
    <row r="128" spans="1:13" ht="12.75" customHeight="1" x14ac:dyDescent="0.25">
      <c r="A128" s="13"/>
      <c r="B128" s="13"/>
      <c r="C128" s="9"/>
    </row>
    <row r="129" spans="1:3" ht="12.75" customHeight="1" x14ac:dyDescent="0.25">
      <c r="A129" s="13"/>
      <c r="B129" s="13"/>
      <c r="C129" s="9"/>
    </row>
    <row r="130" spans="1:3" ht="12.75" customHeight="1" x14ac:dyDescent="0.25">
      <c r="A130" s="13"/>
      <c r="B130" s="13"/>
      <c r="C130" s="9"/>
    </row>
    <row r="131" spans="1:3" ht="12.75" customHeight="1" x14ac:dyDescent="0.25">
      <c r="A131" s="13"/>
      <c r="B131" s="13"/>
      <c r="C131" s="9"/>
    </row>
    <row r="132" spans="1:3" ht="12.75" customHeight="1" x14ac:dyDescent="0.25">
      <c r="A132" s="13"/>
      <c r="B132" s="13"/>
      <c r="C132" s="9"/>
    </row>
    <row r="133" spans="1:3" ht="12.75" customHeight="1" x14ac:dyDescent="0.25">
      <c r="A133" s="13"/>
      <c r="B133" s="13"/>
      <c r="C133" s="9"/>
    </row>
    <row r="134" spans="1:3" ht="12.75" customHeight="1" x14ac:dyDescent="0.25">
      <c r="A134" s="13"/>
      <c r="B134" s="13"/>
      <c r="C134" s="9"/>
    </row>
    <row r="135" spans="1:3" ht="12.75" customHeight="1" x14ac:dyDescent="0.25">
      <c r="A135" s="13"/>
      <c r="B135" s="13"/>
      <c r="C135" s="9"/>
    </row>
    <row r="136" spans="1:3" ht="12.75" customHeight="1" x14ac:dyDescent="0.25">
      <c r="A136" s="13"/>
      <c r="B136" s="13"/>
      <c r="C136" s="9"/>
    </row>
    <row r="137" spans="1:3" ht="12.75" customHeight="1" x14ac:dyDescent="0.25">
      <c r="A137" s="13"/>
      <c r="B137" s="13"/>
      <c r="C137" s="9"/>
    </row>
    <row r="138" spans="1:3" ht="12.75" customHeight="1" x14ac:dyDescent="0.25">
      <c r="A138" s="13"/>
      <c r="B138" s="13"/>
      <c r="C138" s="9"/>
    </row>
    <row r="139" spans="1:3" ht="12.75" customHeight="1" x14ac:dyDescent="0.25">
      <c r="A139" s="13"/>
      <c r="B139" s="13"/>
      <c r="C139" s="9"/>
    </row>
    <row r="140" spans="1:3" ht="12.75" customHeight="1" x14ac:dyDescent="0.25">
      <c r="A140" s="13"/>
      <c r="B140" s="13"/>
      <c r="C140" s="9"/>
    </row>
    <row r="141" spans="1:3" ht="12.75" customHeight="1" x14ac:dyDescent="0.25">
      <c r="A141" s="13"/>
      <c r="B141" s="13"/>
      <c r="C141" s="9"/>
    </row>
    <row r="142" spans="1:3" ht="12.75" customHeight="1" x14ac:dyDescent="0.25">
      <c r="A142" s="13"/>
      <c r="B142" s="13"/>
      <c r="C142" s="9"/>
    </row>
    <row r="143" spans="1:3" ht="12.75" customHeight="1" x14ac:dyDescent="0.25">
      <c r="A143" s="13"/>
      <c r="B143" s="13"/>
      <c r="C143" s="9"/>
    </row>
    <row r="144" spans="1:3" ht="12.75" customHeight="1" x14ac:dyDescent="0.25">
      <c r="A144" s="13"/>
      <c r="B144" s="13"/>
      <c r="C144" s="9"/>
    </row>
    <row r="145" spans="1:17" ht="12.75" customHeight="1" x14ac:dyDescent="0.25">
      <c r="B145" s="14"/>
      <c r="C145" s="9"/>
    </row>
    <row r="146" spans="1:17" ht="17.25" customHeight="1" x14ac:dyDescent="0.2"/>
    <row r="148" spans="1:17" ht="17.25" customHeight="1" x14ac:dyDescent="0.25">
      <c r="K148" s="81"/>
      <c r="L148" s="81"/>
      <c r="M148" s="81"/>
      <c r="N148" s="81"/>
      <c r="O148" s="81"/>
      <c r="P148" s="81"/>
      <c r="Q148" s="81"/>
    </row>
    <row r="149" spans="1:17" ht="17.25" customHeight="1" x14ac:dyDescent="0.3">
      <c r="K149" s="81"/>
      <c r="L149" s="81"/>
      <c r="M149" s="81"/>
      <c r="N149" s="81"/>
      <c r="O149" s="81"/>
      <c r="P149" s="84"/>
      <c r="Q149" s="81"/>
    </row>
    <row r="150" spans="1:17" ht="12.75" customHeight="1" x14ac:dyDescent="0.25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37"/>
      <c r="Q150" s="75"/>
    </row>
    <row r="151" spans="1:17" ht="12.75" customHeight="1" x14ac:dyDescent="0.25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37"/>
      <c r="Q151" s="75"/>
    </row>
    <row r="152" spans="1:17" ht="12.75" customHeight="1" x14ac:dyDescent="0.25">
      <c r="F152" s="9"/>
      <c r="G152" s="9"/>
      <c r="H152" s="10"/>
      <c r="I152" s="10"/>
      <c r="P152" s="4"/>
    </row>
    <row r="153" spans="1:17" ht="12.75" customHeight="1" x14ac:dyDescent="0.25">
      <c r="F153" s="9"/>
      <c r="G153" s="9"/>
      <c r="I153" s="9"/>
      <c r="P153" s="4"/>
    </row>
    <row r="154" spans="1:17" ht="12.75" customHeight="1" x14ac:dyDescent="0.2">
      <c r="P154" s="4"/>
    </row>
    <row r="155" spans="1:17" ht="12.75" customHeight="1" x14ac:dyDescent="0.2">
      <c r="P155" s="4"/>
    </row>
    <row r="156" spans="1:17" ht="12.75" customHeight="1" x14ac:dyDescent="0.2">
      <c r="P156" s="4"/>
    </row>
    <row r="157" spans="1:17" ht="12.75" customHeight="1" x14ac:dyDescent="0.2">
      <c r="P157" s="4"/>
    </row>
    <row r="158" spans="1:17" ht="12.75" customHeight="1" x14ac:dyDescent="0.2">
      <c r="P158" s="4"/>
    </row>
    <row r="159" spans="1:17" ht="12.75" customHeight="1" x14ac:dyDescent="0.2">
      <c r="P159" s="4"/>
    </row>
    <row r="160" spans="1:17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  <row r="1018" spans="16:16" ht="12.75" customHeight="1" x14ac:dyDescent="0.2">
      <c r="P1018" s="4"/>
    </row>
    <row r="1019" spans="16:16" ht="12.75" customHeight="1" x14ac:dyDescent="0.2">
      <c r="P1019" s="4"/>
    </row>
    <row r="1020" spans="16:16" ht="12.75" customHeight="1" x14ac:dyDescent="0.2">
      <c r="P1020" s="4"/>
    </row>
    <row r="1021" spans="16:16" ht="12.75" customHeight="1" x14ac:dyDescent="0.2">
      <c r="P1021" s="4"/>
    </row>
    <row r="1022" spans="16:16" ht="12.75" customHeight="1" x14ac:dyDescent="0.2">
      <c r="P1022" s="4"/>
    </row>
    <row r="1023" spans="16:16" ht="12.75" customHeight="1" x14ac:dyDescent="0.2">
      <c r="P1023" s="4"/>
    </row>
    <row r="1024" spans="16:16" ht="12.75" customHeight="1" x14ac:dyDescent="0.2">
      <c r="P1024" s="4"/>
    </row>
    <row r="1025" spans="16:16" ht="12.75" customHeight="1" x14ac:dyDescent="0.2">
      <c r="P1025" s="4"/>
    </row>
    <row r="1026" spans="16:16" ht="12.75" customHeight="1" x14ac:dyDescent="0.2">
      <c r="P1026" s="4"/>
    </row>
    <row r="1027" spans="16:16" ht="12.75" customHeight="1" x14ac:dyDescent="0.2">
      <c r="P1027" s="4"/>
    </row>
    <row r="1028" spans="16:16" ht="12.75" customHeight="1" x14ac:dyDescent="0.2">
      <c r="P1028" s="4"/>
    </row>
    <row r="1029" spans="16:16" ht="12.75" customHeight="1" x14ac:dyDescent="0.2">
      <c r="P1029" s="4"/>
    </row>
    <row r="1030" spans="16:16" ht="12.75" customHeight="1" x14ac:dyDescent="0.2">
      <c r="P1030" s="4"/>
    </row>
    <row r="1031" spans="16:16" ht="12.75" customHeight="1" x14ac:dyDescent="0.2">
      <c r="P1031" s="4"/>
    </row>
    <row r="1032" spans="16:16" ht="12.75" customHeight="1" x14ac:dyDescent="0.2">
      <c r="P1032" s="4"/>
    </row>
    <row r="1033" spans="16:16" ht="12.75" customHeight="1" x14ac:dyDescent="0.2">
      <c r="P1033" s="4"/>
    </row>
    <row r="1034" spans="16:16" ht="12.75" customHeight="1" x14ac:dyDescent="0.2">
      <c r="P1034" s="4"/>
    </row>
    <row r="1035" spans="16:16" ht="12.75" customHeight="1" x14ac:dyDescent="0.2">
      <c r="P1035" s="4"/>
    </row>
    <row r="1036" spans="16:16" ht="12.75" customHeight="1" x14ac:dyDescent="0.2">
      <c r="P1036" s="4"/>
    </row>
    <row r="1037" spans="16:16" ht="12.75" customHeight="1" x14ac:dyDescent="0.2">
      <c r="P1037" s="4"/>
    </row>
    <row r="1038" spans="16:16" ht="12.75" customHeight="1" x14ac:dyDescent="0.2">
      <c r="P1038" s="4"/>
    </row>
    <row r="1039" spans="16:16" ht="12.75" customHeight="1" x14ac:dyDescent="0.2">
      <c r="P1039" s="4"/>
    </row>
    <row r="1040" spans="16:16" ht="12.75" customHeight="1" x14ac:dyDescent="0.2">
      <c r="P1040" s="4"/>
    </row>
    <row r="1041" spans="16:16" ht="12.75" customHeight="1" x14ac:dyDescent="0.2">
      <c r="P1041" s="4"/>
    </row>
    <row r="1042" spans="16:16" ht="12.75" customHeight="1" x14ac:dyDescent="0.2">
      <c r="P1042" s="4"/>
    </row>
    <row r="1043" spans="16:16" ht="12.75" customHeight="1" x14ac:dyDescent="0.2">
      <c r="P1043" s="4"/>
    </row>
    <row r="1044" spans="16:16" ht="12.75" customHeight="1" x14ac:dyDescent="0.2">
      <c r="P1044" s="4"/>
    </row>
    <row r="1045" spans="16:16" ht="12.75" customHeight="1" x14ac:dyDescent="0.2">
      <c r="P1045" s="4"/>
    </row>
    <row r="1046" spans="16:16" ht="12.75" customHeight="1" x14ac:dyDescent="0.2">
      <c r="P1046" s="4"/>
    </row>
    <row r="1047" spans="16:16" ht="12.75" customHeight="1" x14ac:dyDescent="0.2">
      <c r="P1047" s="4"/>
    </row>
    <row r="1048" spans="16:16" ht="12.75" customHeight="1" x14ac:dyDescent="0.2">
      <c r="P1048" s="4"/>
    </row>
    <row r="1049" spans="16:16" ht="12.75" customHeight="1" x14ac:dyDescent="0.2">
      <c r="P1049" s="4"/>
    </row>
    <row r="1050" spans="16:16" ht="12.75" customHeight="1" x14ac:dyDescent="0.2">
      <c r="P1050" s="4"/>
    </row>
    <row r="1051" spans="16:16" ht="12.75" customHeight="1" x14ac:dyDescent="0.2">
      <c r="P1051" s="4"/>
    </row>
    <row r="1052" spans="16:16" ht="12.75" customHeight="1" x14ac:dyDescent="0.2">
      <c r="P1052" s="4"/>
    </row>
    <row r="1053" spans="16:16" ht="12.75" customHeight="1" x14ac:dyDescent="0.2">
      <c r="P1053" s="4"/>
    </row>
    <row r="1054" spans="16:16" ht="12.75" customHeight="1" x14ac:dyDescent="0.2">
      <c r="P1054" s="4"/>
    </row>
    <row r="1055" spans="16:16" ht="12.75" customHeight="1" x14ac:dyDescent="0.2">
      <c r="P1055" s="4"/>
    </row>
    <row r="1056" spans="16:16" ht="12.75" customHeight="1" x14ac:dyDescent="0.2">
      <c r="P1056" s="4"/>
    </row>
    <row r="1057" spans="16:16" ht="12.75" customHeight="1" x14ac:dyDescent="0.2">
      <c r="P1057" s="4"/>
    </row>
    <row r="1058" spans="16:16" ht="12.75" customHeight="1" x14ac:dyDescent="0.2">
      <c r="P1058" s="4"/>
    </row>
    <row r="1059" spans="16:16" ht="12.75" customHeight="1" x14ac:dyDescent="0.2">
      <c r="P1059" s="4"/>
    </row>
    <row r="1060" spans="16:16" ht="12.75" customHeight="1" x14ac:dyDescent="0.2">
      <c r="P1060" s="4"/>
    </row>
    <row r="1061" spans="16:16" ht="12.75" customHeight="1" x14ac:dyDescent="0.2">
      <c r="P1061" s="4"/>
    </row>
    <row r="1062" spans="16:16" ht="12.75" customHeight="1" x14ac:dyDescent="0.2">
      <c r="P1062" s="4"/>
    </row>
    <row r="1063" spans="16:16" ht="12.75" customHeight="1" x14ac:dyDescent="0.2">
      <c r="P1063" s="4"/>
    </row>
    <row r="1064" spans="16:16" ht="12.75" customHeight="1" x14ac:dyDescent="0.2">
      <c r="P1064" s="4"/>
    </row>
    <row r="1065" spans="16:16" ht="12.75" customHeight="1" x14ac:dyDescent="0.2">
      <c r="P1065" s="4"/>
    </row>
    <row r="1066" spans="16:16" ht="12.75" customHeight="1" x14ac:dyDescent="0.2">
      <c r="P1066" s="4"/>
    </row>
    <row r="1067" spans="16:16" ht="12.75" customHeight="1" x14ac:dyDescent="0.2">
      <c r="P1067" s="4"/>
    </row>
    <row r="1068" spans="16:16" ht="12.75" customHeight="1" x14ac:dyDescent="0.2">
      <c r="P1068" s="4"/>
    </row>
    <row r="1069" spans="16:16" ht="12.75" customHeight="1" x14ac:dyDescent="0.2">
      <c r="P1069" s="4"/>
    </row>
    <row r="1070" spans="16:16" ht="12.75" customHeight="1" x14ac:dyDescent="0.2">
      <c r="P1070" s="4"/>
    </row>
    <row r="1071" spans="16:16" ht="12.75" customHeight="1" x14ac:dyDescent="0.2">
      <c r="P1071" s="4"/>
    </row>
    <row r="1072" spans="16:16" ht="12.75" customHeight="1" x14ac:dyDescent="0.2">
      <c r="P1072" s="4"/>
    </row>
    <row r="1073" spans="16:16" ht="12.75" customHeight="1" x14ac:dyDescent="0.2">
      <c r="P1073" s="4"/>
    </row>
    <row r="1074" spans="16:16" ht="12.75" customHeight="1" x14ac:dyDescent="0.2">
      <c r="P1074" s="4"/>
    </row>
    <row r="1075" spans="16:16" ht="12.75" customHeight="1" x14ac:dyDescent="0.2">
      <c r="P1075" s="4"/>
    </row>
    <row r="1076" spans="16:16" ht="12.75" customHeight="1" x14ac:dyDescent="0.2">
      <c r="P1076" s="4"/>
    </row>
    <row r="1077" spans="16:16" ht="12.75" customHeight="1" x14ac:dyDescent="0.2">
      <c r="P1077" s="4"/>
    </row>
    <row r="1078" spans="16:16" ht="12.75" customHeight="1" x14ac:dyDescent="0.2">
      <c r="P1078" s="4"/>
    </row>
    <row r="1079" spans="16:16" ht="12.75" customHeight="1" x14ac:dyDescent="0.2">
      <c r="P1079" s="4"/>
    </row>
    <row r="1080" spans="16:16" ht="12.75" customHeight="1" x14ac:dyDescent="0.2">
      <c r="P1080" s="4"/>
    </row>
    <row r="1081" spans="16:16" ht="12.75" customHeight="1" x14ac:dyDescent="0.2">
      <c r="P1081" s="4"/>
    </row>
    <row r="1082" spans="16:16" ht="12.75" customHeight="1" x14ac:dyDescent="0.2">
      <c r="P1082" s="4"/>
    </row>
    <row r="1083" spans="16:16" ht="12.75" customHeight="1" x14ac:dyDescent="0.2">
      <c r="P1083" s="4"/>
    </row>
    <row r="1084" spans="16:16" ht="12.75" customHeight="1" x14ac:dyDescent="0.2">
      <c r="P1084" s="4"/>
    </row>
    <row r="1085" spans="16:16" ht="12.75" customHeight="1" x14ac:dyDescent="0.2">
      <c r="P1085" s="4"/>
    </row>
    <row r="1086" spans="16:16" ht="12.75" customHeight="1" x14ac:dyDescent="0.2">
      <c r="P1086" s="4"/>
    </row>
    <row r="1087" spans="16:16" ht="12.75" customHeight="1" x14ac:dyDescent="0.2">
      <c r="P1087" s="4"/>
    </row>
    <row r="1088" spans="16:16" ht="12.75" customHeight="1" x14ac:dyDescent="0.2">
      <c r="P1088" s="4"/>
    </row>
    <row r="1089" spans="16:16" ht="12.75" customHeight="1" x14ac:dyDescent="0.2">
      <c r="P1089" s="4"/>
    </row>
    <row r="1090" spans="16:16" ht="12.75" customHeight="1" x14ac:dyDescent="0.2">
      <c r="P1090" s="4"/>
    </row>
    <row r="1091" spans="16:16" ht="12.75" customHeight="1" x14ac:dyDescent="0.2">
      <c r="P1091" s="4"/>
    </row>
    <row r="1092" spans="16:16" ht="12.75" customHeight="1" x14ac:dyDescent="0.2">
      <c r="P1092" s="4"/>
    </row>
    <row r="1093" spans="16:16" ht="12.75" customHeight="1" x14ac:dyDescent="0.2">
      <c r="P1093" s="4"/>
    </row>
    <row r="1094" spans="16:16" ht="12.75" customHeight="1" x14ac:dyDescent="0.2">
      <c r="P1094" s="4"/>
    </row>
    <row r="1095" spans="16:16" ht="12.75" customHeight="1" x14ac:dyDescent="0.2">
      <c r="P1095" s="4"/>
    </row>
    <row r="1096" spans="16:16" ht="12.75" customHeight="1" x14ac:dyDescent="0.2">
      <c r="P1096" s="4"/>
    </row>
    <row r="1097" spans="16:16" ht="12.75" customHeight="1" x14ac:dyDescent="0.2">
      <c r="P1097" s="4"/>
    </row>
    <row r="1098" spans="16:16" ht="12.75" customHeight="1" x14ac:dyDescent="0.2">
      <c r="P1098" s="4"/>
    </row>
    <row r="1099" spans="16:16" ht="12.75" customHeight="1" x14ac:dyDescent="0.2">
      <c r="P1099" s="4"/>
    </row>
    <row r="1100" spans="16:16" ht="12.75" customHeight="1" x14ac:dyDescent="0.2">
      <c r="P1100" s="4"/>
    </row>
    <row r="1101" spans="16:16" ht="12.75" customHeight="1" x14ac:dyDescent="0.2">
      <c r="P1101" s="4"/>
    </row>
    <row r="1102" spans="16:16" ht="12.75" customHeight="1" x14ac:dyDescent="0.2">
      <c r="P1102" s="4"/>
    </row>
    <row r="1103" spans="16:16" ht="12.75" customHeight="1" x14ac:dyDescent="0.2">
      <c r="P1103" s="4"/>
    </row>
    <row r="1104" spans="16:16" ht="12.75" customHeight="1" x14ac:dyDescent="0.2">
      <c r="P1104" s="4"/>
    </row>
  </sheetData>
  <mergeCells count="5">
    <mergeCell ref="A2:Q2"/>
    <mergeCell ref="A3:Q3"/>
    <mergeCell ref="A4:Q4"/>
    <mergeCell ref="A5:Q5"/>
    <mergeCell ref="A6:Q6"/>
  </mergeCells>
  <printOptions horizontalCentered="1" verticalCentered="1"/>
  <pageMargins left="0" right="0" top="0" bottom="1.08" header="0" footer="1.1000000000000001"/>
  <pageSetup scale="62" fitToHeight="0" orientation="landscape" useFirstPageNumber="1" r:id="rId1"/>
  <headerFooter>
    <oddFooter xml:space="preserve">&amp;R&amp;P    </oddFooter>
  </headerFooter>
  <ignoredErrors>
    <ignoredError sqref="Q18 Q19:Q31 D33:P33 B33 B60:G60 D81 Q61:Q69 I60:Q60" formulaRange="1"/>
    <ignoredError sqref="E17" formula="1"/>
    <ignoredError sqref="Q34 Q35:Q36 Q38:Q41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2024</vt:lpstr>
      <vt:lpstr>'EJECUCION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2024-11-08T16:19:42Z</cp:lastPrinted>
  <dcterms:created xsi:type="dcterms:W3CDTF">2022-02-01T16:24:37Z</dcterms:created>
  <dcterms:modified xsi:type="dcterms:W3CDTF">2024-11-08T16:19:46Z</dcterms:modified>
</cp:coreProperties>
</file>