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ba Pena\OneDrive - Codopesca\Sección de Presupuesto\2025\Ejecución presupuestaria 2025\Transparencia 2025\"/>
    </mc:Choice>
  </mc:AlternateContent>
  <xr:revisionPtr revIDLastSave="0" documentId="13_ncr:1_{84EC318B-58C1-4A0F-8A76-ED9BECF846E3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C19" i="1"/>
  <c r="R16" i="1"/>
  <c r="E15" i="1"/>
  <c r="E16" i="1"/>
  <c r="E17" i="1"/>
  <c r="E18" i="1"/>
  <c r="E14" i="1"/>
  <c r="G19" i="1"/>
  <c r="H19" i="1"/>
  <c r="I19" i="1"/>
  <c r="J19" i="1"/>
  <c r="K19" i="1"/>
  <c r="L19" i="1"/>
  <c r="M19" i="1"/>
  <c r="N19" i="1"/>
  <c r="O19" i="1"/>
  <c r="P19" i="1"/>
  <c r="Q19" i="1"/>
  <c r="H29" i="1"/>
  <c r="R33" i="1"/>
  <c r="I56" i="1"/>
  <c r="R65" i="1"/>
  <c r="R64" i="1"/>
  <c r="R63" i="1"/>
  <c r="R62" i="1"/>
  <c r="R61" i="1"/>
  <c r="R60" i="1"/>
  <c r="R59" i="1"/>
  <c r="R58" i="1"/>
  <c r="R57" i="1"/>
  <c r="R38" i="1"/>
  <c r="R37" i="1"/>
  <c r="R36" i="1"/>
  <c r="R35" i="1"/>
  <c r="R34" i="1"/>
  <c r="R32" i="1"/>
  <c r="R31" i="1"/>
  <c r="R30" i="1"/>
  <c r="R28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F56" i="1"/>
  <c r="G56" i="1"/>
  <c r="H56" i="1"/>
  <c r="J56" i="1"/>
  <c r="K56" i="1"/>
  <c r="L56" i="1"/>
  <c r="M56" i="1"/>
  <c r="N56" i="1"/>
  <c r="O56" i="1"/>
  <c r="P56" i="1"/>
  <c r="Q56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F29" i="1"/>
  <c r="G29" i="1"/>
  <c r="I29" i="1"/>
  <c r="J29" i="1"/>
  <c r="K29" i="1"/>
  <c r="L29" i="1"/>
  <c r="M29" i="1"/>
  <c r="N29" i="1"/>
  <c r="O29" i="1"/>
  <c r="P29" i="1"/>
  <c r="Q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D77" i="1"/>
  <c r="E77" i="1"/>
  <c r="D71" i="1"/>
  <c r="E71" i="1"/>
  <c r="D66" i="1"/>
  <c r="E66" i="1"/>
  <c r="D48" i="1"/>
  <c r="E48" i="1"/>
  <c r="C93" i="1"/>
  <c r="C77" i="1"/>
  <c r="C71" i="1"/>
  <c r="C66" i="1"/>
  <c r="C48" i="1"/>
  <c r="C29" i="1"/>
  <c r="R17" i="1"/>
  <c r="E19" i="1"/>
  <c r="R29" i="1" l="1"/>
  <c r="R56" i="1"/>
  <c r="F13" i="1"/>
  <c r="F19" i="1"/>
  <c r="D19" i="1"/>
  <c r="O13" i="1"/>
  <c r="C13" i="1"/>
  <c r="D13" i="1"/>
  <c r="D29" i="1"/>
  <c r="C56" i="1"/>
  <c r="D56" i="1"/>
  <c r="F83" i="1" l="1"/>
  <c r="C83" i="1"/>
  <c r="C95" i="1" s="1"/>
  <c r="D83" i="1"/>
  <c r="D95" i="1"/>
  <c r="E56" i="1"/>
  <c r="E29" i="1"/>
  <c r="E13" i="1"/>
  <c r="E83" i="1" l="1"/>
  <c r="E95" i="1"/>
  <c r="C12" i="1"/>
  <c r="D12" i="1" l="1"/>
  <c r="E12" i="1"/>
  <c r="L13" i="1" l="1"/>
  <c r="L83" i="1" l="1"/>
  <c r="L95" i="1"/>
  <c r="L12" i="1"/>
  <c r="G13" i="1" l="1"/>
  <c r="G83" i="1" l="1"/>
  <c r="G95" i="1"/>
  <c r="H13" i="1"/>
  <c r="H83" i="1" s="1"/>
  <c r="H12" i="1" l="1"/>
  <c r="R27" i="1"/>
  <c r="R26" i="1"/>
  <c r="R25" i="1"/>
  <c r="R24" i="1"/>
  <c r="R23" i="1"/>
  <c r="R22" i="1"/>
  <c r="R21" i="1"/>
  <c r="R20" i="1"/>
  <c r="R18" i="1"/>
  <c r="R15" i="1"/>
  <c r="R14" i="1"/>
  <c r="Q13" i="1"/>
  <c r="P13" i="1"/>
  <c r="N13" i="1"/>
  <c r="M13" i="1"/>
  <c r="K13" i="1"/>
  <c r="J13" i="1"/>
  <c r="I13" i="1"/>
  <c r="R13" i="1" l="1"/>
  <c r="P83" i="1"/>
  <c r="Q83" i="1"/>
  <c r="K83" i="1"/>
  <c r="I83" i="1"/>
  <c r="J83" i="1"/>
  <c r="M83" i="1"/>
  <c r="N83" i="1"/>
  <c r="O95" i="1"/>
  <c r="O83" i="1"/>
  <c r="J95" i="1"/>
  <c r="K95" i="1"/>
  <c r="P95" i="1"/>
  <c r="N95" i="1"/>
  <c r="Q95" i="1"/>
  <c r="M95" i="1"/>
  <c r="I95" i="1"/>
  <c r="H95" i="1"/>
  <c r="J12" i="1"/>
  <c r="F12" i="1"/>
  <c r="K12" i="1"/>
  <c r="I12" i="1"/>
  <c r="R19" i="1"/>
  <c r="N12" i="1"/>
  <c r="G12" i="1"/>
  <c r="M12" i="1"/>
  <c r="O12" i="1"/>
  <c r="P12" i="1"/>
  <c r="F95" i="1"/>
  <c r="Q12" i="1"/>
  <c r="R83" i="1" l="1"/>
  <c r="R95" i="1"/>
  <c r="R12" i="1"/>
</calcChain>
</file>

<file path=xl/sharedStrings.xml><?xml version="1.0" encoding="utf-8"?>
<sst xmlns="http://schemas.openxmlformats.org/spreadsheetml/2006/main" count="119" uniqueCount="117">
  <si>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</si>
  <si>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</si>
  <si>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</si>
  <si>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</si>
  <si>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</si>
  <si>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</si>
  <si>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</si>
  <si>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</si>
  <si>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</si>
  <si>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</si>
  <si>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</si>
  <si>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</si>
  <si>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</si>
  <si>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</si>
  <si>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</si>
  <si>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</si>
  <si>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</si>
  <si>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</si>
  <si>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</si>
  <si>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</si>
  <si>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</si>
  <si>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</si>
  <si>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</si>
  <si>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</si>
  <si>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</si>
  <si>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</si>
  <si>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</si>
  <si>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</si>
  <si>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</si>
  <si>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</si>
  <si>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</si>
  <si>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</si>
  <si>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</si>
  <si>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</si>
  <si>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</si>
  <si>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</si>
  <si>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</si>
  <si>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</si>
  <si>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</si>
  <si>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</si>
  <si>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</si>
  <si>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</si>
  <si>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</si>
  <si>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</si>
  <si>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</si>
  <si>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</si>
  <si>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</si>
  <si>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</si>
  <si>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</si>
  <si>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</si>
  <si>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</si>
  <si>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</si>
  <si>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</si>
  <si>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</si>
  <si>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</si>
  <si>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</si>
  <si>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</si>
  <si>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</si>
  <si>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</si>
  <si>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</si>
  <si>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</si>
  <si>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</si>
  <si>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</si>
  <si>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</si>
  <si>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</si>
  <si>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</si>
  <si>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</si>
  <si>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</si>
  <si>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</si>
  <si>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</si>
  <si>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</si>
  <si>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</si>
  <si>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</si>
  <si>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</si>
  <si>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</si>
  <si>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</si>
  <si>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</si>
  <si>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</si>
  <si>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</si>
  <si>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</si>
  <si>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</si>
  <si>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</si>
  <si>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</si>
  <si>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</si>
  <si>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</si>
  <si>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</si>
  <si>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</si>
  <si>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</si>
  <si>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</si>
  <si>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</si>
  <si>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</si>
  <si>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</si>
  <si>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</si>
  <si>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</si>
  <si>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</si>
  <si>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</si>
  <si>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</si>
  <si>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</si>
  <si>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</si>
  <si>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</si>
  <si>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</si>
  <si>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</si>
  <si>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</si>
  <si>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</si>
  <si>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</si>
  <si>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</si>
  <si>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</si>
  <si>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</si>
  <si>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</si>
  <si>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   Pedro Antonio Gilbert Noboa</t>
  </si>
  <si>
    <t xml:space="preserve">   Director Administrativo  Financiero</t>
  </si>
  <si>
    <t>2.6.9 - EDIFICIOS,ESTRUCTURAS, TIERRAS,TERRENOS Y OBJETOS DE VALOR</t>
  </si>
  <si>
    <t>EJECUCIÓN DE GASTOS Y APLICACIONES FINANCIERAS AÑO 2025</t>
  </si>
  <si>
    <t>Fuente de registro: 01 de enero al  31 de enero  2025</t>
  </si>
  <si>
    <t>Fecha de imputación: hasta el 31 de enero 2025</t>
  </si>
  <si>
    <t xml:space="preserve">Enc. de Presupuesto                                                Director Administrativo y Financiero                                                                  </t>
  </si>
  <si>
    <t xml:space="preserve">Melba Peña                                                             Pedro Antonio Gilbert Noboa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</si>
</sst>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vertical="top" shrinkToFit="1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" fontId="26" fillId="0" borderId="0" xfId="1" applyNumberFormat="1" applyFont="1" applyBorder="1" applyAlignment="1">
      <alignment vertical="top" shrinkToFit="1"/>
    </xf>
    <xf numFmtId="4" fontId="24" fillId="0" borderId="6" xfId="0" applyNumberFormat="1" applyFont="1" applyBorder="1" applyAlignment="1">
      <alignment shrinkToFit="1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3" fontId="25" fillId="0" borderId="6" xfId="1" applyFont="1" applyBorder="1" applyAlignment="1">
      <alignment vertical="top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3" fontId="23" fillId="4" borderId="6" xfId="0" applyNumberFormat="1" applyFont="1" applyFill="1" applyBorder="1" applyAlignment="1">
      <alignment horizontal="right"/>
    </xf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9" fillId="3" borderId="8" xfId="0" applyFont="1" applyFill="1" applyBorder="1" applyAlignment="1">
      <alignment horizontal="left"/>
    </xf>
    <xf numFmtId="43" fontId="29" fillId="3" borderId="9" xfId="0" applyNumberFormat="1" applyFont="1" applyFill="1" applyBorder="1" applyAlignment="1">
      <alignment horizontal="right"/>
    </xf>
    <xf numFmtId="43" fontId="29" fillId="3" borderId="14" xfId="0" applyNumberFormat="1" applyFont="1" applyFill="1" applyBorder="1" applyAlignment="1">
      <alignment horizontal="right"/>
    </xf>
    <xf numFmtId="43" fontId="29" fillId="3" borderId="18" xfId="0" applyNumberFormat="1" applyFont="1" applyFill="1" applyBorder="1" applyAlignment="1">
      <alignment horizontal="right"/>
    </xf>
    <xf numFmtId="0" fontId="30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9" fillId="3" borderId="19" xfId="0" applyNumberFormat="1" applyFont="1" applyFill="1" applyBorder="1" applyAlignment="1">
      <alignment horizontal="right"/>
    </xf>
    <xf numFmtId="0" fontId="31" fillId="0" borderId="0" xfId="0" applyFont="1" applyAlignment="1">
      <alignment horizontal="left"/>
    </xf>
    <xf numFmtId="0" fontId="32" fillId="0" borderId="0" xfId="0" applyFont="1"/>
    <xf numFmtId="0" fontId="31" fillId="0" borderId="0" xfId="0" applyFont="1"/>
    <xf numFmtId="0" fontId="33" fillId="0" borderId="0" xfId="0" applyFont="1" applyAlignment="1">
      <alignment horizontal="left"/>
    </xf>
    <xf numFmtId="0" fontId="33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24" fillId="0" borderId="23" xfId="0" applyNumberFormat="1" applyFont="1" applyBorder="1" applyAlignment="1">
      <alignment horizontal="right" shrinkToFit="1"/>
    </xf>
    <xf numFmtId="4" fontId="24" fillId="0" borderId="24" xfId="0" applyNumberFormat="1" applyFont="1" applyBorder="1" applyAlignment="1">
      <alignment shrinkToFit="1"/>
    </xf>
    <xf numFmtId="4" fontId="24" fillId="0" borderId="24" xfId="0" applyNumberFormat="1" applyFont="1" applyBorder="1" applyAlignment="1">
      <alignment horizontal="right" shrinkToFit="1"/>
    </xf>
    <xf numFmtId="43" fontId="23" fillId="0" borderId="23" xfId="0" applyNumberFormat="1" applyFont="1" applyBorder="1" applyAlignment="1">
      <alignment horizontal="right"/>
    </xf>
    <xf numFmtId="43" fontId="23" fillId="0" borderId="25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4" fillId="3" borderId="9" xfId="0" applyNumberFormat="1" applyFont="1" applyFill="1" applyBorder="1" applyAlignment="1">
      <alignment horizontal="center" wrapText="1"/>
    </xf>
    <xf numFmtId="49" fontId="34" fillId="3" borderId="10" xfId="0" applyNumberFormat="1" applyFont="1" applyFill="1" applyBorder="1" applyAlignment="1">
      <alignment horizontal="center" vertical="center" wrapText="1"/>
    </xf>
    <xf numFmtId="49" fontId="34" fillId="3" borderId="7" xfId="0" applyNumberFormat="1" applyFont="1" applyFill="1" applyBorder="1" applyAlignment="1">
      <alignment horizontal="center" wrapText="1"/>
    </xf>
    <xf numFmtId="49" fontId="34" fillId="3" borderId="7" xfId="0" applyNumberFormat="1" applyFont="1" applyFill="1" applyBorder="1" applyAlignment="1">
      <alignment horizontal="center"/>
    </xf>
    <xf numFmtId="49" fontId="34" fillId="3" borderId="8" xfId="0" applyNumberFormat="1" applyFont="1" applyFill="1" applyBorder="1" applyAlignment="1">
      <alignment horizontal="center"/>
    </xf>
    <xf numFmtId="49" fontId="34" fillId="3" borderId="14" xfId="0" applyNumberFormat="1" applyFont="1" applyFill="1" applyBorder="1" applyAlignment="1">
      <alignment horizontal="center"/>
    </xf>
    <xf numFmtId="49" fontId="34" fillId="3" borderId="9" xfId="0" applyNumberFormat="1" applyFont="1" applyFill="1" applyBorder="1" applyAlignment="1">
      <alignment horizontal="center"/>
    </xf>
    <xf numFmtId="49" fontId="34" fillId="3" borderId="11" xfId="0" applyNumberFormat="1" applyFont="1" applyFill="1" applyBorder="1" applyAlignment="1">
      <alignment horizontal="center"/>
    </xf>
    <xf numFmtId="49" fontId="35" fillId="2" borderId="0" xfId="0" applyNumberFormat="1" applyFont="1" applyFill="1" applyAlignment="1">
      <alignment horizontal="center"/>
    </xf>
    <xf numFmtId="49" fontId="34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3" fontId="23" fillId="0" borderId="0" xfId="0" applyNumberFormat="1" applyFont="1" applyBorder="1" applyAlignment="1">
      <alignment horizontal="right"/>
    </xf>
    <xf numFmtId="4" fontId="24" fillId="0" borderId="0" xfId="0" applyNumberFormat="1" applyFont="1" applyBorder="1" applyAlignment="1">
      <alignment horizontal="right" shrinkToFit="1"/>
    </xf>
    <xf numFmtId="43" fontId="25" fillId="0" borderId="0" xfId="0" applyNumberFormat="1" applyFont="1" applyBorder="1" applyAlignment="1">
      <alignment horizontal="right"/>
    </xf>
    <xf numFmtId="39" fontId="26" fillId="0" borderId="0" xfId="0" applyNumberFormat="1" applyFont="1" applyBorder="1" applyAlignment="1">
      <alignment vertical="top" shrinkToFi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  <xf numFmtId="4" fontId="24" fillId="0" borderId="0" xfId="0" applyNumberFormat="1" applyFont="1" applyBorder="1" applyAlignment="1">
      <alignment shrinkToFit="1"/>
    </xf>
    <xf numFmtId="4" fontId="26" fillId="0" borderId="0" xfId="0" applyNumberFormat="1" applyFont="1" applyBorder="1" applyAlignment="1">
      <alignment vertical="top" shrinkToFit="1"/>
    </xf>
    <xf numFmtId="39" fontId="24" fillId="0" borderId="0" xfId="0" applyNumberFormat="1" applyFont="1" applyBorder="1" applyAlignment="1">
      <alignment vertical="top" shrinkToFit="1"/>
    </xf>
    <xf numFmtId="39" fontId="24" fillId="0" borderId="0" xfId="0" applyNumberFormat="1" applyFont="1" applyBorder="1" applyAlignment="1">
      <alignment shrinkToFit="1"/>
    </xf>
    <xf numFmtId="4" fontId="26" fillId="0" borderId="20" xfId="0" applyNumberFormat="1" applyFont="1" applyBorder="1" applyAlignment="1">
      <alignment vertical="top" shrinkToFit="1"/>
    </xf>
    <xf numFmtId="4" fontId="26" fillId="0" borderId="21" xfId="0" applyNumberFormat="1" applyFont="1" applyBorder="1" applyAlignment="1">
      <alignment vertical="top" shrinkToFit="1"/>
    </xf>
    <xf numFmtId="4" fontId="26" fillId="0" borderId="22" xfId="0" applyNumberFormat="1" applyFont="1" applyBorder="1" applyAlignment="1">
      <alignment vertical="top" shrinkToFit="1"/>
    </xf>
    <xf numFmtId="0" fontId="0" fillId="0" borderId="0" xfId="0" applyBorder="1"/>
    <xf numFmtId="4" fontId="8" fillId="2" borderId="0" xfId="0" applyNumberFormat="1" applyFont="1" applyFill="1" applyBorder="1" applyAlignment="1">
      <alignment vertical="top" shrinkToFit="1"/>
    </xf>
    <xf numFmtId="49" fontId="23" fillId="0" borderId="27" xfId="0" applyNumberFormat="1" applyFont="1" applyBorder="1" applyAlignment="1">
      <alignment horizontal="left"/>
    </xf>
    <xf numFmtId="43" fontId="23" fillId="0" borderId="28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0" fontId="27" fillId="0" borderId="5" xfId="2" applyFont="1" applyBorder="1" applyAlignment="1">
      <alignment horizontal="left" vertical="center" wrapText="1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3" fontId="23" fillId="0" borderId="16" xfId="0" applyNumberFormat="1" applyFont="1" applyBorder="1" applyAlignment="1">
      <alignment horizontal="right"/>
    </xf>
    <xf numFmtId="49" fontId="28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9" xfId="0" applyNumberFormat="1" applyFont="1" applyBorder="1" applyAlignment="1">
      <alignment horizontal="left" wrapText="1"/>
    </xf>
    <xf numFmtId="43" fontId="25" fillId="0" borderId="30" xfId="0" applyNumberFormat="1" applyFont="1" applyBorder="1" applyAlignment="1">
      <alignment horizontal="right"/>
    </xf>
    <xf numFmtId="49" fontId="23" fillId="0" borderId="31" xfId="0" applyNumberFormat="1" applyFont="1" applyBorder="1"/>
    <xf numFmtId="49" fontId="25" fillId="0" borderId="31" xfId="0" applyNumberFormat="1" applyFont="1" applyBorder="1"/>
    <xf numFmtId="49" fontId="25" fillId="0" borderId="31" xfId="0" applyNumberFormat="1" applyFont="1" applyBorder="1" applyAlignment="1">
      <alignment wrapText="1"/>
    </xf>
    <xf numFmtId="4" fontId="24" fillId="4" borderId="0" xfId="0" applyNumberFormat="1" applyFont="1" applyFill="1" applyBorder="1" applyAlignment="1">
      <alignment horizontal="right" shrinkToFit="1"/>
    </xf>
    <xf numFmtId="0" fontId="3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6" fillId="0" borderId="0" xfId="0" applyFont="1"/>
    <xf numFmtId="0" fontId="37" fillId="0" borderId="0" xfId="0" applyFont="1"/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171449</xdr:colOff>
      <xdr:row>1</xdr:row>
      <xdr:rowOff>99656</xdr:rowOff>
    </xdr:from>
    <xdr:to>
      <xdr:col>17</xdr:col>
      <xdr:colOff>856084</xdr:colOff>
      <xdr:row>6</xdr:row>
      <xdr:rowOff>96159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049" y="299681"/>
          <a:ext cx="1827635" cy="103472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190500</xdr:rowOff>
    </xdr:from>
    <xdr:to>
      <xdr:col>1</xdr:col>
      <xdr:colOff>1965525</xdr:colOff>
      <xdr:row>7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190500"/>
          <a:ext cx="21084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100"/>
  <sheetViews>
    <sheetView showGridLines="0" tabSelected="1" zoomScaleNormal="100" workbookViewId="0">
      <selection activeCell="F113" sqref="F113"/>
    </sheetView>
  </sheetViews>
  <sheetFormatPr baseColWidth="10" defaultColWidth="14.42578125" defaultRowHeight="15.75" customHeight="1" x14ac:dyDescent="0.2"/>
  <cols>
    <col min="1" max="1" width="3.140625" customWidth="1"/>
    <col min="2" max="2" width="69.28515625" customWidth="1"/>
    <col min="3" max="3" width="19.42578125" customWidth="1"/>
    <col min="4" max="4" width="15.140625" hidden="1" customWidth="1"/>
    <col min="5" max="5" width="20.140625" customWidth="1"/>
    <col min="6" max="6" width="17.140625" customWidth="1"/>
    <col min="7" max="8" width="12.85546875" hidden="1" customWidth="1"/>
    <col min="9" max="9" width="12.42578125" hidden="1" customWidth="1"/>
    <col min="10" max="11" width="14" hidden="1" customWidth="1"/>
    <col min="12" max="12" width="13.28515625" hidden="1" customWidth="1"/>
    <col min="13" max="14" width="12.7109375" hidden="1" customWidth="1"/>
    <col min="15" max="15" width="12.5703125" hidden="1" customWidth="1"/>
    <col min="16" max="17" width="14" hidden="1" customWidth="1"/>
    <col min="18" max="18" width="14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2:26" ht="15.75" customHeight="1" x14ac:dyDescent="0.25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2:26" ht="15.75" customHeight="1" x14ac:dyDescent="0.25">
      <c r="B3" s="99" t="s">
        <v>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2:26" ht="15.75" customHeight="1" x14ac:dyDescent="0.25">
      <c r="B4" s="99" t="s">
        <v>112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</row>
    <row r="5" spans="2:26" ht="18" customHeight="1" x14ac:dyDescent="0.25">
      <c r="B5" s="99" t="s">
        <v>107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99" t="s">
        <v>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27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27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7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7"/>
      <c r="T9" s="1"/>
      <c r="U9" s="1"/>
      <c r="V9" s="1"/>
      <c r="W9" s="1"/>
      <c r="X9" s="1"/>
      <c r="Y9" s="1"/>
      <c r="Z9" s="1"/>
    </row>
    <row r="10" spans="2:26" ht="17.25" customHeight="1" thickBot="1" x14ac:dyDescent="0.3"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51.75" customHeight="1" thickBot="1" x14ac:dyDescent="0.25">
      <c r="B11" s="82" t="s">
        <v>3</v>
      </c>
      <c r="C11" s="83" t="s">
        <v>47</v>
      </c>
      <c r="D11" s="84" t="s">
        <v>46</v>
      </c>
      <c r="E11" s="85" t="s">
        <v>48</v>
      </c>
      <c r="F11" s="86" t="s">
        <v>4</v>
      </c>
      <c r="G11" s="87" t="s">
        <v>5</v>
      </c>
      <c r="H11" s="86" t="s">
        <v>6</v>
      </c>
      <c r="I11" s="86" t="s">
        <v>7</v>
      </c>
      <c r="J11" s="88" t="s">
        <v>8</v>
      </c>
      <c r="K11" s="89" t="s">
        <v>9</v>
      </c>
      <c r="L11" s="90" t="s">
        <v>10</v>
      </c>
      <c r="M11" s="90" t="s">
        <v>11</v>
      </c>
      <c r="N11" s="90" t="s">
        <v>12</v>
      </c>
      <c r="O11" s="88" t="s">
        <v>13</v>
      </c>
      <c r="P11" s="92" t="s">
        <v>14</v>
      </c>
      <c r="Q11" s="92" t="s">
        <v>15</v>
      </c>
      <c r="R11" s="85" t="s">
        <v>49</v>
      </c>
      <c r="S11" s="11"/>
      <c r="T11" s="4"/>
      <c r="U11" s="4"/>
      <c r="V11" s="4"/>
      <c r="W11" s="4"/>
      <c r="X11" s="4"/>
      <c r="Y11" s="4"/>
      <c r="Z11" s="4"/>
    </row>
    <row r="12" spans="2:26" ht="20.25" hidden="1" customHeight="1" x14ac:dyDescent="0.2">
      <c r="B12" s="12" t="s">
        <v>16</v>
      </c>
      <c r="C12" s="22">
        <f>C13+C19+C29+C56</f>
        <v>276225000</v>
      </c>
      <c r="D12" s="108" t="e">
        <f>D13+D19+D29+D56+#REF!</f>
        <v>#REF!</v>
      </c>
      <c r="E12" s="33" t="e">
        <f>E13+E19+E29+E56+#REF!</f>
        <v>#REF!</v>
      </c>
      <c r="F12" s="20">
        <f t="shared" ref="F12:Q12" si="0">F13+F19+F29+F56</f>
        <v>13967391.619999999</v>
      </c>
      <c r="G12" s="36">
        <f t="shared" si="0"/>
        <v>0</v>
      </c>
      <c r="H12" s="7">
        <f t="shared" si="0"/>
        <v>0</v>
      </c>
      <c r="I12" s="5">
        <f t="shared" si="0"/>
        <v>0</v>
      </c>
      <c r="J12" s="76">
        <f t="shared" si="0"/>
        <v>0</v>
      </c>
      <c r="K12" s="20">
        <f t="shared" si="0"/>
        <v>0</v>
      </c>
      <c r="L12" s="8">
        <f t="shared" si="0"/>
        <v>0</v>
      </c>
      <c r="M12" s="6">
        <f t="shared" si="0"/>
        <v>0</v>
      </c>
      <c r="N12" s="6">
        <f t="shared" si="0"/>
        <v>0</v>
      </c>
      <c r="O12" s="19">
        <f t="shared" si="0"/>
        <v>0</v>
      </c>
      <c r="P12" s="34">
        <f t="shared" si="0"/>
        <v>0</v>
      </c>
      <c r="Q12" s="19">
        <f t="shared" si="0"/>
        <v>0</v>
      </c>
      <c r="R12" s="34">
        <f t="shared" ref="R12:R28" si="1">SUM(F12:Q12)</f>
        <v>13967391.619999999</v>
      </c>
    </row>
    <row r="13" spans="2:26" ht="15" customHeight="1" x14ac:dyDescent="0.2">
      <c r="B13" s="109" t="s">
        <v>17</v>
      </c>
      <c r="C13" s="77">
        <f t="shared" ref="C13" si="2">SUM(C14:C18)</f>
        <v>200961618</v>
      </c>
      <c r="D13" s="78">
        <f>SUM(D14:D18)</f>
        <v>0</v>
      </c>
      <c r="E13" s="79">
        <f>SUM(E14:E18)</f>
        <v>200961618</v>
      </c>
      <c r="F13" s="80">
        <f>F14+F15+F18+F16</f>
        <v>12454013.51</v>
      </c>
      <c r="G13" s="81">
        <f>SUM(G14:G18)</f>
        <v>0</v>
      </c>
      <c r="H13" s="80">
        <f>SUM(H14:H18)</f>
        <v>0</v>
      </c>
      <c r="I13" s="80">
        <f>SUM(I14:I18)</f>
        <v>0</v>
      </c>
      <c r="J13" s="80">
        <f t="shared" ref="J13:Q13" si="3">SUM(J14:J18)</f>
        <v>0</v>
      </c>
      <c r="K13" s="80">
        <f t="shared" si="3"/>
        <v>0</v>
      </c>
      <c r="L13" s="80">
        <f t="shared" si="3"/>
        <v>0</v>
      </c>
      <c r="M13" s="80">
        <f t="shared" si="3"/>
        <v>0</v>
      </c>
      <c r="N13" s="80">
        <f t="shared" si="3"/>
        <v>0</v>
      </c>
      <c r="O13" s="80">
        <f>SUM(O14:O18)</f>
        <v>0</v>
      </c>
      <c r="P13" s="80">
        <f t="shared" si="3"/>
        <v>0</v>
      </c>
      <c r="Q13" s="81">
        <f t="shared" si="3"/>
        <v>0</v>
      </c>
      <c r="R13" s="110">
        <f>SUM(F13:Q13)</f>
        <v>12454013.51</v>
      </c>
    </row>
    <row r="14" spans="2:26" ht="15" customHeight="1" x14ac:dyDescent="0.2">
      <c r="B14" s="111" t="s">
        <v>18</v>
      </c>
      <c r="C14" s="37">
        <v>149301275</v>
      </c>
      <c r="D14" s="97"/>
      <c r="E14" s="96">
        <f>+C14+D14</f>
        <v>149301275</v>
      </c>
      <c r="F14" s="38">
        <v>10321106.25</v>
      </c>
      <c r="G14" s="39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96">
        <v>0</v>
      </c>
      <c r="R14" s="40">
        <f t="shared" si="1"/>
        <v>10321106.25</v>
      </c>
    </row>
    <row r="15" spans="2:26" ht="15" customHeight="1" x14ac:dyDescent="0.2">
      <c r="B15" s="111" t="s">
        <v>19</v>
      </c>
      <c r="C15" s="37">
        <v>30532000</v>
      </c>
      <c r="D15" s="41"/>
      <c r="E15" s="38">
        <f t="shared" ref="E15:E38" si="4">+C15+D15</f>
        <v>30532000</v>
      </c>
      <c r="F15" s="38">
        <v>565000</v>
      </c>
      <c r="G15" s="39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96">
        <v>0</v>
      </c>
      <c r="R15" s="40">
        <f t="shared" si="1"/>
        <v>565000</v>
      </c>
    </row>
    <row r="16" spans="2:26" ht="15" customHeight="1" x14ac:dyDescent="0.2">
      <c r="B16" s="111" t="s">
        <v>20</v>
      </c>
      <c r="C16" s="37">
        <v>432000</v>
      </c>
      <c r="D16" s="41"/>
      <c r="E16" s="38">
        <f t="shared" si="4"/>
        <v>432000</v>
      </c>
      <c r="F16" s="38">
        <v>0</v>
      </c>
      <c r="G16" s="39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96">
        <v>0</v>
      </c>
      <c r="R16" s="40">
        <f>SUM(F16:Q16)</f>
        <v>0</v>
      </c>
    </row>
    <row r="17" spans="2:20" ht="15" customHeight="1" x14ac:dyDescent="0.2">
      <c r="B17" s="112" t="s">
        <v>55</v>
      </c>
      <c r="C17" s="49">
        <v>0</v>
      </c>
      <c r="D17" s="41"/>
      <c r="E17" s="38">
        <f t="shared" si="4"/>
        <v>0</v>
      </c>
      <c r="F17" s="38">
        <v>0</v>
      </c>
      <c r="G17" s="39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96">
        <v>0</v>
      </c>
      <c r="R17" s="40">
        <f t="shared" si="1"/>
        <v>0</v>
      </c>
    </row>
    <row r="18" spans="2:20" ht="15" customHeight="1" x14ac:dyDescent="0.2">
      <c r="B18" s="113" t="s">
        <v>21</v>
      </c>
      <c r="C18" s="37">
        <v>20696343</v>
      </c>
      <c r="D18" s="97"/>
      <c r="E18" s="38">
        <f t="shared" si="4"/>
        <v>20696343</v>
      </c>
      <c r="F18" s="38">
        <v>1567907.26</v>
      </c>
      <c r="G18" s="39">
        <v>0</v>
      </c>
      <c r="H18" s="43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96">
        <v>0</v>
      </c>
      <c r="R18" s="40">
        <f t="shared" si="1"/>
        <v>1567907.26</v>
      </c>
    </row>
    <row r="19" spans="2:20" ht="15" customHeight="1" x14ac:dyDescent="0.2">
      <c r="B19" s="114" t="s">
        <v>22</v>
      </c>
      <c r="C19" s="42">
        <f>SUM(C20:C28)</f>
        <v>48106600</v>
      </c>
      <c r="D19" s="100">
        <f>SUM(D20:D28)</f>
        <v>0</v>
      </c>
      <c r="E19" s="95">
        <f>SUM(E20:E28)</f>
        <v>48106600</v>
      </c>
      <c r="F19" s="43">
        <f>SUM(F20:F28)</f>
        <v>1513378.1099999999</v>
      </c>
      <c r="G19" s="44">
        <f>SUM(G20:G28)</f>
        <v>0</v>
      </c>
      <c r="H19" s="45">
        <f t="shared" ref="H19:Q19" si="5">SUM(H20:H28)</f>
        <v>0</v>
      </c>
      <c r="I19" s="44">
        <f t="shared" si="5"/>
        <v>0</v>
      </c>
      <c r="J19" s="44">
        <f t="shared" si="5"/>
        <v>0</v>
      </c>
      <c r="K19" s="95">
        <f t="shared" si="5"/>
        <v>0</v>
      </c>
      <c r="L19" s="44">
        <f t="shared" si="5"/>
        <v>0</v>
      </c>
      <c r="M19" s="95">
        <f t="shared" si="5"/>
        <v>0</v>
      </c>
      <c r="N19" s="44">
        <f t="shared" si="5"/>
        <v>0</v>
      </c>
      <c r="O19" s="95">
        <f t="shared" si="5"/>
        <v>0</v>
      </c>
      <c r="P19" s="52">
        <f t="shared" si="5"/>
        <v>0</v>
      </c>
      <c r="Q19" s="52">
        <f t="shared" si="5"/>
        <v>0</v>
      </c>
      <c r="R19" s="115">
        <f t="shared" si="1"/>
        <v>1513378.1099999999</v>
      </c>
    </row>
    <row r="20" spans="2:20" ht="15" customHeight="1" x14ac:dyDescent="0.2">
      <c r="B20" s="111" t="s">
        <v>23</v>
      </c>
      <c r="C20" s="37">
        <v>8679600</v>
      </c>
      <c r="D20" s="101"/>
      <c r="E20" s="96">
        <f t="shared" si="4"/>
        <v>8679600</v>
      </c>
      <c r="F20" s="38">
        <v>618093.59</v>
      </c>
      <c r="G20" s="39">
        <v>0</v>
      </c>
      <c r="H20" s="43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96">
        <v>0</v>
      </c>
      <c r="R20" s="40">
        <f t="shared" si="1"/>
        <v>618093.59</v>
      </c>
    </row>
    <row r="21" spans="2:20" ht="15" customHeight="1" x14ac:dyDescent="0.2">
      <c r="B21" s="113" t="s">
        <v>24</v>
      </c>
      <c r="C21" s="37">
        <v>7920000</v>
      </c>
      <c r="D21" s="101"/>
      <c r="E21" s="96">
        <f t="shared" si="4"/>
        <v>7920000</v>
      </c>
      <c r="F21" s="38">
        <v>0</v>
      </c>
      <c r="G21" s="39">
        <v>0</v>
      </c>
      <c r="H21" s="43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96">
        <v>0</v>
      </c>
      <c r="R21" s="40">
        <f t="shared" si="1"/>
        <v>0</v>
      </c>
    </row>
    <row r="22" spans="2:20" ht="15" customHeight="1" x14ac:dyDescent="0.2">
      <c r="B22" s="111" t="s">
        <v>25</v>
      </c>
      <c r="C22" s="37">
        <v>5000000</v>
      </c>
      <c r="D22" s="101"/>
      <c r="E22" s="96">
        <f t="shared" si="4"/>
        <v>5000000</v>
      </c>
      <c r="F22" s="38">
        <v>108357.5</v>
      </c>
      <c r="G22" s="39">
        <v>0</v>
      </c>
      <c r="H22" s="43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96">
        <v>0</v>
      </c>
      <c r="R22" s="40">
        <f t="shared" si="1"/>
        <v>108357.5</v>
      </c>
    </row>
    <row r="23" spans="2:20" ht="15" customHeight="1" x14ac:dyDescent="0.2">
      <c r="B23" s="111" t="s">
        <v>26</v>
      </c>
      <c r="C23" s="37">
        <v>500000</v>
      </c>
      <c r="D23" s="101"/>
      <c r="E23" s="96">
        <f t="shared" si="4"/>
        <v>500000</v>
      </c>
      <c r="F23" s="38">
        <v>0</v>
      </c>
      <c r="G23" s="39">
        <v>0</v>
      </c>
      <c r="H23" s="43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96">
        <v>0</v>
      </c>
      <c r="R23" s="40">
        <f t="shared" si="1"/>
        <v>0</v>
      </c>
    </row>
    <row r="24" spans="2:20" ht="15" customHeight="1" x14ac:dyDescent="0.2">
      <c r="B24" s="111" t="s">
        <v>27</v>
      </c>
      <c r="C24" s="37">
        <v>13306000</v>
      </c>
      <c r="D24" s="97"/>
      <c r="E24" s="96">
        <f t="shared" si="4"/>
        <v>13306000</v>
      </c>
      <c r="F24" s="38">
        <v>95593.51</v>
      </c>
      <c r="G24" s="39">
        <v>0</v>
      </c>
      <c r="H24" s="43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96">
        <v>0</v>
      </c>
      <c r="R24" s="40">
        <f t="shared" si="1"/>
        <v>95593.51</v>
      </c>
    </row>
    <row r="25" spans="2:20" ht="15" customHeight="1" x14ac:dyDescent="0.2">
      <c r="B25" s="111" t="s">
        <v>28</v>
      </c>
      <c r="C25" s="37">
        <v>6020000</v>
      </c>
      <c r="D25" s="101"/>
      <c r="E25" s="96">
        <f t="shared" si="4"/>
        <v>6020000</v>
      </c>
      <c r="F25" s="38">
        <v>691333.51</v>
      </c>
      <c r="G25" s="39">
        <v>0</v>
      </c>
      <c r="H25" s="43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96">
        <v>0</v>
      </c>
      <c r="R25" s="40">
        <f t="shared" si="1"/>
        <v>691333.51</v>
      </c>
    </row>
    <row r="26" spans="2:20" ht="22.5" x14ac:dyDescent="0.2">
      <c r="B26" s="113" t="s">
        <v>29</v>
      </c>
      <c r="C26" s="37">
        <v>2412000</v>
      </c>
      <c r="D26" s="101"/>
      <c r="E26" s="96">
        <f t="shared" si="4"/>
        <v>2412000</v>
      </c>
      <c r="F26" s="38">
        <v>0</v>
      </c>
      <c r="G26" s="39">
        <v>0</v>
      </c>
      <c r="H26" s="43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96">
        <v>0</v>
      </c>
      <c r="R26" s="40">
        <f t="shared" si="1"/>
        <v>0</v>
      </c>
      <c r="T26" s="23"/>
    </row>
    <row r="27" spans="2:20" ht="15" customHeight="1" x14ac:dyDescent="0.2">
      <c r="B27" s="113" t="s">
        <v>30</v>
      </c>
      <c r="C27" s="37">
        <v>1269000</v>
      </c>
      <c r="D27" s="101"/>
      <c r="E27" s="96">
        <f t="shared" si="4"/>
        <v>1269000</v>
      </c>
      <c r="F27" s="38">
        <v>0</v>
      </c>
      <c r="G27" s="39">
        <v>0</v>
      </c>
      <c r="H27" s="43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96">
        <v>0</v>
      </c>
      <c r="R27" s="40">
        <f t="shared" si="1"/>
        <v>0</v>
      </c>
    </row>
    <row r="28" spans="2:20" ht="15" customHeight="1" x14ac:dyDescent="0.2">
      <c r="B28" s="113" t="s">
        <v>31</v>
      </c>
      <c r="C28" s="37">
        <v>3000000</v>
      </c>
      <c r="D28" s="101"/>
      <c r="E28" s="96">
        <f t="shared" si="4"/>
        <v>3000000</v>
      </c>
      <c r="F28" s="38">
        <v>0</v>
      </c>
      <c r="G28" s="39">
        <v>0</v>
      </c>
      <c r="H28" s="43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96">
        <v>0</v>
      </c>
      <c r="R28" s="40">
        <f t="shared" si="1"/>
        <v>0</v>
      </c>
    </row>
    <row r="29" spans="2:20" ht="15" customHeight="1" x14ac:dyDescent="0.2">
      <c r="B29" s="114" t="s">
        <v>32</v>
      </c>
      <c r="C29" s="42">
        <f>SUM(C30:C38)</f>
        <v>20502282</v>
      </c>
      <c r="D29" s="102">
        <f>SUM(D30:D38)</f>
        <v>0</v>
      </c>
      <c r="E29" s="95">
        <f>SUM(E30:E38)</f>
        <v>20502282</v>
      </c>
      <c r="F29" s="44">
        <f t="shared" ref="F29:Q29" si="6">SUM(F30:F38)</f>
        <v>0</v>
      </c>
      <c r="G29" s="45">
        <f t="shared" si="6"/>
        <v>0</v>
      </c>
      <c r="H29" s="44">
        <f t="shared" si="6"/>
        <v>0</v>
      </c>
      <c r="I29" s="44">
        <f t="shared" si="6"/>
        <v>0</v>
      </c>
      <c r="J29" s="95">
        <f t="shared" si="6"/>
        <v>0</v>
      </c>
      <c r="K29" s="44">
        <f t="shared" si="6"/>
        <v>0</v>
      </c>
      <c r="L29" s="95">
        <f t="shared" si="6"/>
        <v>0</v>
      </c>
      <c r="M29" s="44">
        <f t="shared" si="6"/>
        <v>0</v>
      </c>
      <c r="N29" s="95">
        <f t="shared" si="6"/>
        <v>0</v>
      </c>
      <c r="O29" s="52">
        <f t="shared" si="6"/>
        <v>0</v>
      </c>
      <c r="P29" s="52">
        <f t="shared" si="6"/>
        <v>0</v>
      </c>
      <c r="Q29" s="44">
        <f t="shared" si="6"/>
        <v>0</v>
      </c>
      <c r="R29" s="46">
        <f>SUM(R30:R38)</f>
        <v>0</v>
      </c>
    </row>
    <row r="30" spans="2:20" ht="15" customHeight="1" x14ac:dyDescent="0.2">
      <c r="B30" s="113" t="s">
        <v>33</v>
      </c>
      <c r="C30" s="37">
        <v>2658000</v>
      </c>
      <c r="D30" s="101"/>
      <c r="E30" s="96">
        <f t="shared" si="4"/>
        <v>2658000</v>
      </c>
      <c r="F30" s="38">
        <v>0</v>
      </c>
      <c r="G30" s="39">
        <v>0</v>
      </c>
      <c r="H30" s="38">
        <v>0</v>
      </c>
      <c r="I30" s="96">
        <v>0</v>
      </c>
      <c r="J30" s="49">
        <v>0</v>
      </c>
      <c r="K30" s="38">
        <v>0</v>
      </c>
      <c r="L30" s="96">
        <v>0</v>
      </c>
      <c r="M30" s="38">
        <v>0</v>
      </c>
      <c r="N30" s="96">
        <v>0</v>
      </c>
      <c r="O30" s="49">
        <v>0</v>
      </c>
      <c r="P30" s="49">
        <v>0</v>
      </c>
      <c r="Q30" s="38">
        <v>0</v>
      </c>
      <c r="R30" s="40">
        <f t="shared" ref="R30:R38" si="7">SUM(F30:Q30)</f>
        <v>0</v>
      </c>
    </row>
    <row r="31" spans="2:20" ht="15" customHeight="1" x14ac:dyDescent="0.2">
      <c r="B31" s="111" t="s">
        <v>34</v>
      </c>
      <c r="C31" s="37">
        <v>380000</v>
      </c>
      <c r="D31" s="101"/>
      <c r="E31" s="96">
        <f t="shared" si="4"/>
        <v>380000</v>
      </c>
      <c r="F31" s="38">
        <v>0</v>
      </c>
      <c r="G31" s="39">
        <v>0</v>
      </c>
      <c r="H31" s="38">
        <v>0</v>
      </c>
      <c r="I31" s="96">
        <v>0</v>
      </c>
      <c r="J31" s="49">
        <v>0</v>
      </c>
      <c r="K31" s="38">
        <v>0</v>
      </c>
      <c r="L31" s="96">
        <v>0</v>
      </c>
      <c r="M31" s="38">
        <v>0</v>
      </c>
      <c r="N31" s="96">
        <v>0</v>
      </c>
      <c r="O31" s="49">
        <v>0</v>
      </c>
      <c r="P31" s="49">
        <v>0</v>
      </c>
      <c r="Q31" s="38">
        <v>0</v>
      </c>
      <c r="R31" s="40">
        <f t="shared" si="7"/>
        <v>0</v>
      </c>
    </row>
    <row r="32" spans="2:20" ht="15" customHeight="1" x14ac:dyDescent="0.2">
      <c r="B32" s="113" t="s">
        <v>97</v>
      </c>
      <c r="C32" s="37">
        <v>937300</v>
      </c>
      <c r="D32" s="101"/>
      <c r="E32" s="96">
        <f t="shared" si="4"/>
        <v>937300</v>
      </c>
      <c r="F32" s="38">
        <v>0</v>
      </c>
      <c r="G32" s="39">
        <v>0</v>
      </c>
      <c r="H32" s="38">
        <v>0</v>
      </c>
      <c r="I32" s="96">
        <v>0</v>
      </c>
      <c r="J32" s="49">
        <v>0</v>
      </c>
      <c r="K32" s="38">
        <v>0</v>
      </c>
      <c r="L32" s="96">
        <v>0</v>
      </c>
      <c r="M32" s="38">
        <v>0</v>
      </c>
      <c r="N32" s="96">
        <v>0</v>
      </c>
      <c r="O32" s="49">
        <v>0</v>
      </c>
      <c r="P32" s="49">
        <v>0</v>
      </c>
      <c r="Q32" s="38">
        <v>0</v>
      </c>
      <c r="R32" s="40">
        <f t="shared" si="7"/>
        <v>0</v>
      </c>
    </row>
    <row r="33" spans="2:19" ht="15" customHeight="1" x14ac:dyDescent="0.2">
      <c r="B33" s="113" t="s">
        <v>56</v>
      </c>
      <c r="C33" s="38">
        <v>0</v>
      </c>
      <c r="D33" s="101"/>
      <c r="E33" s="96">
        <f t="shared" si="4"/>
        <v>0</v>
      </c>
      <c r="F33" s="38">
        <v>0</v>
      </c>
      <c r="G33" s="39">
        <v>0</v>
      </c>
      <c r="H33" s="38">
        <v>0</v>
      </c>
      <c r="I33" s="96">
        <v>0</v>
      </c>
      <c r="J33" s="49">
        <v>0</v>
      </c>
      <c r="K33" s="38">
        <v>0</v>
      </c>
      <c r="L33" s="96">
        <v>0</v>
      </c>
      <c r="M33" s="38">
        <v>0</v>
      </c>
      <c r="N33" s="96"/>
      <c r="O33" s="49">
        <v>0</v>
      </c>
      <c r="P33" s="49">
        <v>0</v>
      </c>
      <c r="Q33" s="38">
        <v>0</v>
      </c>
      <c r="R33" s="40">
        <f>SUM(F33:Q33)</f>
        <v>0</v>
      </c>
    </row>
    <row r="34" spans="2:19" ht="15" customHeight="1" x14ac:dyDescent="0.2">
      <c r="B34" s="113" t="s">
        <v>98</v>
      </c>
      <c r="C34" s="37">
        <v>827800</v>
      </c>
      <c r="D34" s="101"/>
      <c r="E34" s="96">
        <f t="shared" si="4"/>
        <v>827800</v>
      </c>
      <c r="F34" s="38">
        <v>0</v>
      </c>
      <c r="G34" s="39">
        <v>0</v>
      </c>
      <c r="H34" s="38">
        <v>0</v>
      </c>
      <c r="I34" s="96">
        <v>0</v>
      </c>
      <c r="J34" s="49">
        <v>0</v>
      </c>
      <c r="K34" s="38">
        <v>0</v>
      </c>
      <c r="L34" s="96">
        <v>0</v>
      </c>
      <c r="M34" s="38">
        <v>0</v>
      </c>
      <c r="N34" s="96">
        <v>0</v>
      </c>
      <c r="O34" s="49">
        <v>0</v>
      </c>
      <c r="P34" s="49">
        <v>0</v>
      </c>
      <c r="Q34" s="38">
        <v>0</v>
      </c>
      <c r="R34" s="40">
        <f t="shared" si="7"/>
        <v>0</v>
      </c>
    </row>
    <row r="35" spans="2:19" ht="15" customHeight="1" x14ac:dyDescent="0.2">
      <c r="B35" s="113" t="s">
        <v>35</v>
      </c>
      <c r="C35" s="47">
        <v>74550</v>
      </c>
      <c r="D35" s="101"/>
      <c r="E35" s="96">
        <f t="shared" si="4"/>
        <v>74550</v>
      </c>
      <c r="F35" s="38">
        <v>0</v>
      </c>
      <c r="G35" s="39">
        <v>0</v>
      </c>
      <c r="H35" s="38">
        <v>0</v>
      </c>
      <c r="I35" s="96">
        <v>0</v>
      </c>
      <c r="J35" s="49">
        <v>0</v>
      </c>
      <c r="K35" s="38">
        <v>0</v>
      </c>
      <c r="L35" s="96">
        <v>0</v>
      </c>
      <c r="M35" s="38">
        <v>0</v>
      </c>
      <c r="N35" s="96">
        <v>0</v>
      </c>
      <c r="O35" s="49">
        <v>0</v>
      </c>
      <c r="P35" s="49">
        <v>0</v>
      </c>
      <c r="Q35" s="38">
        <v>0</v>
      </c>
      <c r="R35" s="40">
        <f t="shared" si="7"/>
        <v>0</v>
      </c>
    </row>
    <row r="36" spans="2:19" ht="15.75" customHeight="1" x14ac:dyDescent="0.2">
      <c r="B36" s="113" t="s">
        <v>36</v>
      </c>
      <c r="C36" s="37">
        <v>12167232</v>
      </c>
      <c r="D36" s="101"/>
      <c r="E36" s="96">
        <f t="shared" si="4"/>
        <v>12167232</v>
      </c>
      <c r="F36" s="38">
        <v>0</v>
      </c>
      <c r="G36" s="39">
        <v>0</v>
      </c>
      <c r="H36" s="38">
        <v>0</v>
      </c>
      <c r="I36" s="96">
        <v>0</v>
      </c>
      <c r="J36" s="49">
        <v>0</v>
      </c>
      <c r="K36" s="38">
        <v>0</v>
      </c>
      <c r="L36" s="96">
        <v>0</v>
      </c>
      <c r="M36" s="38">
        <v>0</v>
      </c>
      <c r="N36" s="96">
        <v>0</v>
      </c>
      <c r="O36" s="49">
        <v>0</v>
      </c>
      <c r="P36" s="49">
        <v>0</v>
      </c>
      <c r="Q36" s="38">
        <v>0</v>
      </c>
      <c r="R36" s="40">
        <f t="shared" si="7"/>
        <v>0</v>
      </c>
    </row>
    <row r="37" spans="2:19" ht="15.75" customHeight="1" x14ac:dyDescent="0.2">
      <c r="B37" s="116" t="s">
        <v>57</v>
      </c>
      <c r="C37" s="38">
        <v>0</v>
      </c>
      <c r="D37" s="101"/>
      <c r="E37" s="96">
        <f t="shared" si="4"/>
        <v>0</v>
      </c>
      <c r="F37" s="38">
        <v>0</v>
      </c>
      <c r="G37" s="39">
        <v>0</v>
      </c>
      <c r="H37" s="38"/>
      <c r="I37" s="96">
        <v>0</v>
      </c>
      <c r="J37" s="49">
        <v>0</v>
      </c>
      <c r="K37" s="38">
        <v>0</v>
      </c>
      <c r="L37" s="96">
        <v>0</v>
      </c>
      <c r="M37" s="38">
        <v>0</v>
      </c>
      <c r="N37" s="96">
        <v>0</v>
      </c>
      <c r="O37" s="49">
        <v>0</v>
      </c>
      <c r="P37" s="49">
        <v>0</v>
      </c>
      <c r="Q37" s="38">
        <v>0</v>
      </c>
      <c r="R37" s="40">
        <f t="shared" si="7"/>
        <v>0</v>
      </c>
    </row>
    <row r="38" spans="2:19" ht="15" customHeight="1" x14ac:dyDescent="0.2">
      <c r="B38" s="111" t="s">
        <v>37</v>
      </c>
      <c r="C38" s="37">
        <v>3457400</v>
      </c>
      <c r="D38" s="97"/>
      <c r="E38" s="96">
        <f t="shared" si="4"/>
        <v>3457400</v>
      </c>
      <c r="F38" s="38">
        <v>0</v>
      </c>
      <c r="G38" s="39">
        <v>0</v>
      </c>
      <c r="H38" s="38">
        <v>0</v>
      </c>
      <c r="I38" s="96">
        <v>0</v>
      </c>
      <c r="J38" s="49">
        <v>0</v>
      </c>
      <c r="K38" s="38">
        <v>0</v>
      </c>
      <c r="L38" s="96">
        <v>0</v>
      </c>
      <c r="M38" s="38">
        <v>0</v>
      </c>
      <c r="N38" s="96">
        <v>0</v>
      </c>
      <c r="O38" s="49">
        <v>0</v>
      </c>
      <c r="P38" s="49">
        <v>0</v>
      </c>
      <c r="Q38" s="38">
        <v>0</v>
      </c>
      <c r="R38" s="40">
        <f t="shared" si="7"/>
        <v>0</v>
      </c>
    </row>
    <row r="39" spans="2:19" ht="15" customHeight="1" x14ac:dyDescent="0.2">
      <c r="B39" s="117" t="s">
        <v>58</v>
      </c>
      <c r="C39" s="44">
        <v>0</v>
      </c>
      <c r="D39" s="95">
        <v>0</v>
      </c>
      <c r="E39" s="95">
        <v>0</v>
      </c>
      <c r="F39" s="44">
        <v>0</v>
      </c>
      <c r="G39" s="45">
        <v>0</v>
      </c>
      <c r="H39" s="44">
        <v>0</v>
      </c>
      <c r="I39" s="95">
        <v>0</v>
      </c>
      <c r="J39" s="52">
        <v>0</v>
      </c>
      <c r="K39" s="44">
        <v>0</v>
      </c>
      <c r="L39" s="95">
        <v>0</v>
      </c>
      <c r="M39" s="44">
        <v>0</v>
      </c>
      <c r="N39" s="95">
        <v>0</v>
      </c>
      <c r="O39" s="52">
        <v>0</v>
      </c>
      <c r="P39" s="52">
        <v>0</v>
      </c>
      <c r="Q39" s="44">
        <v>0</v>
      </c>
      <c r="R39" s="46">
        <v>0</v>
      </c>
    </row>
    <row r="40" spans="2:19" ht="15" customHeight="1" x14ac:dyDescent="0.2">
      <c r="B40" s="113" t="s">
        <v>59</v>
      </c>
      <c r="C40" s="38">
        <v>0</v>
      </c>
      <c r="D40" s="97"/>
      <c r="E40" s="96">
        <v>0</v>
      </c>
      <c r="F40" s="38">
        <v>0</v>
      </c>
      <c r="G40" s="39">
        <v>0</v>
      </c>
      <c r="H40" s="38">
        <v>0</v>
      </c>
      <c r="I40" s="96">
        <v>0</v>
      </c>
      <c r="J40" s="49">
        <v>0</v>
      </c>
      <c r="K40" s="38">
        <v>0</v>
      </c>
      <c r="L40" s="96">
        <v>0</v>
      </c>
      <c r="M40" s="38">
        <v>0</v>
      </c>
      <c r="N40" s="96">
        <v>0</v>
      </c>
      <c r="O40" s="49">
        <v>0</v>
      </c>
      <c r="P40" s="49">
        <v>0</v>
      </c>
      <c r="Q40" s="38">
        <v>0</v>
      </c>
      <c r="R40" s="40">
        <v>0</v>
      </c>
    </row>
    <row r="41" spans="2:19" ht="17.25" customHeight="1" x14ac:dyDescent="0.2">
      <c r="B41" s="113" t="s">
        <v>60</v>
      </c>
      <c r="C41" s="38">
        <v>0</v>
      </c>
      <c r="D41" s="97"/>
      <c r="E41" s="96">
        <v>0</v>
      </c>
      <c r="F41" s="38">
        <v>0</v>
      </c>
      <c r="G41" s="39">
        <v>0</v>
      </c>
      <c r="H41" s="38">
        <v>0</v>
      </c>
      <c r="I41" s="96">
        <v>0</v>
      </c>
      <c r="J41" s="49">
        <v>0</v>
      </c>
      <c r="K41" s="38">
        <v>0</v>
      </c>
      <c r="L41" s="96">
        <v>0</v>
      </c>
      <c r="M41" s="38">
        <v>0</v>
      </c>
      <c r="N41" s="96">
        <v>0</v>
      </c>
      <c r="O41" s="49">
        <v>0</v>
      </c>
      <c r="P41" s="49">
        <v>0</v>
      </c>
      <c r="Q41" s="38">
        <v>0</v>
      </c>
      <c r="R41" s="40">
        <v>0</v>
      </c>
    </row>
    <row r="42" spans="2:19" ht="19.5" customHeight="1" x14ac:dyDescent="0.2">
      <c r="B42" s="113" t="s">
        <v>61</v>
      </c>
      <c r="C42" s="38">
        <v>0</v>
      </c>
      <c r="D42" s="97"/>
      <c r="E42" s="96">
        <v>0</v>
      </c>
      <c r="F42" s="38">
        <v>0</v>
      </c>
      <c r="G42" s="39">
        <v>0</v>
      </c>
      <c r="H42" s="38">
        <v>0</v>
      </c>
      <c r="I42" s="96">
        <v>0</v>
      </c>
      <c r="J42" s="49">
        <v>0</v>
      </c>
      <c r="K42" s="38">
        <v>0</v>
      </c>
      <c r="L42" s="96">
        <v>0</v>
      </c>
      <c r="M42" s="38">
        <v>0</v>
      </c>
      <c r="N42" s="96">
        <v>0</v>
      </c>
      <c r="O42" s="49">
        <v>0</v>
      </c>
      <c r="P42" s="49">
        <v>0</v>
      </c>
      <c r="Q42" s="38">
        <v>0</v>
      </c>
      <c r="R42" s="40">
        <v>0</v>
      </c>
    </row>
    <row r="43" spans="2:19" ht="15" customHeight="1" x14ac:dyDescent="0.2">
      <c r="B43" s="113" t="s">
        <v>62</v>
      </c>
      <c r="C43" s="38">
        <v>0</v>
      </c>
      <c r="D43" s="97"/>
      <c r="E43" s="96">
        <v>0</v>
      </c>
      <c r="F43" s="38">
        <v>0</v>
      </c>
      <c r="G43" s="39">
        <v>0</v>
      </c>
      <c r="H43" s="38">
        <v>0</v>
      </c>
      <c r="I43" s="96">
        <v>0</v>
      </c>
      <c r="J43" s="49">
        <v>0</v>
      </c>
      <c r="K43" s="38">
        <v>0</v>
      </c>
      <c r="L43" s="96">
        <v>0</v>
      </c>
      <c r="M43" s="38">
        <v>0</v>
      </c>
      <c r="N43" s="96">
        <v>0</v>
      </c>
      <c r="O43" s="49">
        <v>0</v>
      </c>
      <c r="P43" s="49">
        <v>0</v>
      </c>
      <c r="Q43" s="38">
        <v>0</v>
      </c>
      <c r="R43" s="40">
        <v>0</v>
      </c>
    </row>
    <row r="44" spans="2:19" ht="15" customHeight="1" x14ac:dyDescent="0.2">
      <c r="B44" s="113" t="s">
        <v>63</v>
      </c>
      <c r="C44" s="38">
        <v>0</v>
      </c>
      <c r="D44" s="97"/>
      <c r="E44" s="96">
        <v>0</v>
      </c>
      <c r="F44" s="38">
        <v>0</v>
      </c>
      <c r="G44" s="96">
        <v>0</v>
      </c>
      <c r="H44" s="49">
        <v>0</v>
      </c>
      <c r="I44" s="49">
        <v>0</v>
      </c>
      <c r="J44" s="49">
        <v>0</v>
      </c>
      <c r="K44" s="38">
        <v>0</v>
      </c>
      <c r="L44" s="96">
        <v>0</v>
      </c>
      <c r="M44" s="38">
        <v>0</v>
      </c>
      <c r="N44" s="96">
        <v>0</v>
      </c>
      <c r="O44" s="49">
        <v>0</v>
      </c>
      <c r="P44" s="49">
        <v>0</v>
      </c>
      <c r="Q44" s="38">
        <v>0</v>
      </c>
      <c r="R44" s="40">
        <v>0</v>
      </c>
    </row>
    <row r="45" spans="2:19" ht="12.75" x14ac:dyDescent="0.2">
      <c r="B45" s="113" t="s">
        <v>99</v>
      </c>
      <c r="C45" s="38">
        <v>0</v>
      </c>
      <c r="D45" s="97"/>
      <c r="E45" s="49">
        <v>0</v>
      </c>
      <c r="F45" s="38">
        <v>0</v>
      </c>
      <c r="G45" s="49">
        <v>0</v>
      </c>
      <c r="H45" s="49"/>
      <c r="I45" s="49"/>
      <c r="J45" s="49"/>
      <c r="K45" s="49"/>
      <c r="L45" s="38"/>
      <c r="M45" s="38"/>
      <c r="N45" s="96"/>
      <c r="O45" s="49"/>
      <c r="P45" s="49"/>
      <c r="Q45" s="38"/>
      <c r="R45" s="40">
        <v>0</v>
      </c>
      <c r="S45" s="107"/>
    </row>
    <row r="46" spans="2:19" ht="15" customHeight="1" x14ac:dyDescent="0.2">
      <c r="B46" s="113" t="s">
        <v>64</v>
      </c>
      <c r="C46" s="49">
        <v>0</v>
      </c>
      <c r="D46" s="97"/>
      <c r="E46" s="38">
        <v>0</v>
      </c>
      <c r="F46" s="38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38">
        <v>0</v>
      </c>
      <c r="M46" s="38">
        <v>0</v>
      </c>
      <c r="N46" s="96">
        <v>0</v>
      </c>
      <c r="O46" s="49">
        <v>0</v>
      </c>
      <c r="P46" s="49">
        <v>0</v>
      </c>
      <c r="Q46" s="49">
        <v>0</v>
      </c>
      <c r="R46" s="40">
        <v>0</v>
      </c>
      <c r="S46" s="107"/>
    </row>
    <row r="47" spans="2:19" ht="15" customHeight="1" x14ac:dyDescent="0.2">
      <c r="B47" s="113" t="s">
        <v>65</v>
      </c>
      <c r="C47" s="49">
        <v>0</v>
      </c>
      <c r="D47" s="97"/>
      <c r="E47" s="38">
        <v>0</v>
      </c>
      <c r="F47" s="49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  <c r="N47" s="96">
        <v>0</v>
      </c>
      <c r="O47" s="96">
        <v>0</v>
      </c>
      <c r="P47" s="96">
        <v>0</v>
      </c>
      <c r="Q47" s="96">
        <v>0</v>
      </c>
      <c r="R47" s="40">
        <v>0</v>
      </c>
      <c r="S47" s="107"/>
    </row>
    <row r="48" spans="2:19" ht="15" customHeight="1" x14ac:dyDescent="0.2">
      <c r="B48" s="117" t="s">
        <v>66</v>
      </c>
      <c r="C48" s="44">
        <f>SUM(C49:C55)</f>
        <v>0</v>
      </c>
      <c r="D48" s="95">
        <f t="shared" ref="D48:E48" si="8">SUM(D49:D55)</f>
        <v>0</v>
      </c>
      <c r="E48" s="44">
        <f t="shared" si="8"/>
        <v>0</v>
      </c>
      <c r="F48" s="44">
        <f t="shared" ref="F48" si="9">SUM(F49:F55)</f>
        <v>0</v>
      </c>
      <c r="G48" s="45">
        <f t="shared" ref="G48" si="10">SUM(G49:G55)</f>
        <v>0</v>
      </c>
      <c r="H48" s="44">
        <f t="shared" ref="H48" si="11">SUM(H49:H55)</f>
        <v>0</v>
      </c>
      <c r="I48" s="95">
        <f t="shared" ref="I48" si="12">SUM(I49:I55)</f>
        <v>0</v>
      </c>
      <c r="J48" s="52">
        <f t="shared" ref="J48" si="13">SUM(J49:J55)</f>
        <v>0</v>
      </c>
      <c r="K48" s="44">
        <f t="shared" ref="K48" si="14">SUM(K49:K55)</f>
        <v>0</v>
      </c>
      <c r="L48" s="95">
        <f t="shared" ref="L48" si="15">SUM(L49:L55)</f>
        <v>0</v>
      </c>
      <c r="M48" s="44">
        <f t="shared" ref="M48" si="16">SUM(M49:M55)</f>
        <v>0</v>
      </c>
      <c r="N48" s="95">
        <f t="shared" ref="N48" si="17">SUM(N49:N55)</f>
        <v>0</v>
      </c>
      <c r="O48" s="52">
        <f t="shared" ref="O48" si="18">SUM(O49:O55)</f>
        <v>0</v>
      </c>
      <c r="P48" s="52">
        <f t="shared" ref="P48" si="19">SUM(P49:P55)</f>
        <v>0</v>
      </c>
      <c r="Q48" s="52">
        <f t="shared" ref="Q48" si="20">SUM(Q49:Q55)</f>
        <v>0</v>
      </c>
      <c r="R48" s="46">
        <f t="shared" ref="R48" si="21">SUM(R49:R55)</f>
        <v>0</v>
      </c>
      <c r="S48" s="107"/>
    </row>
    <row r="49" spans="2:26" ht="15" customHeight="1" x14ac:dyDescent="0.2">
      <c r="B49" s="113" t="s">
        <v>67</v>
      </c>
      <c r="C49" s="38">
        <v>0</v>
      </c>
      <c r="D49" s="96">
        <v>0</v>
      </c>
      <c r="E49" s="38">
        <v>0</v>
      </c>
      <c r="F49" s="38">
        <v>0</v>
      </c>
      <c r="G49" s="39">
        <v>0</v>
      </c>
      <c r="H49" s="38">
        <v>0</v>
      </c>
      <c r="I49" s="96">
        <v>0</v>
      </c>
      <c r="J49" s="49">
        <v>0</v>
      </c>
      <c r="K49" s="38">
        <v>0</v>
      </c>
      <c r="L49" s="96">
        <v>0</v>
      </c>
      <c r="M49" s="38">
        <v>0</v>
      </c>
      <c r="N49" s="96">
        <v>0</v>
      </c>
      <c r="O49" s="49">
        <v>0</v>
      </c>
      <c r="P49" s="49">
        <v>0</v>
      </c>
      <c r="Q49" s="49">
        <v>0</v>
      </c>
      <c r="R49" s="40">
        <v>0</v>
      </c>
    </row>
    <row r="50" spans="2:26" ht="17.25" customHeight="1" x14ac:dyDescent="0.2">
      <c r="B50" s="113" t="s">
        <v>108</v>
      </c>
      <c r="C50" s="38">
        <v>0</v>
      </c>
      <c r="D50" s="96">
        <v>0</v>
      </c>
      <c r="E50" s="38">
        <v>0</v>
      </c>
      <c r="F50" s="38">
        <v>0</v>
      </c>
      <c r="G50" s="39">
        <v>0</v>
      </c>
      <c r="H50" s="38">
        <v>0</v>
      </c>
      <c r="I50" s="96">
        <v>0</v>
      </c>
      <c r="J50" s="49">
        <v>0</v>
      </c>
      <c r="K50" s="38">
        <v>0</v>
      </c>
      <c r="L50" s="96">
        <v>0</v>
      </c>
      <c r="M50" s="38">
        <v>0</v>
      </c>
      <c r="N50" s="96">
        <v>0</v>
      </c>
      <c r="O50" s="49">
        <v>0</v>
      </c>
      <c r="P50" s="49">
        <v>0</v>
      </c>
      <c r="Q50" s="49">
        <v>0</v>
      </c>
      <c r="R50" s="40">
        <v>0</v>
      </c>
    </row>
    <row r="51" spans="2:26" ht="19.5" customHeight="1" x14ac:dyDescent="0.2">
      <c r="B51" s="113" t="s">
        <v>68</v>
      </c>
      <c r="C51" s="38">
        <v>0</v>
      </c>
      <c r="D51" s="96">
        <v>0</v>
      </c>
      <c r="E51" s="96">
        <v>0</v>
      </c>
      <c r="F51" s="38">
        <v>0</v>
      </c>
      <c r="G51" s="39">
        <v>0</v>
      </c>
      <c r="H51" s="38">
        <v>0</v>
      </c>
      <c r="I51" s="96">
        <v>0</v>
      </c>
      <c r="J51" s="49">
        <v>0</v>
      </c>
      <c r="K51" s="38">
        <v>0</v>
      </c>
      <c r="L51" s="96">
        <v>0</v>
      </c>
      <c r="M51" s="38">
        <v>0</v>
      </c>
      <c r="N51" s="96">
        <v>0</v>
      </c>
      <c r="O51" s="49">
        <v>0</v>
      </c>
      <c r="P51" s="49">
        <v>0</v>
      </c>
      <c r="Q51" s="38">
        <v>0</v>
      </c>
      <c r="R51" s="40">
        <v>0</v>
      </c>
    </row>
    <row r="52" spans="2:26" ht="15.75" customHeight="1" x14ac:dyDescent="0.2">
      <c r="B52" s="113" t="s">
        <v>69</v>
      </c>
      <c r="C52" s="38">
        <v>0</v>
      </c>
      <c r="D52" s="96">
        <v>0</v>
      </c>
      <c r="E52" s="96">
        <v>0</v>
      </c>
      <c r="F52" s="38">
        <v>0</v>
      </c>
      <c r="G52" s="39">
        <v>0</v>
      </c>
      <c r="H52" s="38">
        <v>0</v>
      </c>
      <c r="I52" s="96">
        <v>0</v>
      </c>
      <c r="J52" s="49">
        <v>0</v>
      </c>
      <c r="K52" s="38">
        <v>0</v>
      </c>
      <c r="L52" s="96">
        <v>0</v>
      </c>
      <c r="M52" s="38">
        <v>0</v>
      </c>
      <c r="N52" s="96">
        <v>0</v>
      </c>
      <c r="O52" s="49">
        <v>0</v>
      </c>
      <c r="P52" s="49">
        <v>0</v>
      </c>
      <c r="Q52" s="38">
        <v>0</v>
      </c>
      <c r="R52" s="40">
        <v>0</v>
      </c>
    </row>
    <row r="53" spans="2:26" ht="17.25" customHeight="1" x14ac:dyDescent="0.2">
      <c r="B53" s="113" t="s">
        <v>70</v>
      </c>
      <c r="C53" s="38">
        <v>0</v>
      </c>
      <c r="D53" s="96">
        <v>0</v>
      </c>
      <c r="E53" s="96">
        <v>0</v>
      </c>
      <c r="F53" s="38">
        <v>0</v>
      </c>
      <c r="G53" s="39">
        <v>0</v>
      </c>
      <c r="H53" s="38">
        <v>0</v>
      </c>
      <c r="I53" s="96">
        <v>0</v>
      </c>
      <c r="J53" s="49">
        <v>0</v>
      </c>
      <c r="K53" s="38">
        <v>0</v>
      </c>
      <c r="L53" s="96">
        <v>0</v>
      </c>
      <c r="M53" s="38">
        <v>0</v>
      </c>
      <c r="N53" s="96">
        <v>0</v>
      </c>
      <c r="O53" s="49">
        <v>0</v>
      </c>
      <c r="P53" s="49">
        <v>0</v>
      </c>
      <c r="Q53" s="38">
        <v>0</v>
      </c>
      <c r="R53" s="40">
        <v>0</v>
      </c>
    </row>
    <row r="54" spans="2:26" ht="15" customHeight="1" x14ac:dyDescent="0.2">
      <c r="B54" s="111" t="s">
        <v>71</v>
      </c>
      <c r="C54" s="38">
        <v>0</v>
      </c>
      <c r="D54" s="96">
        <v>0</v>
      </c>
      <c r="E54" s="96">
        <v>0</v>
      </c>
      <c r="F54" s="38">
        <v>0</v>
      </c>
      <c r="G54" s="39">
        <v>0</v>
      </c>
      <c r="H54" s="38">
        <v>0</v>
      </c>
      <c r="I54" s="96">
        <v>0</v>
      </c>
      <c r="J54" s="49">
        <v>0</v>
      </c>
      <c r="K54" s="38">
        <v>0</v>
      </c>
      <c r="L54" s="96">
        <v>0</v>
      </c>
      <c r="M54" s="38">
        <v>0</v>
      </c>
      <c r="N54" s="96">
        <v>0</v>
      </c>
      <c r="O54" s="49">
        <v>0</v>
      </c>
      <c r="P54" s="49">
        <v>0</v>
      </c>
      <c r="Q54" s="38">
        <v>0</v>
      </c>
      <c r="R54" s="40">
        <v>0</v>
      </c>
    </row>
    <row r="55" spans="2:26" ht="15.75" customHeight="1" x14ac:dyDescent="0.2">
      <c r="B55" s="113" t="s">
        <v>72</v>
      </c>
      <c r="C55" s="38">
        <v>0</v>
      </c>
      <c r="D55" s="96">
        <v>0</v>
      </c>
      <c r="E55" s="96">
        <v>0</v>
      </c>
      <c r="F55" s="38">
        <v>0</v>
      </c>
      <c r="G55" s="39">
        <v>0</v>
      </c>
      <c r="H55" s="38">
        <v>0</v>
      </c>
      <c r="I55" s="96">
        <v>0</v>
      </c>
      <c r="J55" s="49">
        <v>0</v>
      </c>
      <c r="K55" s="38">
        <v>0</v>
      </c>
      <c r="L55" s="96">
        <v>0</v>
      </c>
      <c r="M55" s="38">
        <v>0</v>
      </c>
      <c r="N55" s="96">
        <v>0</v>
      </c>
      <c r="O55" s="49">
        <v>0</v>
      </c>
      <c r="P55" s="49">
        <v>0</v>
      </c>
      <c r="Q55" s="38">
        <v>0</v>
      </c>
      <c r="R55" s="40">
        <v>0</v>
      </c>
    </row>
    <row r="56" spans="2:26" ht="18" customHeight="1" x14ac:dyDescent="0.2">
      <c r="B56" s="117" t="s">
        <v>38</v>
      </c>
      <c r="C56" s="42">
        <f>SUM(C57:C63)</f>
        <v>6654500</v>
      </c>
      <c r="D56" s="103">
        <f>SUM(D57:D63)</f>
        <v>0</v>
      </c>
      <c r="E56" s="95">
        <f>SUM(E57:E63)</f>
        <v>6654500</v>
      </c>
      <c r="F56" s="44">
        <f t="shared" ref="F56:R56" si="22">SUM(F57:F63)</f>
        <v>0</v>
      </c>
      <c r="G56" s="45">
        <f t="shared" si="22"/>
        <v>0</v>
      </c>
      <c r="H56" s="44">
        <f t="shared" si="22"/>
        <v>0</v>
      </c>
      <c r="I56" s="95">
        <f>SUM(I57:I65)</f>
        <v>0</v>
      </c>
      <c r="J56" s="52">
        <f t="shared" si="22"/>
        <v>0</v>
      </c>
      <c r="K56" s="44">
        <f t="shared" si="22"/>
        <v>0</v>
      </c>
      <c r="L56" s="95">
        <f t="shared" si="22"/>
        <v>0</v>
      </c>
      <c r="M56" s="44">
        <f t="shared" si="22"/>
        <v>0</v>
      </c>
      <c r="N56" s="95">
        <f t="shared" si="22"/>
        <v>0</v>
      </c>
      <c r="O56" s="52">
        <f t="shared" si="22"/>
        <v>0</v>
      </c>
      <c r="P56" s="52">
        <f t="shared" si="22"/>
        <v>0</v>
      </c>
      <c r="Q56" s="44">
        <f t="shared" si="22"/>
        <v>0</v>
      </c>
      <c r="R56" s="46">
        <f t="shared" si="22"/>
        <v>0</v>
      </c>
    </row>
    <row r="57" spans="2:26" ht="15" customHeight="1" x14ac:dyDescent="0.2">
      <c r="B57" s="111" t="s">
        <v>39</v>
      </c>
      <c r="C57" s="37">
        <v>1021500</v>
      </c>
      <c r="D57" s="97"/>
      <c r="E57" s="37">
        <f t="shared" ref="E57:E63" si="23">+C57+D57</f>
        <v>1021500</v>
      </c>
      <c r="F57" s="38">
        <v>0</v>
      </c>
      <c r="G57" s="39">
        <v>0</v>
      </c>
      <c r="H57" s="38">
        <v>0</v>
      </c>
      <c r="I57" s="96">
        <v>0</v>
      </c>
      <c r="J57" s="49">
        <v>0</v>
      </c>
      <c r="K57" s="38">
        <v>0</v>
      </c>
      <c r="L57" s="96">
        <v>0</v>
      </c>
      <c r="M57" s="38">
        <v>0</v>
      </c>
      <c r="N57" s="96">
        <v>0</v>
      </c>
      <c r="O57" s="49">
        <v>0</v>
      </c>
      <c r="P57" s="49">
        <v>0</v>
      </c>
      <c r="Q57" s="38">
        <v>0</v>
      </c>
      <c r="R57" s="40">
        <f t="shared" ref="R57:R65" si="24">SUM(F57:Q57)</f>
        <v>0</v>
      </c>
    </row>
    <row r="58" spans="2:26" ht="15" customHeight="1" x14ac:dyDescent="0.2">
      <c r="B58" s="113" t="s">
        <v>40</v>
      </c>
      <c r="C58" s="37">
        <v>170000</v>
      </c>
      <c r="D58" s="101"/>
      <c r="E58" s="37">
        <f t="shared" si="23"/>
        <v>170000</v>
      </c>
      <c r="F58" s="38">
        <v>0</v>
      </c>
      <c r="G58" s="39">
        <v>0</v>
      </c>
      <c r="H58" s="38">
        <v>0</v>
      </c>
      <c r="I58" s="96">
        <v>0</v>
      </c>
      <c r="J58" s="49">
        <v>0</v>
      </c>
      <c r="K58" s="38">
        <v>0</v>
      </c>
      <c r="L58" s="96">
        <v>0</v>
      </c>
      <c r="M58" s="38">
        <v>0</v>
      </c>
      <c r="N58" s="96">
        <v>0</v>
      </c>
      <c r="O58" s="49">
        <v>0</v>
      </c>
      <c r="P58" s="49">
        <v>0</v>
      </c>
      <c r="Q58" s="38">
        <v>0</v>
      </c>
      <c r="R58" s="40">
        <f t="shared" si="24"/>
        <v>0</v>
      </c>
    </row>
    <row r="59" spans="2:26" ht="15" customHeight="1" x14ac:dyDescent="0.2">
      <c r="B59" s="113" t="s">
        <v>45</v>
      </c>
      <c r="C59" s="38">
        <v>0</v>
      </c>
      <c r="D59" s="101"/>
      <c r="E59" s="38">
        <f t="shared" si="23"/>
        <v>0</v>
      </c>
      <c r="F59" s="38">
        <v>0</v>
      </c>
      <c r="G59" s="39">
        <v>0</v>
      </c>
      <c r="H59" s="38">
        <v>0</v>
      </c>
      <c r="I59" s="96">
        <v>0</v>
      </c>
      <c r="J59" s="49">
        <v>0</v>
      </c>
      <c r="K59" s="38">
        <v>0</v>
      </c>
      <c r="L59" s="96">
        <v>0</v>
      </c>
      <c r="M59" s="38">
        <v>0</v>
      </c>
      <c r="N59" s="96">
        <v>0</v>
      </c>
      <c r="O59" s="49">
        <v>0</v>
      </c>
      <c r="P59" s="49">
        <v>0</v>
      </c>
      <c r="Q59" s="38">
        <v>0</v>
      </c>
      <c r="R59" s="40">
        <f t="shared" si="24"/>
        <v>0</v>
      </c>
    </row>
    <row r="60" spans="2:26" ht="15" customHeight="1" x14ac:dyDescent="0.2">
      <c r="B60" s="113" t="s">
        <v>53</v>
      </c>
      <c r="C60" s="37">
        <v>1800000</v>
      </c>
      <c r="D60" s="101"/>
      <c r="E60" s="37">
        <f t="shared" si="23"/>
        <v>1800000</v>
      </c>
      <c r="F60" s="38">
        <v>0</v>
      </c>
      <c r="G60" s="39">
        <v>0</v>
      </c>
      <c r="H60" s="38">
        <v>0</v>
      </c>
      <c r="I60" s="96">
        <v>0</v>
      </c>
      <c r="J60" s="49">
        <v>0</v>
      </c>
      <c r="K60" s="38">
        <v>0</v>
      </c>
      <c r="L60" s="96">
        <v>0</v>
      </c>
      <c r="M60" s="38">
        <v>0</v>
      </c>
      <c r="N60" s="96">
        <v>0</v>
      </c>
      <c r="O60" s="49">
        <v>0</v>
      </c>
      <c r="P60" s="49">
        <v>0</v>
      </c>
      <c r="Q60" s="38">
        <v>0</v>
      </c>
      <c r="R60" s="40">
        <f t="shared" si="24"/>
        <v>0</v>
      </c>
    </row>
    <row r="61" spans="2:26" ht="15" customHeight="1" x14ac:dyDescent="0.2">
      <c r="B61" s="113" t="s">
        <v>41</v>
      </c>
      <c r="C61" s="37">
        <v>163000</v>
      </c>
      <c r="D61" s="101"/>
      <c r="E61" s="37">
        <f t="shared" si="23"/>
        <v>163000</v>
      </c>
      <c r="F61" s="38">
        <v>0</v>
      </c>
      <c r="G61" s="39">
        <v>0</v>
      </c>
      <c r="H61" s="38">
        <v>0</v>
      </c>
      <c r="I61" s="96">
        <v>0</v>
      </c>
      <c r="J61" s="49">
        <v>0</v>
      </c>
      <c r="K61" s="38">
        <v>0</v>
      </c>
      <c r="L61" s="96">
        <v>0</v>
      </c>
      <c r="M61" s="38">
        <v>0</v>
      </c>
      <c r="N61" s="96">
        <v>0</v>
      </c>
      <c r="O61" s="49">
        <v>0</v>
      </c>
      <c r="P61" s="49">
        <v>0</v>
      </c>
      <c r="Q61" s="38">
        <v>0</v>
      </c>
      <c r="R61" s="40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5" customHeight="1" x14ac:dyDescent="0.2">
      <c r="B62" s="113" t="s">
        <v>73</v>
      </c>
      <c r="C62" s="38">
        <v>0</v>
      </c>
      <c r="D62" s="101"/>
      <c r="E62" s="38">
        <f t="shared" si="23"/>
        <v>0</v>
      </c>
      <c r="F62" s="38">
        <v>0</v>
      </c>
      <c r="G62" s="39">
        <v>0</v>
      </c>
      <c r="H62" s="38">
        <v>0</v>
      </c>
      <c r="I62" s="96">
        <v>0</v>
      </c>
      <c r="J62" s="49">
        <v>0</v>
      </c>
      <c r="K62" s="38">
        <v>0</v>
      </c>
      <c r="L62" s="96">
        <v>0</v>
      </c>
      <c r="M62" s="38">
        <v>0</v>
      </c>
      <c r="N62" s="96">
        <v>0</v>
      </c>
      <c r="O62" s="49">
        <v>0</v>
      </c>
      <c r="P62" s="49">
        <v>0</v>
      </c>
      <c r="Q62" s="38">
        <v>0</v>
      </c>
      <c r="R62" s="40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118" t="s">
        <v>54</v>
      </c>
      <c r="C63" s="104">
        <v>3500000</v>
      </c>
      <c r="D63" s="105"/>
      <c r="E63" s="106">
        <f t="shared" si="23"/>
        <v>3500000</v>
      </c>
      <c r="F63" s="75">
        <v>0</v>
      </c>
      <c r="G63" s="73">
        <v>0</v>
      </c>
      <c r="H63" s="75">
        <v>0</v>
      </c>
      <c r="I63" s="75">
        <v>0</v>
      </c>
      <c r="J63" s="75">
        <v>0</v>
      </c>
      <c r="K63" s="73">
        <v>0</v>
      </c>
      <c r="L63" s="74">
        <v>0</v>
      </c>
      <c r="M63" s="73">
        <v>0</v>
      </c>
      <c r="N63" s="74">
        <v>0</v>
      </c>
      <c r="O63" s="75">
        <v>0</v>
      </c>
      <c r="P63" s="75">
        <v>0</v>
      </c>
      <c r="Q63" s="73">
        <v>0</v>
      </c>
      <c r="R63" s="119">
        <f t="shared" si="24"/>
        <v>0</v>
      </c>
      <c r="S63" s="1"/>
      <c r="T63" s="1"/>
      <c r="U63" s="1"/>
      <c r="V63" s="1"/>
      <c r="W63" s="1"/>
      <c r="X63" s="1"/>
      <c r="Y63" s="1"/>
      <c r="Z63" s="1"/>
    </row>
    <row r="64" spans="2:26" ht="15" customHeight="1" x14ac:dyDescent="0.2">
      <c r="B64" s="113" t="s">
        <v>106</v>
      </c>
      <c r="C64" s="38">
        <v>0</v>
      </c>
      <c r="D64" s="101"/>
      <c r="E64" s="49">
        <v>0</v>
      </c>
      <c r="F64" s="49">
        <v>0</v>
      </c>
      <c r="G64" s="38">
        <v>0</v>
      </c>
      <c r="H64" s="49">
        <v>0</v>
      </c>
      <c r="I64" s="49">
        <v>0</v>
      </c>
      <c r="J64" s="49">
        <v>0</v>
      </c>
      <c r="K64" s="38">
        <v>0</v>
      </c>
      <c r="L64" s="96">
        <v>0</v>
      </c>
      <c r="M64" s="38">
        <v>0</v>
      </c>
      <c r="N64" s="96">
        <v>0</v>
      </c>
      <c r="O64" s="49">
        <v>0</v>
      </c>
      <c r="P64" s="49">
        <v>0</v>
      </c>
      <c r="Q64" s="38">
        <v>0</v>
      </c>
      <c r="R64" s="40">
        <f t="shared" si="24"/>
        <v>0</v>
      </c>
      <c r="S64" s="1"/>
      <c r="T64" s="1"/>
      <c r="U64" s="1"/>
      <c r="V64" s="1"/>
      <c r="W64" s="1"/>
      <c r="X64" s="1"/>
      <c r="Y64" s="1"/>
      <c r="Z64" s="1"/>
    </row>
    <row r="65" spans="2:26" ht="16.5" customHeight="1" x14ac:dyDescent="0.2">
      <c r="B65" s="113" t="s">
        <v>111</v>
      </c>
      <c r="C65" s="49">
        <v>0</v>
      </c>
      <c r="D65" s="101"/>
      <c r="E65" s="49">
        <v>0</v>
      </c>
      <c r="F65" s="49">
        <v>0</v>
      </c>
      <c r="G65" s="38">
        <v>0</v>
      </c>
      <c r="H65" s="49">
        <v>0</v>
      </c>
      <c r="I65" s="49">
        <v>0</v>
      </c>
      <c r="J65" s="49">
        <v>0</v>
      </c>
      <c r="K65" s="38">
        <v>0</v>
      </c>
      <c r="L65" s="96">
        <v>0</v>
      </c>
      <c r="M65" s="38">
        <v>0</v>
      </c>
      <c r="N65" s="96">
        <v>0</v>
      </c>
      <c r="O65" s="49">
        <v>0</v>
      </c>
      <c r="P65" s="49">
        <v>0</v>
      </c>
      <c r="Q65" s="38">
        <v>0</v>
      </c>
      <c r="R65" s="40">
        <f t="shared" si="24"/>
        <v>0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51" t="s">
        <v>74</v>
      </c>
      <c r="C66" s="44">
        <f>SUM(C67:C70)</f>
        <v>0</v>
      </c>
      <c r="D66" s="95">
        <f t="shared" ref="D66:E66" si="25">SUM(D67:D70)</f>
        <v>0</v>
      </c>
      <c r="E66" s="52">
        <f t="shared" si="25"/>
        <v>0</v>
      </c>
      <c r="F66" s="52">
        <f t="shared" ref="F66" si="26">SUM(F67:F70)</f>
        <v>0</v>
      </c>
      <c r="G66" s="44">
        <f t="shared" ref="G66" si="27">SUM(G67:G70)</f>
        <v>0</v>
      </c>
      <c r="H66" s="52">
        <f t="shared" ref="H66" si="28">SUM(H67:H70)</f>
        <v>0</v>
      </c>
      <c r="I66" s="52">
        <f t="shared" ref="I66" si="29">SUM(I67:I70)</f>
        <v>0</v>
      </c>
      <c r="J66" s="52">
        <f t="shared" ref="J66" si="30">SUM(J67:J70)</f>
        <v>0</v>
      </c>
      <c r="K66" s="44">
        <f t="shared" ref="K66" si="31">SUM(K67:K70)</f>
        <v>0</v>
      </c>
      <c r="L66" s="95">
        <f t="shared" ref="L66" si="32">SUM(L67:L70)</f>
        <v>0</v>
      </c>
      <c r="M66" s="44">
        <f t="shared" ref="M66" si="33">SUM(M67:M70)</f>
        <v>0</v>
      </c>
      <c r="N66" s="95">
        <f t="shared" ref="N66" si="34">SUM(N67:N70)</f>
        <v>0</v>
      </c>
      <c r="O66" s="52">
        <f t="shared" ref="O66" si="35">SUM(O67:O70)</f>
        <v>0</v>
      </c>
      <c r="P66" s="52">
        <f t="shared" ref="P66" si="36">SUM(P67:P70)</f>
        <v>0</v>
      </c>
      <c r="Q66" s="44">
        <f t="shared" ref="Q66" si="37">SUM(Q67:Q70)</f>
        <v>0</v>
      </c>
      <c r="R66" s="46">
        <f t="shared" ref="R66" si="38">SUM(R67:R70)</f>
        <v>0</v>
      </c>
      <c r="S66" s="1"/>
      <c r="T66" s="1"/>
      <c r="U66" s="1"/>
      <c r="V66" s="1"/>
      <c r="W66" s="1"/>
      <c r="X66" s="1"/>
      <c r="Y66" s="1"/>
      <c r="Z66" s="1"/>
    </row>
    <row r="67" spans="2:26" ht="12.75" customHeight="1" x14ac:dyDescent="0.2">
      <c r="B67" s="48" t="s">
        <v>75</v>
      </c>
      <c r="C67" s="38">
        <v>0</v>
      </c>
      <c r="D67" s="96">
        <v>0</v>
      </c>
      <c r="E67" s="49">
        <v>0</v>
      </c>
      <c r="F67" s="38">
        <v>0</v>
      </c>
      <c r="G67" s="38">
        <v>0</v>
      </c>
      <c r="H67" s="49">
        <v>0</v>
      </c>
      <c r="I67" s="49">
        <v>0</v>
      </c>
      <c r="J67" s="49">
        <v>0</v>
      </c>
      <c r="K67" s="38">
        <v>0</v>
      </c>
      <c r="L67" s="96">
        <v>0</v>
      </c>
      <c r="M67" s="38">
        <v>0</v>
      </c>
      <c r="N67" s="96">
        <v>0</v>
      </c>
      <c r="O67" s="49">
        <v>0</v>
      </c>
      <c r="P67" s="49">
        <v>0</v>
      </c>
      <c r="Q67" s="38">
        <v>0</v>
      </c>
      <c r="R67" s="40">
        <v>0</v>
      </c>
      <c r="S67" s="1"/>
      <c r="T67" s="1"/>
      <c r="U67" s="1"/>
      <c r="V67" s="1"/>
      <c r="W67" s="1"/>
      <c r="X67" s="1"/>
      <c r="Y67" s="1"/>
      <c r="Z67" s="1"/>
    </row>
    <row r="68" spans="2:26" ht="12.75" customHeight="1" x14ac:dyDescent="0.2">
      <c r="B68" s="48" t="s">
        <v>76</v>
      </c>
      <c r="C68" s="38">
        <v>0</v>
      </c>
      <c r="D68" s="96">
        <v>0</v>
      </c>
      <c r="E68" s="96">
        <v>0</v>
      </c>
      <c r="F68" s="38">
        <v>0</v>
      </c>
      <c r="G68" s="49">
        <v>0</v>
      </c>
      <c r="H68" s="49">
        <v>0</v>
      </c>
      <c r="I68" s="49">
        <v>0</v>
      </c>
      <c r="J68" s="49">
        <v>0</v>
      </c>
      <c r="K68" s="38">
        <v>0</v>
      </c>
      <c r="L68" s="96">
        <v>0</v>
      </c>
      <c r="M68" s="38">
        <v>0</v>
      </c>
      <c r="N68" s="96">
        <v>0</v>
      </c>
      <c r="O68" s="49">
        <v>0</v>
      </c>
      <c r="P68" s="49">
        <v>0</v>
      </c>
      <c r="Q68" s="38">
        <v>0</v>
      </c>
      <c r="R68" s="40">
        <v>0</v>
      </c>
      <c r="S68" s="1"/>
      <c r="T68" s="1"/>
      <c r="U68" s="1"/>
      <c r="V68" s="1"/>
      <c r="W68" s="1"/>
      <c r="X68" s="1"/>
      <c r="Y68" s="1"/>
      <c r="Z68" s="1"/>
    </row>
    <row r="69" spans="2:26" ht="12.75" customHeight="1" x14ac:dyDescent="0.2">
      <c r="B69" s="48" t="s">
        <v>77</v>
      </c>
      <c r="C69" s="38">
        <v>0</v>
      </c>
      <c r="D69" s="96">
        <v>0</v>
      </c>
      <c r="E69" s="96">
        <v>0</v>
      </c>
      <c r="F69" s="38">
        <v>0</v>
      </c>
      <c r="G69" s="49">
        <v>0</v>
      </c>
      <c r="H69" s="49">
        <v>0</v>
      </c>
      <c r="I69" s="49">
        <v>0</v>
      </c>
      <c r="J69" s="49">
        <v>0</v>
      </c>
      <c r="K69" s="38">
        <v>0</v>
      </c>
      <c r="L69" s="96">
        <v>0</v>
      </c>
      <c r="M69" s="38">
        <v>0</v>
      </c>
      <c r="N69" s="96">
        <v>0</v>
      </c>
      <c r="O69" s="49">
        <v>0</v>
      </c>
      <c r="P69" s="49">
        <v>0</v>
      </c>
      <c r="Q69" s="38">
        <v>0</v>
      </c>
      <c r="R69" s="40">
        <v>0</v>
      </c>
      <c r="S69" s="1"/>
      <c r="T69" s="1"/>
      <c r="U69" s="1"/>
      <c r="V69" s="1"/>
      <c r="W69" s="1"/>
      <c r="X69" s="1"/>
      <c r="Y69" s="1"/>
      <c r="Z69" s="1"/>
    </row>
    <row r="70" spans="2:26" ht="22.5" x14ac:dyDescent="0.2">
      <c r="B70" s="50" t="s">
        <v>78</v>
      </c>
      <c r="C70" s="38">
        <v>0</v>
      </c>
      <c r="D70" s="96">
        <v>0</v>
      </c>
      <c r="E70" s="49">
        <v>0</v>
      </c>
      <c r="F70" s="38">
        <v>0</v>
      </c>
      <c r="G70" s="49">
        <v>0</v>
      </c>
      <c r="H70" s="49">
        <v>0</v>
      </c>
      <c r="I70" s="49">
        <v>0</v>
      </c>
      <c r="J70" s="49">
        <v>0</v>
      </c>
      <c r="K70" s="38">
        <v>0</v>
      </c>
      <c r="L70" s="96">
        <v>0</v>
      </c>
      <c r="M70" s="38">
        <v>0</v>
      </c>
      <c r="N70" s="96">
        <v>0</v>
      </c>
      <c r="O70" s="49">
        <v>0</v>
      </c>
      <c r="P70" s="49">
        <v>0</v>
      </c>
      <c r="Q70" s="38">
        <v>0</v>
      </c>
      <c r="R70" s="40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51" t="s">
        <v>79</v>
      </c>
      <c r="C71" s="44">
        <f>SUM(C72:C73)</f>
        <v>0</v>
      </c>
      <c r="D71" s="95">
        <f t="shared" ref="D71:E71" si="39">SUM(D72:D73)</f>
        <v>0</v>
      </c>
      <c r="E71" s="52">
        <f t="shared" si="39"/>
        <v>0</v>
      </c>
      <c r="F71" s="44">
        <f t="shared" ref="F71" si="40">SUM(F72:F73)</f>
        <v>0</v>
      </c>
      <c r="G71" s="52">
        <f t="shared" ref="G71" si="41">SUM(G72:G73)</f>
        <v>0</v>
      </c>
      <c r="H71" s="52">
        <f t="shared" ref="H71" si="42">SUM(H72:H73)</f>
        <v>0</v>
      </c>
      <c r="I71" s="52">
        <f t="shared" ref="I71" si="43">SUM(I72:I73)</f>
        <v>0</v>
      </c>
      <c r="J71" s="52">
        <f t="shared" ref="J71" si="44">SUM(J72:J73)</f>
        <v>0</v>
      </c>
      <c r="K71" s="44">
        <f t="shared" ref="K71" si="45">SUM(K72:K73)</f>
        <v>0</v>
      </c>
      <c r="L71" s="95">
        <f t="shared" ref="L71" si="46">SUM(L72:L73)</f>
        <v>0</v>
      </c>
      <c r="M71" s="44">
        <f t="shared" ref="M71" si="47">SUM(M72:M73)</f>
        <v>0</v>
      </c>
      <c r="N71" s="95">
        <f t="shared" ref="N71" si="48">SUM(N72:N73)</f>
        <v>0</v>
      </c>
      <c r="O71" s="52">
        <f t="shared" ref="O71" si="49">SUM(O72:O73)</f>
        <v>0</v>
      </c>
      <c r="P71" s="52">
        <f t="shared" ref="P71" si="50">SUM(P72:P73)</f>
        <v>0</v>
      </c>
      <c r="Q71" s="44">
        <f t="shared" ref="Q71" si="51">SUM(Q72:Q73)</f>
        <v>0</v>
      </c>
      <c r="R71" s="46">
        <f t="shared" ref="R71" si="52">SUM(R72:R73)</f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8" t="s">
        <v>80</v>
      </c>
      <c r="C72" s="38">
        <v>0</v>
      </c>
      <c r="D72" s="96">
        <v>0</v>
      </c>
      <c r="E72" s="49">
        <v>0</v>
      </c>
      <c r="F72" s="38">
        <v>0</v>
      </c>
      <c r="G72" s="49">
        <v>0</v>
      </c>
      <c r="H72" s="49">
        <v>0</v>
      </c>
      <c r="I72" s="49">
        <v>0</v>
      </c>
      <c r="J72" s="49">
        <v>0</v>
      </c>
      <c r="K72" s="38">
        <v>0</v>
      </c>
      <c r="L72" s="96">
        <v>0</v>
      </c>
      <c r="M72" s="38">
        <v>0</v>
      </c>
      <c r="N72" s="96">
        <v>0</v>
      </c>
      <c r="O72" s="49">
        <v>0</v>
      </c>
      <c r="P72" s="49">
        <v>0</v>
      </c>
      <c r="Q72" s="38">
        <v>0</v>
      </c>
      <c r="R72" s="40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8" t="s">
        <v>81</v>
      </c>
      <c r="C73" s="38">
        <v>0</v>
      </c>
      <c r="D73" s="96">
        <v>0</v>
      </c>
      <c r="E73" s="49">
        <v>0</v>
      </c>
      <c r="F73" s="38">
        <v>0</v>
      </c>
      <c r="G73" s="49">
        <v>0</v>
      </c>
      <c r="H73" s="49">
        <v>0</v>
      </c>
      <c r="I73" s="49">
        <v>0</v>
      </c>
      <c r="J73" s="49">
        <v>0</v>
      </c>
      <c r="K73" s="38">
        <v>0</v>
      </c>
      <c r="L73" s="96">
        <v>0</v>
      </c>
      <c r="M73" s="38">
        <v>0</v>
      </c>
      <c r="N73" s="96">
        <v>0</v>
      </c>
      <c r="O73" s="49">
        <v>0</v>
      </c>
      <c r="P73" s="49">
        <v>0</v>
      </c>
      <c r="Q73" s="38">
        <v>0</v>
      </c>
      <c r="R73" s="40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48" t="s">
        <v>103</v>
      </c>
      <c r="C74" s="38">
        <v>0</v>
      </c>
      <c r="D74" s="96"/>
      <c r="E74" s="49">
        <v>0</v>
      </c>
      <c r="F74" s="38">
        <v>0</v>
      </c>
      <c r="G74" s="49">
        <v>0</v>
      </c>
      <c r="H74" s="49">
        <v>0</v>
      </c>
      <c r="I74" s="49">
        <v>0</v>
      </c>
      <c r="J74" s="49">
        <v>0</v>
      </c>
      <c r="K74" s="38">
        <v>0</v>
      </c>
      <c r="L74" s="96">
        <v>0</v>
      </c>
      <c r="M74" s="38">
        <v>0</v>
      </c>
      <c r="N74" s="96">
        <v>0</v>
      </c>
      <c r="O74" s="49">
        <v>0</v>
      </c>
      <c r="P74" s="49">
        <v>0</v>
      </c>
      <c r="Q74" s="38">
        <v>0</v>
      </c>
      <c r="R74" s="40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48" t="s">
        <v>104</v>
      </c>
      <c r="C75" s="49">
        <v>0</v>
      </c>
      <c r="D75" s="96"/>
      <c r="E75" s="38">
        <v>0</v>
      </c>
      <c r="F75" s="39">
        <v>0</v>
      </c>
      <c r="G75" s="49">
        <v>0</v>
      </c>
      <c r="H75" s="49">
        <v>0</v>
      </c>
      <c r="I75" s="49">
        <v>0</v>
      </c>
      <c r="J75" s="49">
        <v>0</v>
      </c>
      <c r="K75" s="38">
        <v>0</v>
      </c>
      <c r="L75" s="96">
        <v>0</v>
      </c>
      <c r="M75" s="38">
        <v>0</v>
      </c>
      <c r="N75" s="96">
        <v>0</v>
      </c>
      <c r="O75" s="49">
        <v>0</v>
      </c>
      <c r="P75" s="49">
        <v>0</v>
      </c>
      <c r="Q75" s="38">
        <v>0</v>
      </c>
      <c r="R75" s="40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48" t="s">
        <v>105</v>
      </c>
      <c r="C76" s="38">
        <v>0</v>
      </c>
      <c r="D76" s="96"/>
      <c r="E76" s="38">
        <v>0</v>
      </c>
      <c r="F76" s="39">
        <v>0</v>
      </c>
      <c r="G76" s="49">
        <v>0</v>
      </c>
      <c r="H76" s="49">
        <v>0</v>
      </c>
      <c r="I76" s="49">
        <v>0</v>
      </c>
      <c r="J76" s="49">
        <v>0</v>
      </c>
      <c r="K76" s="38">
        <v>0</v>
      </c>
      <c r="L76" s="96">
        <v>0</v>
      </c>
      <c r="M76" s="38">
        <v>0</v>
      </c>
      <c r="N76" s="96">
        <v>0</v>
      </c>
      <c r="O76" s="49">
        <v>0</v>
      </c>
      <c r="P76" s="49">
        <v>0</v>
      </c>
      <c r="Q76" s="49">
        <v>0</v>
      </c>
      <c r="R76" s="40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120" t="s">
        <v>82</v>
      </c>
      <c r="C77" s="45">
        <f>SUM(C78:C82)</f>
        <v>0</v>
      </c>
      <c r="D77" s="95">
        <f t="shared" ref="D77:E77" si="53">SUM(D78:D81)</f>
        <v>0</v>
      </c>
      <c r="E77" s="44">
        <f t="shared" si="53"/>
        <v>0</v>
      </c>
      <c r="F77" s="95">
        <f t="shared" ref="F77" si="54">SUM(F78:F81)</f>
        <v>0</v>
      </c>
      <c r="G77" s="52">
        <f t="shared" ref="G77" si="55">SUM(G78:G81)</f>
        <v>0</v>
      </c>
      <c r="H77" s="52">
        <f t="shared" ref="H77" si="56">SUM(H78:H81)</f>
        <v>0</v>
      </c>
      <c r="I77" s="52">
        <f t="shared" ref="I77" si="57">SUM(I78:I81)</f>
        <v>0</v>
      </c>
      <c r="J77" s="52">
        <f t="shared" ref="J77" si="58">SUM(J78:J81)</f>
        <v>0</v>
      </c>
      <c r="K77" s="44">
        <f t="shared" ref="K77" si="59">SUM(K78:K81)</f>
        <v>0</v>
      </c>
      <c r="L77" s="95">
        <f t="shared" ref="L77" si="60">SUM(L78:L81)</f>
        <v>0</v>
      </c>
      <c r="M77" s="44">
        <f t="shared" ref="M77" si="61">SUM(M78:M81)</f>
        <v>0</v>
      </c>
      <c r="N77" s="95">
        <f t="shared" ref="N77" si="62">SUM(N78:N81)</f>
        <v>0</v>
      </c>
      <c r="O77" s="52">
        <f t="shared" ref="O77" si="63">SUM(O78:O81)</f>
        <v>0</v>
      </c>
      <c r="P77" s="52">
        <f t="shared" ref="P77" si="64">SUM(P78:P81)</f>
        <v>0</v>
      </c>
      <c r="Q77" s="52">
        <f t="shared" ref="Q77" si="65">SUM(Q78:Q81)</f>
        <v>0</v>
      </c>
      <c r="R77" s="46">
        <f t="shared" ref="R77" si="66">SUM(R78:R81)</f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121" t="s">
        <v>83</v>
      </c>
      <c r="C78" s="39">
        <v>0</v>
      </c>
      <c r="D78" s="96">
        <v>0</v>
      </c>
      <c r="E78" s="38">
        <v>0</v>
      </c>
      <c r="F78" s="96">
        <v>0</v>
      </c>
      <c r="G78" s="38">
        <v>0</v>
      </c>
      <c r="H78" s="49">
        <v>0</v>
      </c>
      <c r="I78" s="49">
        <v>0</v>
      </c>
      <c r="J78" s="49">
        <v>0</v>
      </c>
      <c r="K78" s="38">
        <v>0</v>
      </c>
      <c r="L78" s="96">
        <v>0</v>
      </c>
      <c r="M78" s="38">
        <v>0</v>
      </c>
      <c r="N78" s="96">
        <v>0</v>
      </c>
      <c r="O78" s="49">
        <v>0</v>
      </c>
      <c r="P78" s="49">
        <v>0</v>
      </c>
      <c r="Q78" s="49">
        <v>0</v>
      </c>
      <c r="R78" s="40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121" t="s">
        <v>102</v>
      </c>
      <c r="C79" s="39">
        <v>0</v>
      </c>
      <c r="D79" s="96">
        <v>0</v>
      </c>
      <c r="E79" s="38">
        <v>0</v>
      </c>
      <c r="F79" s="96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38">
        <v>0</v>
      </c>
      <c r="M79" s="38">
        <v>0</v>
      </c>
      <c r="N79" s="96">
        <v>0</v>
      </c>
      <c r="O79" s="49">
        <v>0</v>
      </c>
      <c r="P79" s="49">
        <v>0</v>
      </c>
      <c r="Q79" s="49">
        <v>0</v>
      </c>
      <c r="R79" s="40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121" t="s">
        <v>101</v>
      </c>
      <c r="C80" s="96">
        <v>0</v>
      </c>
      <c r="D80" s="96"/>
      <c r="E80" s="38">
        <v>0</v>
      </c>
      <c r="F80" s="96">
        <v>0</v>
      </c>
      <c r="G80" s="96">
        <v>0</v>
      </c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40">
        <v>0</v>
      </c>
      <c r="S80" s="1"/>
      <c r="T80" s="1"/>
      <c r="U80" s="1"/>
      <c r="V80" s="1"/>
      <c r="W80" s="1"/>
      <c r="X80" s="1"/>
      <c r="Y80" s="1"/>
      <c r="Z80" s="1"/>
    </row>
    <row r="81" spans="2:26" ht="14.25" customHeight="1" x14ac:dyDescent="0.2">
      <c r="B81" s="122" t="s">
        <v>84</v>
      </c>
      <c r="C81" s="96">
        <v>0</v>
      </c>
      <c r="D81" s="96">
        <v>0</v>
      </c>
      <c r="E81" s="38">
        <v>0</v>
      </c>
      <c r="F81" s="96">
        <v>0</v>
      </c>
      <c r="G81" s="96">
        <v>0</v>
      </c>
      <c r="H81" s="96">
        <v>0</v>
      </c>
      <c r="I81" s="96">
        <v>0</v>
      </c>
      <c r="J81" s="96">
        <v>0</v>
      </c>
      <c r="K81" s="96">
        <v>0</v>
      </c>
      <c r="L81" s="96">
        <v>0</v>
      </c>
      <c r="M81" s="96">
        <v>0</v>
      </c>
      <c r="N81" s="96">
        <v>0</v>
      </c>
      <c r="O81" s="96">
        <v>0</v>
      </c>
      <c r="P81" s="96">
        <v>0</v>
      </c>
      <c r="Q81" s="96">
        <v>0</v>
      </c>
      <c r="R81" s="40">
        <v>0</v>
      </c>
      <c r="S81" s="1"/>
      <c r="T81" s="1"/>
      <c r="U81" s="1"/>
      <c r="V81" s="1"/>
      <c r="W81" s="1"/>
      <c r="X81" s="1"/>
      <c r="Y81" s="1"/>
      <c r="Z81" s="1"/>
    </row>
    <row r="82" spans="2:26" ht="25.5" customHeight="1" x14ac:dyDescent="0.2">
      <c r="B82" s="50" t="s">
        <v>100</v>
      </c>
      <c r="C82" s="38">
        <v>0</v>
      </c>
      <c r="D82" s="96"/>
      <c r="E82" s="38">
        <v>0</v>
      </c>
      <c r="F82" s="96">
        <v>0</v>
      </c>
      <c r="G82" s="38">
        <v>0</v>
      </c>
      <c r="H82" s="49"/>
      <c r="I82" s="49"/>
      <c r="J82" s="49"/>
      <c r="K82" s="38"/>
      <c r="L82" s="96"/>
      <c r="M82" s="38"/>
      <c r="N82" s="96"/>
      <c r="O82" s="49"/>
      <c r="P82" s="49"/>
      <c r="Q82" s="49"/>
      <c r="R82" s="40">
        <v>0</v>
      </c>
      <c r="S82" s="1"/>
      <c r="T82" s="1"/>
      <c r="U82" s="1"/>
      <c r="V82" s="1"/>
      <c r="W82" s="1"/>
      <c r="X82" s="1"/>
      <c r="Y82" s="1"/>
      <c r="Z82" s="1"/>
    </row>
    <row r="83" spans="2:26" ht="18" customHeight="1" x14ac:dyDescent="0.2">
      <c r="B83" s="53" t="s">
        <v>95</v>
      </c>
      <c r="C83" s="54">
        <f>+C56+C48+C39+C29+C19+C13</f>
        <v>276225000</v>
      </c>
      <c r="D83" s="54">
        <f t="shared" ref="D83:E83" si="67">+D56+D48+D39+D29+D19+D13</f>
        <v>0</v>
      </c>
      <c r="E83" s="54">
        <f t="shared" si="67"/>
        <v>276225000</v>
      </c>
      <c r="F83" s="123">
        <f>+F13+F19+F29+F39+F48+F56+F66+F71+F77</f>
        <v>13967391.619999999</v>
      </c>
      <c r="G83" s="55">
        <f t="shared" ref="G83:R83" si="68">+G13+G19+G29+G39+G48+G56+G66+G71+G77</f>
        <v>0</v>
      </c>
      <c r="H83" s="56">
        <f>+H13+H19+H29+H39+H48+H56+H66+H71+H77</f>
        <v>0</v>
      </c>
      <c r="I83" s="56">
        <f t="shared" si="68"/>
        <v>0</v>
      </c>
      <c r="J83" s="56">
        <f t="shared" si="68"/>
        <v>0</v>
      </c>
      <c r="K83" s="55">
        <f t="shared" si="68"/>
        <v>0</v>
      </c>
      <c r="L83" s="123">
        <f t="shared" si="68"/>
        <v>0</v>
      </c>
      <c r="M83" s="55">
        <f t="shared" si="68"/>
        <v>0</v>
      </c>
      <c r="N83" s="123">
        <f t="shared" si="68"/>
        <v>0</v>
      </c>
      <c r="O83" s="56">
        <f t="shared" si="68"/>
        <v>0</v>
      </c>
      <c r="P83" s="56">
        <f t="shared" si="68"/>
        <v>0</v>
      </c>
      <c r="Q83" s="55">
        <f t="shared" si="68"/>
        <v>0</v>
      </c>
      <c r="R83" s="66">
        <f t="shared" si="68"/>
        <v>13967391.619999999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51" t="s">
        <v>85</v>
      </c>
      <c r="C84" s="44">
        <v>0</v>
      </c>
      <c r="D84" s="95">
        <v>0</v>
      </c>
      <c r="E84" s="44">
        <v>0</v>
      </c>
      <c r="F84" s="95">
        <v>0</v>
      </c>
      <c r="G84" s="44">
        <v>0</v>
      </c>
      <c r="H84" s="52">
        <v>0</v>
      </c>
      <c r="I84" s="52">
        <v>0</v>
      </c>
      <c r="J84" s="52">
        <v>0</v>
      </c>
      <c r="K84" s="44">
        <v>0</v>
      </c>
      <c r="L84" s="95">
        <v>0</v>
      </c>
      <c r="M84" s="44">
        <v>0</v>
      </c>
      <c r="N84" s="95">
        <v>0</v>
      </c>
      <c r="O84" s="52">
        <v>0</v>
      </c>
      <c r="P84" s="52">
        <v>0</v>
      </c>
      <c r="Q84" s="44">
        <v>0</v>
      </c>
      <c r="R84" s="46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51" t="s">
        <v>86</v>
      </c>
      <c r="C85" s="44">
        <v>0</v>
      </c>
      <c r="D85" s="95">
        <v>0</v>
      </c>
      <c r="E85" s="44">
        <v>0</v>
      </c>
      <c r="F85" s="95">
        <v>0</v>
      </c>
      <c r="G85" s="44">
        <v>0</v>
      </c>
      <c r="H85" s="52">
        <v>0</v>
      </c>
      <c r="I85" s="52">
        <v>0</v>
      </c>
      <c r="J85" s="52">
        <v>0</v>
      </c>
      <c r="K85" s="44">
        <v>0</v>
      </c>
      <c r="L85" s="95">
        <v>0</v>
      </c>
      <c r="M85" s="44">
        <v>0</v>
      </c>
      <c r="N85" s="95">
        <v>0</v>
      </c>
      <c r="O85" s="52">
        <v>0</v>
      </c>
      <c r="P85" s="52">
        <v>0</v>
      </c>
      <c r="Q85" s="44">
        <v>0</v>
      </c>
      <c r="R85" s="46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8" t="s">
        <v>87</v>
      </c>
      <c r="C86" s="38">
        <v>0</v>
      </c>
      <c r="D86" s="96">
        <v>0</v>
      </c>
      <c r="E86" s="38">
        <v>0</v>
      </c>
      <c r="F86" s="96">
        <v>0</v>
      </c>
      <c r="G86" s="38">
        <v>0</v>
      </c>
      <c r="H86" s="49">
        <v>0</v>
      </c>
      <c r="I86" s="49">
        <v>0</v>
      </c>
      <c r="J86" s="49">
        <v>0</v>
      </c>
      <c r="K86" s="38">
        <v>0</v>
      </c>
      <c r="L86" s="96">
        <v>0</v>
      </c>
      <c r="M86" s="38">
        <v>0</v>
      </c>
      <c r="N86" s="96">
        <v>0</v>
      </c>
      <c r="O86" s="49">
        <v>0</v>
      </c>
      <c r="P86" s="49">
        <v>0</v>
      </c>
      <c r="Q86" s="38">
        <v>0</v>
      </c>
      <c r="R86" s="40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8" t="s">
        <v>88</v>
      </c>
      <c r="C87" s="38">
        <v>0</v>
      </c>
      <c r="D87" s="96">
        <v>0</v>
      </c>
      <c r="E87" s="38">
        <v>0</v>
      </c>
      <c r="F87" s="96">
        <v>0</v>
      </c>
      <c r="G87" s="38">
        <v>0</v>
      </c>
      <c r="H87" s="49">
        <v>0</v>
      </c>
      <c r="I87" s="49">
        <v>0</v>
      </c>
      <c r="J87" s="49">
        <v>0</v>
      </c>
      <c r="K87" s="38">
        <v>0</v>
      </c>
      <c r="L87" s="96">
        <v>0</v>
      </c>
      <c r="M87" s="38">
        <v>0</v>
      </c>
      <c r="N87" s="96">
        <v>0</v>
      </c>
      <c r="O87" s="49">
        <v>0</v>
      </c>
      <c r="P87" s="49">
        <v>0</v>
      </c>
      <c r="Q87" s="38">
        <v>0</v>
      </c>
      <c r="R87" s="40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51" t="s">
        <v>89</v>
      </c>
      <c r="C88" s="44">
        <v>0</v>
      </c>
      <c r="D88" s="95">
        <v>0</v>
      </c>
      <c r="E88" s="44">
        <v>0</v>
      </c>
      <c r="F88" s="95">
        <v>0</v>
      </c>
      <c r="G88" s="44">
        <v>0</v>
      </c>
      <c r="H88" s="52">
        <v>0</v>
      </c>
      <c r="I88" s="52">
        <v>0</v>
      </c>
      <c r="J88" s="52">
        <v>0</v>
      </c>
      <c r="K88" s="44">
        <v>0</v>
      </c>
      <c r="L88" s="95">
        <v>0</v>
      </c>
      <c r="M88" s="44">
        <v>0</v>
      </c>
      <c r="N88" s="95">
        <v>0</v>
      </c>
      <c r="O88" s="52">
        <v>0</v>
      </c>
      <c r="P88" s="52">
        <v>0</v>
      </c>
      <c r="Q88" s="44">
        <v>0</v>
      </c>
      <c r="R88" s="46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8" t="s">
        <v>90</v>
      </c>
      <c r="C89" s="38">
        <v>0</v>
      </c>
      <c r="D89" s="96">
        <v>0</v>
      </c>
      <c r="E89" s="38">
        <v>0</v>
      </c>
      <c r="F89" s="96">
        <v>0</v>
      </c>
      <c r="G89" s="38">
        <v>0</v>
      </c>
      <c r="H89" s="49">
        <v>0</v>
      </c>
      <c r="I89" s="49">
        <v>0</v>
      </c>
      <c r="J89" s="49">
        <v>0</v>
      </c>
      <c r="K89" s="38">
        <v>0</v>
      </c>
      <c r="L89" s="96">
        <v>0</v>
      </c>
      <c r="M89" s="38">
        <v>0</v>
      </c>
      <c r="N89" s="96">
        <v>0</v>
      </c>
      <c r="O89" s="49">
        <v>0</v>
      </c>
      <c r="P89" s="49">
        <v>0</v>
      </c>
      <c r="Q89" s="38">
        <v>0</v>
      </c>
      <c r="R89" s="40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48" t="s">
        <v>91</v>
      </c>
      <c r="C90" s="38">
        <v>0</v>
      </c>
      <c r="D90" s="96">
        <v>0</v>
      </c>
      <c r="E90" s="38">
        <v>0</v>
      </c>
      <c r="F90" s="96">
        <v>0</v>
      </c>
      <c r="G90" s="38">
        <v>0</v>
      </c>
      <c r="H90" s="49">
        <v>0</v>
      </c>
      <c r="I90" s="49">
        <v>0</v>
      </c>
      <c r="J90" s="49">
        <v>0</v>
      </c>
      <c r="K90" s="38">
        <v>0</v>
      </c>
      <c r="L90" s="96">
        <v>0</v>
      </c>
      <c r="M90" s="38">
        <v>0</v>
      </c>
      <c r="N90" s="96">
        <v>0</v>
      </c>
      <c r="O90" s="49">
        <v>0</v>
      </c>
      <c r="P90" s="49">
        <v>0</v>
      </c>
      <c r="Q90" s="38">
        <v>0</v>
      </c>
      <c r="R90" s="40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51" t="s">
        <v>92</v>
      </c>
      <c r="C91" s="44">
        <v>0</v>
      </c>
      <c r="D91" s="95">
        <v>0</v>
      </c>
      <c r="E91" s="44">
        <v>0</v>
      </c>
      <c r="F91" s="95">
        <v>0</v>
      </c>
      <c r="G91" s="44">
        <v>0</v>
      </c>
      <c r="H91" s="52">
        <v>0</v>
      </c>
      <c r="I91" s="52">
        <v>0</v>
      </c>
      <c r="J91" s="52">
        <v>0</v>
      </c>
      <c r="K91" s="44">
        <v>0</v>
      </c>
      <c r="L91" s="95">
        <v>0</v>
      </c>
      <c r="M91" s="44">
        <v>0</v>
      </c>
      <c r="N91" s="95">
        <v>0</v>
      </c>
      <c r="O91" s="52">
        <v>0</v>
      </c>
      <c r="P91" s="52">
        <v>0</v>
      </c>
      <c r="Q91" s="44">
        <v>0</v>
      </c>
      <c r="R91" s="46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48" t="s">
        <v>93</v>
      </c>
      <c r="C92" s="38">
        <v>0</v>
      </c>
      <c r="D92" s="96">
        <v>0</v>
      </c>
      <c r="E92" s="38">
        <v>0</v>
      </c>
      <c r="F92" s="96">
        <v>0</v>
      </c>
      <c r="G92" s="38">
        <v>0</v>
      </c>
      <c r="H92" s="49">
        <v>0</v>
      </c>
      <c r="I92" s="49">
        <v>0</v>
      </c>
      <c r="J92" s="49">
        <v>0</v>
      </c>
      <c r="K92" s="38">
        <v>0</v>
      </c>
      <c r="L92" s="96">
        <v>0</v>
      </c>
      <c r="M92" s="38">
        <v>0</v>
      </c>
      <c r="N92" s="96">
        <v>0</v>
      </c>
      <c r="O92" s="49">
        <v>0</v>
      </c>
      <c r="P92" s="49">
        <v>0</v>
      </c>
      <c r="Q92" s="38">
        <v>0</v>
      </c>
      <c r="R92" s="40">
        <v>0</v>
      </c>
      <c r="S92" s="1"/>
      <c r="T92" s="1"/>
      <c r="U92" s="1"/>
      <c r="V92" s="1"/>
      <c r="W92" s="1"/>
      <c r="X92" s="1"/>
      <c r="Y92" s="1"/>
      <c r="Z92" s="1"/>
    </row>
    <row r="93" spans="2:26" ht="23.25" customHeight="1" x14ac:dyDescent="0.2">
      <c r="B93" s="53" t="s">
        <v>94</v>
      </c>
      <c r="C93" s="55">
        <f>+C84+C85+C87+C91</f>
        <v>0</v>
      </c>
      <c r="D93" s="123">
        <f t="shared" ref="D93:R93" si="69">+D84+D85+D87+D91</f>
        <v>0</v>
      </c>
      <c r="E93" s="55">
        <f t="shared" si="69"/>
        <v>0</v>
      </c>
      <c r="F93" s="123">
        <f t="shared" si="69"/>
        <v>0</v>
      </c>
      <c r="G93" s="55">
        <f t="shared" si="69"/>
        <v>0</v>
      </c>
      <c r="H93" s="56">
        <f t="shared" si="69"/>
        <v>0</v>
      </c>
      <c r="I93" s="56">
        <f t="shared" si="69"/>
        <v>0</v>
      </c>
      <c r="J93" s="56">
        <f t="shared" si="69"/>
        <v>0</v>
      </c>
      <c r="K93" s="55">
        <f t="shared" si="69"/>
        <v>0</v>
      </c>
      <c r="L93" s="123">
        <f t="shared" si="69"/>
        <v>0</v>
      </c>
      <c r="M93" s="55">
        <f t="shared" si="69"/>
        <v>0</v>
      </c>
      <c r="N93" s="123">
        <f t="shared" si="69"/>
        <v>0</v>
      </c>
      <c r="O93" s="56">
        <f t="shared" si="69"/>
        <v>0</v>
      </c>
      <c r="P93" s="56">
        <f t="shared" si="69"/>
        <v>0</v>
      </c>
      <c r="Q93" s="55">
        <f t="shared" si="69"/>
        <v>0</v>
      </c>
      <c r="R93" s="66">
        <f t="shared" si="69"/>
        <v>0</v>
      </c>
      <c r="S93" s="1"/>
      <c r="T93" s="1"/>
      <c r="U93" s="1"/>
      <c r="V93" s="1"/>
      <c r="W93" s="1"/>
      <c r="X93" s="1"/>
      <c r="Y93" s="1"/>
      <c r="Z93" s="1"/>
    </row>
    <row r="94" spans="2:26" ht="6.75" customHeight="1" thickBot="1" x14ac:dyDescent="0.25">
      <c r="B94" s="51"/>
      <c r="C94" s="38"/>
      <c r="D94" s="101"/>
      <c r="E94" s="57"/>
      <c r="F94" s="94"/>
      <c r="G94" s="58"/>
      <c r="H94" s="59"/>
      <c r="I94" s="65"/>
      <c r="J94" s="65"/>
      <c r="K94" s="43"/>
      <c r="L94" s="94"/>
      <c r="M94" s="43"/>
      <c r="N94" s="94"/>
      <c r="O94" s="65"/>
      <c r="P94" s="65"/>
      <c r="Q94" s="93"/>
      <c r="R94" s="40"/>
      <c r="S94" s="1"/>
      <c r="T94" s="1"/>
      <c r="U94" s="1"/>
      <c r="V94" s="1"/>
      <c r="W94" s="1"/>
      <c r="X94" s="1"/>
      <c r="Y94" s="1"/>
      <c r="Z94" s="1"/>
    </row>
    <row r="95" spans="2:26" ht="28.5" customHeight="1" thickBot="1" x14ac:dyDescent="0.25">
      <c r="B95" s="60" t="s">
        <v>42</v>
      </c>
      <c r="C95" s="61">
        <f>+C83+C93</f>
        <v>276225000</v>
      </c>
      <c r="D95" s="62">
        <f>+D13+D19+D29+D56</f>
        <v>0</v>
      </c>
      <c r="E95" s="61">
        <f>+E13+E19+E29+E56</f>
        <v>276225000</v>
      </c>
      <c r="F95" s="62">
        <f t="shared" ref="F95:R95" si="70">F13+F19+F29+F56</f>
        <v>13967391.619999999</v>
      </c>
      <c r="G95" s="61">
        <f t="shared" si="70"/>
        <v>0</v>
      </c>
      <c r="H95" s="63">
        <f t="shared" si="70"/>
        <v>0</v>
      </c>
      <c r="I95" s="63">
        <f t="shared" si="70"/>
        <v>0</v>
      </c>
      <c r="J95" s="63">
        <f t="shared" si="70"/>
        <v>0</v>
      </c>
      <c r="K95" s="61">
        <f t="shared" si="70"/>
        <v>0</v>
      </c>
      <c r="L95" s="62">
        <f t="shared" si="70"/>
        <v>0</v>
      </c>
      <c r="M95" s="61">
        <f t="shared" si="70"/>
        <v>0</v>
      </c>
      <c r="N95" s="62">
        <f t="shared" si="70"/>
        <v>0</v>
      </c>
      <c r="O95" s="63">
        <f t="shared" si="70"/>
        <v>0</v>
      </c>
      <c r="P95" s="63">
        <f t="shared" si="70"/>
        <v>0</v>
      </c>
      <c r="Q95" s="62">
        <f t="shared" si="70"/>
        <v>0</v>
      </c>
      <c r="R95" s="67">
        <f t="shared" si="70"/>
        <v>13967391.619999999</v>
      </c>
    </row>
    <row r="96" spans="2:26" ht="12.75" customHeight="1" x14ac:dyDescent="0.2">
      <c r="B96" s="28" t="s">
        <v>43</v>
      </c>
      <c r="C96" s="29"/>
      <c r="D96" s="21"/>
      <c r="E96" s="21"/>
      <c r="F96" s="16"/>
      <c r="G96" s="17"/>
      <c r="Q96" s="4"/>
    </row>
    <row r="97" spans="2:17" ht="14.25" customHeight="1" x14ac:dyDescent="0.2">
      <c r="C97" s="30"/>
      <c r="D97" s="24"/>
      <c r="E97" s="24"/>
      <c r="F97" s="15"/>
      <c r="G97" s="17"/>
      <c r="Q97" s="4"/>
    </row>
    <row r="98" spans="2:17" ht="12.75" customHeight="1" x14ac:dyDescent="0.2">
      <c r="C98" s="30"/>
      <c r="D98" s="24"/>
      <c r="E98" s="24"/>
      <c r="F98" s="15"/>
      <c r="G98" s="18"/>
      <c r="Q98" s="4"/>
    </row>
    <row r="99" spans="2:17" ht="12.75" customHeight="1" x14ac:dyDescent="0.2">
      <c r="B99" s="31" t="s">
        <v>96</v>
      </c>
      <c r="C99" s="32"/>
      <c r="D99" s="25"/>
      <c r="E99" s="25"/>
      <c r="F99" s="15"/>
      <c r="G99" s="17"/>
    </row>
    <row r="100" spans="2:17" ht="12.75" customHeight="1" x14ac:dyDescent="0.2">
      <c r="B100" s="32" t="s">
        <v>52</v>
      </c>
      <c r="C100" s="32"/>
      <c r="D100" s="26"/>
      <c r="E100" s="26"/>
      <c r="F100" s="15"/>
      <c r="G100" s="17"/>
    </row>
    <row r="101" spans="2:17" ht="12.75" customHeight="1" x14ac:dyDescent="0.2">
      <c r="B101" s="32" t="s">
        <v>50</v>
      </c>
      <c r="C101" s="32"/>
      <c r="D101" s="25"/>
      <c r="E101" s="25"/>
      <c r="F101" s="15"/>
      <c r="G101" s="17"/>
    </row>
    <row r="102" spans="2:17" ht="12.75" customHeight="1" x14ac:dyDescent="0.25">
      <c r="B102" s="28" t="s">
        <v>113</v>
      </c>
      <c r="C102" s="13"/>
      <c r="D102" s="9"/>
    </row>
    <row r="103" spans="2:17" ht="12.75" customHeight="1" x14ac:dyDescent="0.25">
      <c r="B103" s="28" t="s">
        <v>114</v>
      </c>
      <c r="C103" s="13"/>
      <c r="D103" s="9"/>
    </row>
    <row r="104" spans="2:17" ht="12.75" customHeight="1" x14ac:dyDescent="0.25">
      <c r="B104" s="13"/>
      <c r="C104" s="13"/>
      <c r="D104" s="9"/>
    </row>
    <row r="105" spans="2:17" ht="12.75" customHeight="1" x14ac:dyDescent="0.25">
      <c r="B105" s="13"/>
      <c r="C105" s="13"/>
      <c r="D105" s="9"/>
    </row>
    <row r="106" spans="2:17" ht="12.75" customHeight="1" x14ac:dyDescent="0.25">
      <c r="B106" s="13"/>
      <c r="C106" s="13"/>
      <c r="D106" s="9"/>
    </row>
    <row r="107" spans="2:17" ht="12.75" customHeight="1" x14ac:dyDescent="0.25">
      <c r="B107" s="13"/>
      <c r="C107" s="13"/>
      <c r="D107" s="9"/>
    </row>
    <row r="108" spans="2:17" ht="12.75" customHeight="1" x14ac:dyDescent="0.25">
      <c r="B108" s="13"/>
      <c r="C108" s="13"/>
      <c r="D108" s="9"/>
    </row>
    <row r="109" spans="2:17" ht="12.75" customHeight="1" x14ac:dyDescent="0.25">
      <c r="B109" s="13"/>
      <c r="C109" s="13"/>
      <c r="D109" s="9"/>
    </row>
    <row r="110" spans="2:17" ht="17.25" customHeight="1" x14ac:dyDescent="0.3">
      <c r="B110" s="125" t="s">
        <v>116</v>
      </c>
      <c r="C110" s="124"/>
      <c r="D110" s="68"/>
      <c r="F110" s="127" t="s">
        <v>51</v>
      </c>
      <c r="G110" s="68" t="s">
        <v>109</v>
      </c>
      <c r="H110" s="69"/>
      <c r="I110" s="69"/>
      <c r="P110" s="70" t="s">
        <v>51</v>
      </c>
    </row>
    <row r="111" spans="2:17" ht="16.5" customHeight="1" x14ac:dyDescent="0.3">
      <c r="B111" s="126" t="s">
        <v>115</v>
      </c>
      <c r="C111" s="69"/>
      <c r="D111" s="68"/>
      <c r="F111" s="128" t="s">
        <v>44</v>
      </c>
      <c r="G111" s="71" t="s">
        <v>110</v>
      </c>
      <c r="H111" s="69"/>
      <c r="I111" s="69"/>
      <c r="P111" s="72" t="s">
        <v>44</v>
      </c>
    </row>
    <row r="112" spans="2:17" ht="12.75" customHeight="1" x14ac:dyDescent="0.25">
      <c r="B112" s="13"/>
      <c r="C112" s="13"/>
      <c r="D112" s="9"/>
    </row>
    <row r="113" spans="2:4" ht="12.75" customHeight="1" x14ac:dyDescent="0.25">
      <c r="B113" s="13"/>
      <c r="C113" s="13"/>
      <c r="D113" s="9"/>
    </row>
    <row r="114" spans="2:4" ht="12.75" customHeight="1" x14ac:dyDescent="0.25">
      <c r="B114" s="13"/>
      <c r="C114" s="13"/>
      <c r="D114" s="9"/>
    </row>
    <row r="115" spans="2:4" ht="12.75" customHeight="1" x14ac:dyDescent="0.25">
      <c r="B115" s="13"/>
      <c r="C115" s="13"/>
      <c r="D115" s="9"/>
    </row>
    <row r="116" spans="2:4" ht="12.75" customHeight="1" x14ac:dyDescent="0.25">
      <c r="B116" s="13"/>
      <c r="C116" s="13"/>
      <c r="D116" s="9"/>
    </row>
    <row r="117" spans="2:4" ht="12.75" customHeight="1" x14ac:dyDescent="0.25">
      <c r="B117" s="13"/>
      <c r="C117" s="13"/>
      <c r="D117" s="9"/>
    </row>
    <row r="118" spans="2:4" ht="12.75" customHeight="1" x14ac:dyDescent="0.25">
      <c r="B118" s="13"/>
      <c r="C118" s="13"/>
      <c r="D118" s="9"/>
    </row>
    <row r="119" spans="2:4" ht="12.75" customHeight="1" x14ac:dyDescent="0.25">
      <c r="B119" s="13"/>
      <c r="C119" s="13"/>
      <c r="D119" s="9"/>
    </row>
    <row r="120" spans="2:4" ht="12.75" customHeight="1" x14ac:dyDescent="0.25">
      <c r="B120" s="13"/>
      <c r="C120" s="13"/>
      <c r="D120" s="9"/>
    </row>
    <row r="121" spans="2:4" ht="12.75" customHeight="1" x14ac:dyDescent="0.25">
      <c r="B121" s="13"/>
      <c r="C121" s="13"/>
      <c r="D121" s="9"/>
    </row>
    <row r="122" spans="2:4" ht="12.75" customHeight="1" x14ac:dyDescent="0.25">
      <c r="B122" s="13"/>
      <c r="C122" s="13"/>
      <c r="D122" s="9"/>
    </row>
    <row r="123" spans="2:4" ht="12.75" customHeight="1" x14ac:dyDescent="0.25">
      <c r="B123" s="13"/>
      <c r="C123" s="13"/>
      <c r="D123" s="9"/>
    </row>
    <row r="124" spans="2:4" ht="12.75" customHeight="1" x14ac:dyDescent="0.25">
      <c r="B124" s="13"/>
      <c r="C124" s="13"/>
      <c r="D124" s="9"/>
    </row>
    <row r="125" spans="2:4" ht="12.75" customHeight="1" x14ac:dyDescent="0.25">
      <c r="B125" s="13"/>
      <c r="C125" s="13"/>
      <c r="D125" s="9"/>
    </row>
    <row r="126" spans="2:4" ht="12.75" customHeight="1" x14ac:dyDescent="0.25">
      <c r="B126" s="13"/>
      <c r="C126" s="13"/>
      <c r="D126" s="9"/>
    </row>
    <row r="127" spans="2:4" ht="12.75" customHeight="1" x14ac:dyDescent="0.25">
      <c r="B127" s="13"/>
      <c r="C127" s="13"/>
      <c r="D127" s="9"/>
    </row>
    <row r="128" spans="2:4" ht="12.75" customHeight="1" x14ac:dyDescent="0.25">
      <c r="B128" s="13"/>
      <c r="C128" s="13"/>
      <c r="D128" s="9"/>
    </row>
    <row r="129" spans="2:18" ht="12.75" customHeight="1" x14ac:dyDescent="0.25">
      <c r="B129" s="13"/>
      <c r="C129" s="13"/>
      <c r="D129" s="9"/>
    </row>
    <row r="130" spans="2:18" ht="12.75" customHeight="1" x14ac:dyDescent="0.25">
      <c r="B130" s="13"/>
      <c r="C130" s="13"/>
      <c r="D130" s="9"/>
    </row>
    <row r="131" spans="2:18" ht="12.75" customHeight="1" x14ac:dyDescent="0.25">
      <c r="B131" s="13"/>
      <c r="C131" s="13"/>
      <c r="D131" s="9"/>
    </row>
    <row r="132" spans="2:18" ht="12.75" customHeight="1" x14ac:dyDescent="0.25">
      <c r="B132" s="13"/>
      <c r="C132" s="13"/>
      <c r="D132" s="9"/>
    </row>
    <row r="133" spans="2:18" ht="12.75" customHeight="1" x14ac:dyDescent="0.25">
      <c r="B133" s="13"/>
      <c r="C133" s="13"/>
      <c r="D133" s="9"/>
    </row>
    <row r="134" spans="2:18" ht="12.75" customHeight="1" x14ac:dyDescent="0.25">
      <c r="B134" s="13"/>
      <c r="C134" s="13"/>
      <c r="D134" s="9"/>
    </row>
    <row r="135" spans="2:18" ht="12.75" customHeight="1" x14ac:dyDescent="0.25">
      <c r="B135" s="13"/>
      <c r="C135" s="13"/>
      <c r="D135" s="9"/>
    </row>
    <row r="136" spans="2:18" ht="12.75" customHeight="1" x14ac:dyDescent="0.25">
      <c r="B136" s="13"/>
      <c r="C136" s="13"/>
      <c r="D136" s="9"/>
    </row>
    <row r="137" spans="2:18" ht="12.75" customHeight="1" x14ac:dyDescent="0.25">
      <c r="B137" s="13"/>
      <c r="C137" s="13"/>
      <c r="D137" s="9"/>
    </row>
    <row r="138" spans="2:18" ht="12.75" customHeight="1" x14ac:dyDescent="0.25">
      <c r="B138" s="13"/>
      <c r="C138" s="13"/>
      <c r="D138" s="9"/>
    </row>
    <row r="139" spans="2:18" ht="12.75" customHeight="1" x14ac:dyDescent="0.25">
      <c r="B139" s="13"/>
      <c r="C139" s="13"/>
      <c r="D139" s="9"/>
    </row>
    <row r="140" spans="2:18" ht="12.75" customHeight="1" x14ac:dyDescent="0.25">
      <c r="B140" s="13"/>
      <c r="C140" s="13"/>
      <c r="D140" s="9"/>
    </row>
    <row r="141" spans="2:18" ht="12.75" customHeight="1" x14ac:dyDescent="0.25">
      <c r="C141" s="14"/>
      <c r="D141" s="9"/>
    </row>
    <row r="142" spans="2:18" ht="17.25" customHeight="1" x14ac:dyDescent="0.2"/>
    <row r="144" spans="2:18" ht="17.25" customHeight="1" x14ac:dyDescent="0.25">
      <c r="L144" s="69"/>
      <c r="M144" s="69"/>
      <c r="N144" s="69"/>
      <c r="O144" s="69"/>
      <c r="P144" s="69"/>
      <c r="Q144" s="69"/>
      <c r="R144" s="69"/>
    </row>
    <row r="145" spans="2:18" ht="17.25" customHeight="1" x14ac:dyDescent="0.3">
      <c r="L145" s="69"/>
      <c r="M145" s="69"/>
      <c r="N145" s="69"/>
      <c r="O145" s="69"/>
      <c r="P145" s="69"/>
      <c r="Q145" s="72"/>
      <c r="R145" s="69"/>
    </row>
    <row r="146" spans="2:18" ht="12.75" customHeight="1" x14ac:dyDescent="0.25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35"/>
      <c r="R146" s="64"/>
    </row>
    <row r="147" spans="2:18" ht="12.75" customHeight="1" x14ac:dyDescent="0.25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35"/>
      <c r="R147" s="64"/>
    </row>
    <row r="148" spans="2:18" ht="12.75" customHeight="1" x14ac:dyDescent="0.25">
      <c r="G148" s="9"/>
      <c r="H148" s="9"/>
      <c r="I148" s="10"/>
      <c r="J148" s="10"/>
      <c r="Q148" s="4"/>
    </row>
    <row r="149" spans="2:18" ht="12.75" customHeight="1" x14ac:dyDescent="0.25">
      <c r="G149" s="9"/>
      <c r="H149" s="9"/>
      <c r="J149" s="9"/>
      <c r="Q149" s="4"/>
    </row>
    <row r="150" spans="2:18" ht="12.75" customHeight="1" x14ac:dyDescent="0.2">
      <c r="Q150" s="4"/>
    </row>
    <row r="151" spans="2:18" ht="12.75" customHeight="1" x14ac:dyDescent="0.2">
      <c r="Q151" s="4"/>
    </row>
    <row r="152" spans="2:18" ht="12.75" customHeight="1" x14ac:dyDescent="0.2">
      <c r="Q152" s="4"/>
    </row>
    <row r="153" spans="2:18" ht="12.75" customHeight="1" x14ac:dyDescent="0.2">
      <c r="Q153" s="4"/>
    </row>
    <row r="154" spans="2:18" ht="12.75" customHeight="1" x14ac:dyDescent="0.2">
      <c r="Q154" s="4"/>
    </row>
    <row r="155" spans="2:18" ht="12.75" customHeight="1" x14ac:dyDescent="0.2">
      <c r="Q155" s="4"/>
    </row>
    <row r="156" spans="2:18" ht="12.75" customHeight="1" x14ac:dyDescent="0.2">
      <c r="Q156" s="4"/>
    </row>
    <row r="157" spans="2:18" ht="12.75" customHeight="1" x14ac:dyDescent="0.2">
      <c r="Q157" s="4"/>
    </row>
    <row r="158" spans="2:18" ht="12.75" customHeight="1" x14ac:dyDescent="0.2">
      <c r="Q158" s="4"/>
    </row>
    <row r="159" spans="2:18" ht="12.75" customHeight="1" x14ac:dyDescent="0.2">
      <c r="Q159" s="4"/>
    </row>
    <row r="160" spans="2:18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  <row r="1083" spans="17:17" ht="12.75" customHeight="1" x14ac:dyDescent="0.2">
      <c r="Q1083" s="4"/>
    </row>
    <row r="1084" spans="17:17" ht="12.75" customHeight="1" x14ac:dyDescent="0.2">
      <c r="Q1084" s="4"/>
    </row>
    <row r="1085" spans="17:17" ht="12.75" customHeight="1" x14ac:dyDescent="0.2">
      <c r="Q1085" s="4"/>
    </row>
    <row r="1086" spans="17:17" ht="12.75" customHeight="1" x14ac:dyDescent="0.2">
      <c r="Q1086" s="4"/>
    </row>
    <row r="1087" spans="17:17" ht="12.75" customHeight="1" x14ac:dyDescent="0.2">
      <c r="Q1087" s="4"/>
    </row>
    <row r="1088" spans="17:17" ht="12.75" customHeight="1" x14ac:dyDescent="0.2">
      <c r="Q1088" s="4"/>
    </row>
    <row r="1089" spans="17:17" ht="12.75" customHeight="1" x14ac:dyDescent="0.2">
      <c r="Q1089" s="4"/>
    </row>
    <row r="1090" spans="17:17" ht="12.75" customHeight="1" x14ac:dyDescent="0.2">
      <c r="Q1090" s="4"/>
    </row>
    <row r="1091" spans="17:17" ht="12.75" customHeight="1" x14ac:dyDescent="0.2">
      <c r="Q1091" s="4"/>
    </row>
    <row r="1092" spans="17:17" ht="12.75" customHeight="1" x14ac:dyDescent="0.2">
      <c r="Q1092" s="4"/>
    </row>
    <row r="1093" spans="17:17" ht="12.75" customHeight="1" x14ac:dyDescent="0.2">
      <c r="Q1093" s="4"/>
    </row>
    <row r="1094" spans="17:17" ht="12.75" customHeight="1" x14ac:dyDescent="0.2">
      <c r="Q1094" s="4"/>
    </row>
    <row r="1095" spans="17:17" ht="12.75" customHeight="1" x14ac:dyDescent="0.2">
      <c r="Q1095" s="4"/>
    </row>
    <row r="1096" spans="17:17" ht="12.75" customHeight="1" x14ac:dyDescent="0.2">
      <c r="Q1096" s="4"/>
    </row>
    <row r="1097" spans="17:17" ht="12.75" customHeight="1" x14ac:dyDescent="0.2">
      <c r="Q1097" s="4"/>
    </row>
    <row r="1098" spans="17:17" ht="12.75" customHeight="1" x14ac:dyDescent="0.2">
      <c r="Q1098" s="4"/>
    </row>
    <row r="1099" spans="17:17" ht="12.75" customHeight="1" x14ac:dyDescent="0.2">
      <c r="Q1099" s="4"/>
    </row>
    <row r="1100" spans="17:17" ht="12.75" customHeight="1" x14ac:dyDescent="0.2">
      <c r="Q1100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R14 R15 E29:Q29 C29 C56:H56 E77 R57:R65 J56:R56 R17:R27" formulaRange="1"/>
    <ignoredError sqref="F13" formula="1"/>
    <ignoredError sqref="R30 R31:R32 R34:R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2025-02-04T17:20:43Z</cp:lastPrinted>
  <dcterms:created xsi:type="dcterms:W3CDTF">2022-02-01T16:24:37Z</dcterms:created>
  <dcterms:modified xsi:type="dcterms:W3CDTF">2025-02-04T17:23:05Z</dcterms:modified>
</cp:coreProperties>
</file>