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ba Pena\OneDrive - Codopesca\Sección de Presupuesto\2024\EJECUCION PRESUPUESTARIA 2024\Transparencia 2024\"/>
    </mc:Choice>
  </mc:AlternateContent>
  <xr:revisionPtr revIDLastSave="0" documentId="13_ncr:1_{315F0F0C-AAB9-4691-8D49-5D1A1FCB3DC3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4" i="1" l="1"/>
  <c r="Q66" i="1"/>
  <c r="Q65" i="1"/>
  <c r="Q64" i="1"/>
  <c r="Q63" i="1"/>
  <c r="Q62" i="1"/>
  <c r="Q61" i="1"/>
  <c r="Q57" i="1" s="1"/>
  <c r="Q60" i="1"/>
  <c r="Q59" i="1"/>
  <c r="Q58" i="1"/>
  <c r="Q39" i="1"/>
  <c r="Q38" i="1"/>
  <c r="Q37" i="1"/>
  <c r="Q36" i="1"/>
  <c r="Q35" i="1"/>
  <c r="Q34" i="1"/>
  <c r="Q33" i="1"/>
  <c r="Q32" i="1"/>
  <c r="Q31" i="1"/>
  <c r="Q30" i="1" s="1"/>
  <c r="Q29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E57" i="1"/>
  <c r="F57" i="1"/>
  <c r="G57" i="1"/>
  <c r="H57" i="1"/>
  <c r="I57" i="1"/>
  <c r="J57" i="1"/>
  <c r="K57" i="1"/>
  <c r="L57" i="1"/>
  <c r="M57" i="1"/>
  <c r="N57" i="1"/>
  <c r="O57" i="1"/>
  <c r="P57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E30" i="1"/>
  <c r="F30" i="1"/>
  <c r="G30" i="1"/>
  <c r="H30" i="1"/>
  <c r="I30" i="1"/>
  <c r="J30" i="1"/>
  <c r="K30" i="1"/>
  <c r="L30" i="1"/>
  <c r="M30" i="1"/>
  <c r="N30" i="1"/>
  <c r="O30" i="1"/>
  <c r="P30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C78" i="1"/>
  <c r="D78" i="1"/>
  <c r="C72" i="1"/>
  <c r="D72" i="1"/>
  <c r="C67" i="1"/>
  <c r="D67" i="1"/>
  <c r="C49" i="1"/>
  <c r="D49" i="1"/>
  <c r="B94" i="1"/>
  <c r="B78" i="1"/>
  <c r="B72" i="1"/>
  <c r="B67" i="1"/>
  <c r="B49" i="1"/>
  <c r="B30" i="1"/>
  <c r="Q18" i="1"/>
  <c r="D20" i="1"/>
  <c r="B20" i="1"/>
  <c r="E14" i="1" l="1"/>
  <c r="E20" i="1"/>
  <c r="E84" i="1" s="1"/>
  <c r="C20" i="1"/>
  <c r="N14" i="1"/>
  <c r="B14" i="1"/>
  <c r="C14" i="1"/>
  <c r="C30" i="1"/>
  <c r="B57" i="1"/>
  <c r="B84" i="1" s="1"/>
  <c r="B96" i="1" s="1"/>
  <c r="C57" i="1"/>
  <c r="C96" i="1" l="1"/>
  <c r="D57" i="1"/>
  <c r="D84" i="1" s="1"/>
  <c r="D30" i="1"/>
  <c r="D14" i="1"/>
  <c r="D96" i="1" l="1"/>
  <c r="B13" i="1"/>
  <c r="C13" i="1" l="1"/>
  <c r="D13" i="1"/>
  <c r="K14" i="1" l="1"/>
  <c r="K20" i="1"/>
  <c r="K84" i="1" l="1"/>
  <c r="K96" i="1"/>
  <c r="K13" i="1"/>
  <c r="G20" i="1" l="1"/>
  <c r="F20" i="1"/>
  <c r="F14" i="1"/>
  <c r="F84" i="1" l="1"/>
  <c r="F96" i="1"/>
  <c r="G14" i="1"/>
  <c r="G84" i="1" s="1"/>
  <c r="G13" i="1" l="1"/>
  <c r="Q28" i="1"/>
  <c r="Q27" i="1"/>
  <c r="Q26" i="1"/>
  <c r="Q25" i="1"/>
  <c r="Q24" i="1"/>
  <c r="Q23" i="1"/>
  <c r="Q22" i="1"/>
  <c r="Q21" i="1"/>
  <c r="P20" i="1"/>
  <c r="O20" i="1"/>
  <c r="N20" i="1"/>
  <c r="M20" i="1"/>
  <c r="L20" i="1"/>
  <c r="J20" i="1"/>
  <c r="I20" i="1"/>
  <c r="H20" i="1"/>
  <c r="Q19" i="1"/>
  <c r="Q17" i="1"/>
  <c r="Q16" i="1"/>
  <c r="Q15" i="1"/>
  <c r="P14" i="1"/>
  <c r="O14" i="1"/>
  <c r="M14" i="1"/>
  <c r="L14" i="1"/>
  <c r="J14" i="1"/>
  <c r="I14" i="1"/>
  <c r="H14" i="1"/>
  <c r="O84" i="1" l="1"/>
  <c r="P84" i="1"/>
  <c r="J84" i="1"/>
  <c r="H84" i="1"/>
  <c r="I84" i="1"/>
  <c r="L84" i="1"/>
  <c r="M84" i="1"/>
  <c r="N96" i="1"/>
  <c r="N84" i="1"/>
  <c r="I96" i="1"/>
  <c r="J96" i="1"/>
  <c r="O96" i="1"/>
  <c r="M96" i="1"/>
  <c r="P96" i="1"/>
  <c r="L96" i="1"/>
  <c r="H96" i="1"/>
  <c r="G96" i="1"/>
  <c r="I13" i="1"/>
  <c r="E13" i="1"/>
  <c r="J13" i="1"/>
  <c r="H13" i="1"/>
  <c r="Q20" i="1"/>
  <c r="M13" i="1"/>
  <c r="F13" i="1"/>
  <c r="L13" i="1"/>
  <c r="N13" i="1"/>
  <c r="O13" i="1"/>
  <c r="E96" i="1"/>
  <c r="Q14" i="1"/>
  <c r="P13" i="1"/>
  <c r="Q84" i="1" l="1"/>
  <c r="Q96" i="1"/>
  <c r="Q13" i="1"/>
</calcChain>
</file>

<file path=xl/sharedStrings.xml><?xml version="1.0" encoding="utf-8"?>
<sst xmlns="http://schemas.openxmlformats.org/spreadsheetml/2006/main" count="115" uniqueCount="115">
  <si>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</si>
  <si>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</si>
  <si>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</si>
  <si>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</si>
  <si>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</si>
  <si>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</si>
  <si>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</si>
  <si>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</si>
  <si>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</si>
  <si>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</si>
  <si>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</si>
  <si>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</si>
  <si>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</si>
  <si>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</si>
  <si>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</si>
  <si>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</si>
  <si>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</si>
  <si>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</si>
  <si>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</si>
  <si>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</si>
  <si>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</si>
  <si>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</si>
  <si>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</si>
  <si>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</si>
  <si>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</si>
  <si>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</si>
  <si>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</si>
  <si>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</si>
  <si>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</si>
  <si>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</si>
  <si>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</si>
  <si>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</si>
  <si>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</si>
  <si>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</si>
  <si>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</si>
  <si>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</si>
  <si>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</si>
  <si>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</si>
  <si>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</si>
  <si>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</si>
  <si>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</si>
  <si>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</si>
  <si>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</si>
  <si>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</si>
  <si>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</si>
  <si>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</si>
  <si>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</si>
  <si>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</si>
  <si>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</si>
  <si>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</si>
  <si>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</si>
  <si>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</si>
  <si>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</si>
  <si>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</si>
  <si>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</si>
  <si>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</si>
  <si>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</si>
  <si>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</si>
  <si>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</si>
  <si>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</si>
  <si>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</si>
  <si>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</si>
  <si>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</si>
  <si>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</si>
  <si>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</si>
  <si>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</si>
  <si>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</si>
  <si>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</si>
  <si>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</si>
  <si>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</si>
  <si>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</si>
  <si>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</si>
  <si>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</si>
  <si>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</si>
  <si>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</si>
  <si>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</si>
  <si>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</si>
  <si>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</si>
  <si>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</si>
  <si>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</si>
  <si>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</si>
  <si>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</si>
  <si>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</si>
  <si>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</si>
  <si>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</si>
  <si>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</si>
  <si>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</si>
  <si>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</si>
  <si>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</si>
  <si>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</si>
  <si>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</si>
  <si>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</si>
  <si>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</si>
  <si>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</si>
  <si>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</si>
  <si>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</si>
  <si>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</si>
  <si>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</si>
  <si>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</si>
  <si>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</si>
  <si>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</si>
  <si>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</si>
  <si>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</si>
  <si>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</si>
  <si>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</si>
  <si>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</si>
  <si>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</si>
  <si>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</si>
  <si>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</si>
  <si>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</si>
  <si>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Enc. de Presupuesto                                                                            Director Administrativo  Financiero</t>
  </si>
  <si>
    <t>VALORES EN RD$</t>
  </si>
  <si>
    <t>Fuente de registro: 01 de enero al  31 de marzo  2024</t>
  </si>
  <si>
    <t>Melba Peña                                                                                         Pedro Antonio Gilbert Noboa</t>
  </si>
  <si>
    <t>Fecha de imputación: hasta el 31 de marzo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</si>
</sst>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name val="Arial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Arial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5" fillId="0" borderId="4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wrapText="1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9" fontId="5" fillId="0" borderId="5" xfId="0" applyNumberFormat="1" applyFont="1" applyBorder="1"/>
    <xf numFmtId="0" fontId="8" fillId="0" borderId="0" xfId="0" applyFont="1"/>
    <xf numFmtId="0" fontId="9" fillId="0" borderId="0" xfId="0" applyFont="1"/>
    <xf numFmtId="49" fontId="5" fillId="0" borderId="5" xfId="0" applyNumberFormat="1" applyFont="1" applyBorder="1" applyAlignment="1">
      <alignment horizontal="left" wrapText="1"/>
    </xf>
    <xf numFmtId="0" fontId="8" fillId="0" borderId="0" xfId="0" applyFont="1" applyAlignment="1">
      <alignment horizontal="left"/>
    </xf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49" fontId="5" fillId="0" borderId="5" xfId="0" applyNumberFormat="1" applyFont="1" applyBorder="1" applyAlignment="1">
      <alignment horizontal="left"/>
    </xf>
    <xf numFmtId="4" fontId="12" fillId="0" borderId="7" xfId="0" applyNumberFormat="1" applyFont="1" applyBorder="1" applyAlignment="1">
      <alignment horizontal="right" vertical="top" shrinkToFit="1"/>
    </xf>
    <xf numFmtId="4" fontId="12" fillId="0" borderId="7" xfId="0" applyNumberFormat="1" applyFont="1" applyBorder="1" applyAlignment="1">
      <alignment vertical="top" shrinkToFit="1"/>
    </xf>
    <xf numFmtId="43" fontId="12" fillId="0" borderId="7" xfId="1" applyFont="1" applyBorder="1" applyAlignment="1">
      <alignment vertical="top" shrinkToFi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5" fillId="0" borderId="7" xfId="0" applyNumberFormat="1" applyFont="1" applyBorder="1" applyAlignment="1">
      <alignment horizontal="right"/>
    </xf>
    <xf numFmtId="43" fontId="4" fillId="0" borderId="7" xfId="0" applyNumberFormat="1" applyFont="1" applyBorder="1" applyAlignment="1">
      <alignment horizontal="right"/>
    </xf>
    <xf numFmtId="0" fontId="17" fillId="0" borderId="0" xfId="0" applyFont="1"/>
    <xf numFmtId="4" fontId="11" fillId="2" borderId="7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43" fontId="0" fillId="0" borderId="7" xfId="1" applyFont="1" applyBorder="1" applyAlignment="1">
      <alignment vertical="top"/>
    </xf>
    <xf numFmtId="0" fontId="18" fillId="0" borderId="0" xfId="0" applyFont="1"/>
    <xf numFmtId="0" fontId="19" fillId="0" borderId="0" xfId="0" applyFont="1"/>
    <xf numFmtId="0" fontId="20" fillId="0" borderId="0" xfId="0" applyFont="1"/>
    <xf numFmtId="49" fontId="4" fillId="0" borderId="5" xfId="0" applyNumberFormat="1" applyFont="1" applyBorder="1" applyAlignment="1">
      <alignment horizontal="left" wrapText="1"/>
    </xf>
    <xf numFmtId="49" fontId="4" fillId="0" borderId="5" xfId="0" applyNumberFormat="1" applyFont="1" applyBorder="1"/>
    <xf numFmtId="49" fontId="4" fillId="4" borderId="5" xfId="0" applyNumberFormat="1" applyFont="1" applyFill="1" applyBorder="1"/>
    <xf numFmtId="49" fontId="21" fillId="0" borderId="5" xfId="0" applyNumberFormat="1" applyFont="1" applyBorder="1" applyAlignment="1">
      <alignment horizontal="left" wrapText="1"/>
    </xf>
    <xf numFmtId="49" fontId="2" fillId="2" borderId="0" xfId="0" applyNumberFormat="1" applyFont="1" applyFill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49" fontId="4" fillId="0" borderId="17" xfId="0" applyNumberFormat="1" applyFont="1" applyBorder="1" applyAlignment="1">
      <alignment horizontal="left"/>
    </xf>
    <xf numFmtId="43" fontId="4" fillId="0" borderId="18" xfId="0" applyNumberFormat="1" applyFont="1" applyBorder="1" applyAlignment="1">
      <alignment horizontal="right"/>
    </xf>
    <xf numFmtId="0" fontId="1" fillId="0" borderId="5" xfId="2" applyBorder="1" applyAlignment="1">
      <alignment horizontal="left" vertical="center" wrapText="1"/>
    </xf>
    <xf numFmtId="43" fontId="5" fillId="0" borderId="20" xfId="0" applyNumberFormat="1" applyFont="1" applyBorder="1" applyAlignment="1">
      <alignment horizontal="right"/>
    </xf>
    <xf numFmtId="43" fontId="5" fillId="0" borderId="16" xfId="0" applyNumberFormat="1" applyFont="1" applyBorder="1" applyAlignment="1">
      <alignment horizontal="right"/>
    </xf>
    <xf numFmtId="43" fontId="5" fillId="0" borderId="22" xfId="0" applyNumberFormat="1" applyFont="1" applyBorder="1" applyAlignment="1">
      <alignment horizontal="right"/>
    </xf>
    <xf numFmtId="4" fontId="12" fillId="0" borderId="0" xfId="1" applyNumberFormat="1" applyFont="1" applyBorder="1" applyAlignment="1">
      <alignment vertical="top" shrinkToFit="1"/>
    </xf>
    <xf numFmtId="43" fontId="4" fillId="0" borderId="19" xfId="0" applyNumberFormat="1" applyFont="1" applyBorder="1" applyAlignment="1">
      <alignment horizontal="right"/>
    </xf>
    <xf numFmtId="43" fontId="5" fillId="0" borderId="24" xfId="0" applyNumberFormat="1" applyFont="1" applyBorder="1" applyAlignment="1">
      <alignment horizontal="right"/>
    </xf>
    <xf numFmtId="43" fontId="5" fillId="0" borderId="14" xfId="0" applyNumberFormat="1" applyFont="1" applyBorder="1" applyAlignment="1">
      <alignment horizontal="right"/>
    </xf>
    <xf numFmtId="4" fontId="11" fillId="2" borderId="13" xfId="0" applyNumberFormat="1" applyFont="1" applyFill="1" applyBorder="1" applyAlignment="1">
      <alignment horizontal="right" vertical="top" shrinkToFit="1"/>
    </xf>
    <xf numFmtId="43" fontId="5" fillId="0" borderId="13" xfId="0" applyNumberFormat="1" applyFont="1" applyBorder="1" applyAlignment="1">
      <alignment horizontal="right"/>
    </xf>
    <xf numFmtId="43" fontId="4" fillId="0" borderId="20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0" fontId="7" fillId="3" borderId="9" xfId="0" applyFont="1" applyFill="1" applyBorder="1" applyAlignment="1">
      <alignment horizontal="left"/>
    </xf>
    <xf numFmtId="43" fontId="7" fillId="3" borderId="10" xfId="0" applyNumberFormat="1" applyFont="1" applyFill="1" applyBorder="1" applyAlignment="1">
      <alignment horizontal="right"/>
    </xf>
    <xf numFmtId="43" fontId="7" fillId="3" borderId="12" xfId="0" applyNumberFormat="1" applyFont="1" applyFill="1" applyBorder="1" applyAlignment="1">
      <alignment horizontal="right"/>
    </xf>
    <xf numFmtId="49" fontId="26" fillId="3" borderId="9" xfId="0" applyNumberFormat="1" applyFont="1" applyFill="1" applyBorder="1" applyAlignment="1">
      <alignment horizontal="center"/>
    </xf>
    <xf numFmtId="49" fontId="26" fillId="3" borderId="10" xfId="0" applyNumberFormat="1" applyFont="1" applyFill="1" applyBorder="1" applyAlignment="1">
      <alignment horizontal="center" wrapText="1"/>
    </xf>
    <xf numFmtId="49" fontId="26" fillId="3" borderId="11" xfId="0" applyNumberFormat="1" applyFont="1" applyFill="1" applyBorder="1" applyAlignment="1">
      <alignment horizontal="center" vertical="center" wrapText="1"/>
    </xf>
    <xf numFmtId="49" fontId="26" fillId="3" borderId="8" xfId="0" applyNumberFormat="1" applyFont="1" applyFill="1" applyBorder="1" applyAlignment="1">
      <alignment horizontal="center" wrapText="1"/>
    </xf>
    <xf numFmtId="49" fontId="26" fillId="3" borderId="8" xfId="0" applyNumberFormat="1" applyFont="1" applyFill="1" applyBorder="1" applyAlignment="1">
      <alignment horizontal="center"/>
    </xf>
    <xf numFmtId="49" fontId="26" fillId="3" borderId="11" xfId="0" applyNumberFormat="1" applyFont="1" applyFill="1" applyBorder="1" applyAlignment="1">
      <alignment horizontal="center" vertical="center"/>
    </xf>
    <xf numFmtId="49" fontId="26" fillId="3" borderId="6" xfId="0" applyNumberFormat="1" applyFont="1" applyFill="1" applyBorder="1" applyAlignment="1">
      <alignment horizontal="center" vertical="center"/>
    </xf>
    <xf numFmtId="49" fontId="26" fillId="3" borderId="12" xfId="0" applyNumberFormat="1" applyFont="1" applyFill="1" applyBorder="1" applyAlignment="1">
      <alignment horizontal="center" vertical="center"/>
    </xf>
    <xf numFmtId="49" fontId="26" fillId="3" borderId="8" xfId="0" applyNumberFormat="1" applyFont="1" applyFill="1" applyBorder="1" applyAlignment="1">
      <alignment horizontal="center" vertical="center"/>
    </xf>
    <xf numFmtId="49" fontId="26" fillId="3" borderId="2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right" shrinkToFit="1"/>
    </xf>
    <xf numFmtId="4" fontId="11" fillId="0" borderId="20" xfId="0" applyNumberFormat="1" applyFont="1" applyBorder="1" applyAlignment="1">
      <alignment horizontal="right" shrinkToFit="1"/>
    </xf>
    <xf numFmtId="4" fontId="11" fillId="0" borderId="18" xfId="0" applyNumberFormat="1" applyFont="1" applyBorder="1" applyAlignment="1">
      <alignment horizontal="right" shrinkToFit="1"/>
    </xf>
    <xf numFmtId="4" fontId="11" fillId="0" borderId="19" xfId="0" applyNumberFormat="1" applyFont="1" applyBorder="1" applyAlignment="1">
      <alignment horizontal="right" shrinkToFit="1"/>
    </xf>
    <xf numFmtId="4" fontId="11" fillId="0" borderId="14" xfId="0" applyNumberFormat="1" applyFont="1" applyBorder="1" applyAlignment="1">
      <alignment horizontal="right" shrinkToFit="1"/>
    </xf>
    <xf numFmtId="4" fontId="11" fillId="0" borderId="13" xfId="0" applyNumberFormat="1" applyFont="1" applyBorder="1" applyAlignment="1">
      <alignment horizontal="right" shrinkToFit="1"/>
    </xf>
    <xf numFmtId="4" fontId="11" fillId="0" borderId="7" xfId="0" applyNumberFormat="1" applyFont="1" applyBorder="1" applyAlignment="1">
      <alignment shrinkToFit="1"/>
    </xf>
    <xf numFmtId="4" fontId="11" fillId="0" borderId="19" xfId="0" applyNumberFormat="1" applyFont="1" applyBorder="1" applyAlignment="1">
      <alignment shrinkToFit="1"/>
    </xf>
    <xf numFmtId="4" fontId="11" fillId="0" borderId="4" xfId="0" applyNumberFormat="1" applyFont="1" applyBorder="1" applyAlignment="1">
      <alignment horizontal="right" shrinkToFit="1"/>
    </xf>
    <xf numFmtId="4" fontId="11" fillId="4" borderId="4" xfId="0" applyNumberFormat="1" applyFont="1" applyFill="1" applyBorder="1" applyAlignment="1">
      <alignment horizontal="right" shrinkToFit="1"/>
    </xf>
    <xf numFmtId="43" fontId="4" fillId="4" borderId="7" xfId="0" applyNumberFormat="1" applyFont="1" applyFill="1" applyBorder="1" applyAlignment="1">
      <alignment horizontal="right"/>
    </xf>
    <xf numFmtId="4" fontId="11" fillId="4" borderId="7" xfId="0" applyNumberFormat="1" applyFont="1" applyFill="1" applyBorder="1" applyAlignment="1">
      <alignment horizontal="right" shrinkToFit="1"/>
    </xf>
    <xf numFmtId="43" fontId="7" fillId="3" borderId="15" xfId="0" applyNumberFormat="1" applyFont="1" applyFill="1" applyBorder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/>
    <xf numFmtId="49" fontId="26" fillId="3" borderId="26" xfId="0" applyNumberFormat="1" applyFont="1" applyFill="1" applyBorder="1" applyAlignment="1">
      <alignment horizontal="center"/>
    </xf>
    <xf numFmtId="43" fontId="4" fillId="0" borderId="14" xfId="0" applyNumberFormat="1" applyFont="1" applyBorder="1" applyAlignment="1">
      <alignment horizontal="right"/>
    </xf>
    <xf numFmtId="43" fontId="4" fillId="0" borderId="27" xfId="0" applyNumberFormat="1" applyFont="1" applyBorder="1" applyAlignment="1">
      <alignment horizontal="right"/>
    </xf>
    <xf numFmtId="43" fontId="5" fillId="0" borderId="28" xfId="0" applyNumberFormat="1" applyFont="1" applyBorder="1" applyAlignment="1">
      <alignment horizontal="right"/>
    </xf>
    <xf numFmtId="43" fontId="4" fillId="0" borderId="16" xfId="0" applyNumberFormat="1" applyFont="1" applyBorder="1" applyAlignment="1">
      <alignment horizontal="right"/>
    </xf>
    <xf numFmtId="49" fontId="26" fillId="3" borderId="11" xfId="0" applyNumberFormat="1" applyFont="1" applyFill="1" applyBorder="1" applyAlignment="1">
      <alignment horizontal="center"/>
    </xf>
    <xf numFmtId="4" fontId="5" fillId="0" borderId="7" xfId="0" applyNumberFormat="1" applyFont="1" applyBorder="1" applyAlignment="1">
      <alignment horizontal="right"/>
    </xf>
    <xf numFmtId="4" fontId="11" fillId="2" borderId="0" xfId="0" applyNumberFormat="1" applyFont="1" applyFill="1" applyAlignment="1">
      <alignment vertical="top" shrinkToFit="1"/>
    </xf>
    <xf numFmtId="39" fontId="12" fillId="0" borderId="0" xfId="0" applyNumberFormat="1" applyFont="1" applyAlignment="1">
      <alignment vertical="top" shrinkToFit="1"/>
    </xf>
    <xf numFmtId="43" fontId="5" fillId="0" borderId="0" xfId="0" applyNumberFormat="1" applyFont="1" applyAlignment="1">
      <alignment horizontal="right"/>
    </xf>
    <xf numFmtId="43" fontId="6" fillId="0" borderId="0" xfId="0" applyNumberFormat="1" applyFont="1" applyAlignment="1">
      <alignment horizontal="right"/>
    </xf>
    <xf numFmtId="4" fontId="11" fillId="0" borderId="0" xfId="0" applyNumberFormat="1" applyFont="1" applyAlignment="1">
      <alignment shrinkToFit="1"/>
    </xf>
    <xf numFmtId="4" fontId="11" fillId="0" borderId="0" xfId="0" applyNumberFormat="1" applyFont="1" applyAlignment="1">
      <alignment horizontal="right" shrinkToFit="1"/>
    </xf>
    <xf numFmtId="43" fontId="4" fillId="0" borderId="0" xfId="0" applyNumberFormat="1" applyFont="1" applyAlignment="1">
      <alignment horizontal="right"/>
    </xf>
    <xf numFmtId="4" fontId="12" fillId="0" borderId="0" xfId="0" applyNumberFormat="1" applyFont="1" applyAlignment="1">
      <alignment vertical="top" shrinkToFit="1"/>
    </xf>
    <xf numFmtId="39" fontId="11" fillId="0" borderId="0" xfId="0" applyNumberFormat="1" applyFont="1" applyAlignment="1">
      <alignment vertical="top" shrinkToFit="1"/>
    </xf>
    <xf numFmtId="39" fontId="11" fillId="0" borderId="0" xfId="0" applyNumberFormat="1" applyFont="1" applyAlignment="1">
      <alignment shrinkToFit="1"/>
    </xf>
    <xf numFmtId="49" fontId="5" fillId="0" borderId="21" xfId="0" applyNumberFormat="1" applyFont="1" applyBorder="1" applyAlignment="1">
      <alignment horizontal="left" wrapText="1"/>
    </xf>
    <xf numFmtId="4" fontId="12" fillId="0" borderId="24" xfId="0" applyNumberFormat="1" applyFont="1" applyBorder="1" applyAlignment="1">
      <alignment vertical="top" shrinkToFit="1"/>
    </xf>
    <xf numFmtId="49" fontId="4" fillId="0" borderId="17" xfId="0" applyNumberFormat="1" applyFont="1" applyBorder="1"/>
    <xf numFmtId="4" fontId="11" fillId="0" borderId="29" xfId="0" applyNumberFormat="1" applyFont="1" applyBorder="1" applyAlignment="1">
      <alignment horizontal="right" shrinkToFit="1"/>
    </xf>
    <xf numFmtId="4" fontId="11" fillId="0" borderId="27" xfId="0" applyNumberFormat="1" applyFont="1" applyBorder="1" applyAlignment="1">
      <alignment horizontal="right" shrinkToFit="1"/>
    </xf>
    <xf numFmtId="4" fontId="11" fillId="0" borderId="23" xfId="0" applyNumberFormat="1" applyFont="1" applyBorder="1" applyAlignment="1">
      <alignment horizontal="right" shrinkToFit="1"/>
    </xf>
    <xf numFmtId="4" fontId="11" fillId="4" borderId="0" xfId="0" applyNumberFormat="1" applyFont="1" applyFill="1" applyAlignment="1">
      <alignment horizontal="right" shrinkToFit="1"/>
    </xf>
    <xf numFmtId="49" fontId="26" fillId="2" borderId="0" xfId="0" applyNumberFormat="1" applyFont="1" applyFill="1" applyAlignment="1">
      <alignment horizontal="center" wrapText="1"/>
    </xf>
    <xf numFmtId="49" fontId="26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398495</xdr:colOff>
      <xdr:row>1</xdr:row>
      <xdr:rowOff>9721</xdr:rowOff>
    </xdr:from>
    <xdr:to>
      <xdr:col>16</xdr:col>
      <xdr:colOff>894183</xdr:colOff>
      <xdr:row>8</xdr:row>
      <xdr:rowOff>48597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74005" y="213828"/>
          <a:ext cx="2361811" cy="15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145791</xdr:colOff>
      <xdr:row>0</xdr:row>
      <xdr:rowOff>29157</xdr:rowOff>
    </xdr:from>
    <xdr:to>
      <xdr:col>0</xdr:col>
      <xdr:colOff>2838061</xdr:colOff>
      <xdr:row>9</xdr:row>
      <xdr:rowOff>87473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91" y="29157"/>
          <a:ext cx="2692270" cy="1982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3:Y1074"/>
  <sheetViews>
    <sheetView showGridLines="0" tabSelected="1" zoomScale="98" zoomScaleNormal="98" workbookViewId="0">
      <selection activeCell="E100" sqref="E100"/>
    </sheetView>
  </sheetViews>
  <sheetFormatPr baseColWidth="10" defaultColWidth="14.42578125" defaultRowHeight="15.75" customHeight="1" x14ac:dyDescent="0.2"/>
  <cols>
    <col min="1" max="1" width="70.42578125" customWidth="1"/>
    <col min="2" max="2" width="16" customWidth="1"/>
    <col min="3" max="3" width="19.28515625" hidden="1" customWidth="1"/>
    <col min="4" max="4" width="16.28515625" customWidth="1"/>
    <col min="5" max="6" width="13.85546875" customWidth="1"/>
    <col min="7" max="7" width="14" customWidth="1"/>
    <col min="8" max="8" width="14.85546875" hidden="1" customWidth="1"/>
    <col min="9" max="9" width="14.5703125" hidden="1" customWidth="1"/>
    <col min="10" max="10" width="14.140625" hidden="1" customWidth="1"/>
    <col min="11" max="11" width="14.28515625" hidden="1" customWidth="1"/>
    <col min="12" max="12" width="13.85546875" hidden="1" customWidth="1"/>
    <col min="13" max="14" width="14.42578125" hidden="1" customWidth="1"/>
    <col min="15" max="15" width="0.140625" customWidth="1"/>
    <col min="16" max="16" width="0.28515625" hidden="1" customWidth="1"/>
    <col min="17" max="17" width="14.42578125" customWidth="1"/>
    <col min="18" max="18" width="11.5703125" bestFit="1" customWidth="1"/>
    <col min="19" max="19" width="12.85546875" bestFit="1" customWidth="1"/>
    <col min="20" max="25" width="8" customWidth="1"/>
  </cols>
  <sheetData>
    <row r="3" spans="1:25" ht="15.75" customHeight="1" x14ac:dyDescent="0.25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</row>
    <row r="4" spans="1:25" ht="15.75" customHeight="1" x14ac:dyDescent="0.25">
      <c r="A4" s="115" t="s">
        <v>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</row>
    <row r="5" spans="1:25" ht="15.75" customHeight="1" x14ac:dyDescent="0.25">
      <c r="A5" s="115" t="s">
        <v>53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</row>
    <row r="6" spans="1:25" ht="18" customHeight="1" x14ac:dyDescent="0.25">
      <c r="A6" s="115" t="s">
        <v>111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3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115" t="s">
        <v>2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42"/>
      <c r="S7" s="1"/>
      <c r="T7" s="1"/>
      <c r="U7" s="1"/>
      <c r="V7" s="1"/>
      <c r="W7" s="1"/>
      <c r="X7" s="1"/>
      <c r="Y7" s="1"/>
    </row>
    <row r="8" spans="1:25" ht="21" customHeight="1" x14ac:dyDescent="0.25">
      <c r="R8" s="42"/>
      <c r="S8" s="1"/>
      <c r="T8" s="1"/>
      <c r="U8" s="1"/>
      <c r="V8" s="1"/>
      <c r="W8" s="1"/>
      <c r="X8" s="1"/>
      <c r="Y8" s="1"/>
    </row>
    <row r="9" spans="1:25" ht="15" customHeight="1" x14ac:dyDescent="0.25">
      <c r="R9" s="42"/>
      <c r="S9" s="1"/>
      <c r="T9" s="1"/>
      <c r="U9" s="1"/>
      <c r="V9" s="1"/>
      <c r="W9" s="1"/>
      <c r="X9" s="1"/>
      <c r="Y9" s="1"/>
    </row>
    <row r="10" spans="1:25" ht="15.75" customHeight="1" x14ac:dyDescent="0.25">
      <c r="R10" s="42"/>
      <c r="S10" s="1"/>
      <c r="T10" s="1"/>
      <c r="U10" s="1"/>
      <c r="V10" s="1"/>
      <c r="W10" s="1"/>
      <c r="X10" s="1"/>
      <c r="Y10" s="1"/>
    </row>
    <row r="11" spans="1:25" ht="15.75" customHeight="1" thickBot="1" x14ac:dyDescent="0.3">
      <c r="A11" s="2"/>
      <c r="B11" s="2"/>
      <c r="C11" s="2"/>
      <c r="D11" s="3"/>
      <c r="E11" s="2"/>
      <c r="F11" s="2"/>
      <c r="G11" s="2"/>
      <c r="H11" s="2"/>
      <c r="I11" s="2"/>
      <c r="J11" s="2"/>
      <c r="K11" s="2"/>
      <c r="L11" s="2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4.5" customHeight="1" thickBot="1" x14ac:dyDescent="0.3">
      <c r="A12" s="65" t="s">
        <v>3</v>
      </c>
      <c r="B12" s="66" t="s">
        <v>47</v>
      </c>
      <c r="C12" s="67" t="s">
        <v>46</v>
      </c>
      <c r="D12" s="68" t="s">
        <v>48</v>
      </c>
      <c r="E12" s="69" t="s">
        <v>4</v>
      </c>
      <c r="F12" s="90" t="s">
        <v>5</v>
      </c>
      <c r="G12" s="95" t="s">
        <v>6</v>
      </c>
      <c r="H12" s="71" t="s">
        <v>7</v>
      </c>
      <c r="I12" s="72" t="s">
        <v>8</v>
      </c>
      <c r="J12" s="72" t="s">
        <v>9</v>
      </c>
      <c r="K12" s="73" t="s">
        <v>10</v>
      </c>
      <c r="L12" s="72" t="s">
        <v>11</v>
      </c>
      <c r="M12" s="72" t="s">
        <v>12</v>
      </c>
      <c r="N12" s="73" t="s">
        <v>13</v>
      </c>
      <c r="O12" s="70" t="s">
        <v>14</v>
      </c>
      <c r="P12" s="74" t="s">
        <v>15</v>
      </c>
      <c r="Q12" s="68" t="s">
        <v>49</v>
      </c>
      <c r="R12" s="16"/>
      <c r="S12" s="4"/>
      <c r="T12" s="4"/>
      <c r="U12" s="4"/>
      <c r="V12" s="4"/>
      <c r="W12" s="4"/>
      <c r="X12" s="4"/>
      <c r="Y12" s="4"/>
    </row>
    <row r="13" spans="1:25" ht="12.75" hidden="1" customHeight="1" thickBot="1" x14ac:dyDescent="0.25">
      <c r="A13" s="17" t="s">
        <v>16</v>
      </c>
      <c r="B13" s="32">
        <f>B14+B20+B30+B57</f>
        <v>276225000</v>
      </c>
      <c r="C13" s="97" t="e">
        <f>C14+C20+C30+C57+#REF!</f>
        <v>#REF!</v>
      </c>
      <c r="D13" s="58" t="e">
        <f>D14+D20+D30+D57+#REF!</f>
        <v>#REF!</v>
      </c>
      <c r="E13" s="30">
        <f t="shared" ref="E13:P13" si="0">E14+E20+E30+E57</f>
        <v>12923184.49</v>
      </c>
      <c r="F13" s="91">
        <f t="shared" si="0"/>
        <v>13152324.940000001</v>
      </c>
      <c r="G13" s="9">
        <f t="shared" si="0"/>
        <v>17403220.690000001</v>
      </c>
      <c r="H13" s="5">
        <f t="shared" si="0"/>
        <v>0</v>
      </c>
      <c r="I13" s="5">
        <f t="shared" si="0"/>
        <v>0</v>
      </c>
      <c r="J13" s="10">
        <f t="shared" si="0"/>
        <v>0</v>
      </c>
      <c r="K13" s="6">
        <f t="shared" si="0"/>
        <v>0</v>
      </c>
      <c r="L13" s="6">
        <f t="shared" si="0"/>
        <v>0</v>
      </c>
      <c r="M13" s="6">
        <f t="shared" si="0"/>
        <v>0</v>
      </c>
      <c r="N13" s="6">
        <f t="shared" si="0"/>
        <v>0</v>
      </c>
      <c r="O13" s="6">
        <f t="shared" si="0"/>
        <v>0</v>
      </c>
      <c r="P13" s="28">
        <f t="shared" si="0"/>
        <v>0</v>
      </c>
      <c r="Q13" s="60">
        <f t="shared" ref="Q13:Q28" si="1">SUM(E13:P13)</f>
        <v>43478730.120000005</v>
      </c>
    </row>
    <row r="14" spans="1:25" ht="15" customHeight="1" x14ac:dyDescent="0.25">
      <c r="A14" s="48" t="s">
        <v>17</v>
      </c>
      <c r="B14" s="77">
        <f t="shared" ref="B14" si="2">SUM(B15:B19)</f>
        <v>187139659</v>
      </c>
      <c r="C14" s="82">
        <f>SUM(C15:C19)</f>
        <v>0</v>
      </c>
      <c r="D14" s="78">
        <f>SUM(D15:D19)</f>
        <v>187200574</v>
      </c>
      <c r="E14" s="49">
        <f>E15+E16+E19+E17</f>
        <v>11716987.16</v>
      </c>
      <c r="F14" s="92">
        <f>SUM(F15:F19)</f>
        <v>11743124.460000001</v>
      </c>
      <c r="G14" s="49">
        <f>SUM(G15:G19)</f>
        <v>11795391.420000002</v>
      </c>
      <c r="H14" s="55">
        <f>SUM(H15:H19)</f>
        <v>0</v>
      </c>
      <c r="I14" s="55">
        <f t="shared" ref="I14:P14" si="3">SUM(I15:I19)</f>
        <v>0</v>
      </c>
      <c r="J14" s="55">
        <f t="shared" si="3"/>
        <v>0</v>
      </c>
      <c r="K14" s="55">
        <f t="shared" si="3"/>
        <v>0</v>
      </c>
      <c r="L14" s="55">
        <f t="shared" si="3"/>
        <v>0</v>
      </c>
      <c r="M14" s="55">
        <f t="shared" si="3"/>
        <v>0</v>
      </c>
      <c r="N14" s="55">
        <f>SUM(N15:N19)</f>
        <v>0</v>
      </c>
      <c r="O14" s="55">
        <f t="shared" si="3"/>
        <v>0</v>
      </c>
      <c r="P14" s="55">
        <f t="shared" si="3"/>
        <v>0</v>
      </c>
      <c r="Q14" s="61">
        <f t="shared" si="1"/>
        <v>35255503.040000007</v>
      </c>
    </row>
    <row r="15" spans="1:25" ht="15" customHeight="1" x14ac:dyDescent="0.2">
      <c r="A15" s="18" t="s">
        <v>18</v>
      </c>
      <c r="B15" s="20">
        <v>138856000</v>
      </c>
      <c r="C15" s="98"/>
      <c r="D15" s="99">
        <v>138916915</v>
      </c>
      <c r="E15" s="29">
        <v>9631356.25</v>
      </c>
      <c r="F15" s="57">
        <v>9684356.25</v>
      </c>
      <c r="G15" s="96">
        <v>9737769.9600000009</v>
      </c>
      <c r="H15" s="99"/>
      <c r="I15" s="99"/>
      <c r="J15" s="99"/>
      <c r="K15" s="100"/>
      <c r="L15" s="99"/>
      <c r="M15" s="99"/>
      <c r="N15" s="99"/>
      <c r="O15" s="99"/>
      <c r="P15" s="99"/>
      <c r="Q15" s="51">
        <f t="shared" si="1"/>
        <v>29053482.460000001</v>
      </c>
    </row>
    <row r="16" spans="1:25" ht="15" customHeight="1" x14ac:dyDescent="0.2">
      <c r="A16" s="18" t="s">
        <v>19</v>
      </c>
      <c r="B16" s="20">
        <v>28532000</v>
      </c>
      <c r="C16" s="54"/>
      <c r="D16" s="99">
        <v>28532000</v>
      </c>
      <c r="E16" s="29">
        <v>588000</v>
      </c>
      <c r="F16" s="57">
        <v>588000</v>
      </c>
      <c r="G16" s="96">
        <v>588000</v>
      </c>
      <c r="H16" s="99"/>
      <c r="I16" s="99"/>
      <c r="J16" s="99"/>
      <c r="K16" s="100"/>
      <c r="L16" s="99"/>
      <c r="M16" s="99"/>
      <c r="N16" s="99"/>
      <c r="O16" s="99"/>
      <c r="P16" s="99"/>
      <c r="Q16" s="51">
        <f t="shared" si="1"/>
        <v>1764000</v>
      </c>
    </row>
    <row r="17" spans="1:19" ht="15" customHeight="1" x14ac:dyDescent="0.2">
      <c r="A17" s="18" t="s">
        <v>20</v>
      </c>
      <c r="B17" s="20">
        <v>432000</v>
      </c>
      <c r="C17" s="54"/>
      <c r="D17" s="99">
        <v>432000</v>
      </c>
      <c r="E17" s="29">
        <v>36000</v>
      </c>
      <c r="F17" s="57">
        <v>0</v>
      </c>
      <c r="G17" s="29">
        <v>0</v>
      </c>
      <c r="H17" s="99"/>
      <c r="I17" s="99"/>
      <c r="J17" s="99"/>
      <c r="K17" s="100"/>
      <c r="L17" s="99"/>
      <c r="M17" s="99"/>
      <c r="N17" s="99"/>
      <c r="O17" s="99"/>
      <c r="P17" s="99"/>
      <c r="Q17" s="51">
        <f t="shared" si="1"/>
        <v>36000</v>
      </c>
    </row>
    <row r="18" spans="1:19" ht="15" customHeight="1" x14ac:dyDescent="0.2">
      <c r="A18" s="50" t="s">
        <v>56</v>
      </c>
      <c r="B18" s="29">
        <v>0</v>
      </c>
      <c r="C18" s="54"/>
      <c r="D18" s="99">
        <v>0</v>
      </c>
      <c r="E18" s="29">
        <v>0</v>
      </c>
      <c r="F18" s="57">
        <v>0</v>
      </c>
      <c r="G18" s="29">
        <v>0</v>
      </c>
      <c r="H18" s="99"/>
      <c r="I18" s="99"/>
      <c r="J18" s="99"/>
      <c r="K18" s="100"/>
      <c r="L18" s="99"/>
      <c r="M18" s="99"/>
      <c r="N18" s="99"/>
      <c r="O18" s="99"/>
      <c r="P18" s="99"/>
      <c r="Q18" s="51">
        <f t="shared" si="1"/>
        <v>0</v>
      </c>
    </row>
    <row r="19" spans="1:19" ht="15" customHeight="1" x14ac:dyDescent="0.2">
      <c r="A19" s="14" t="s">
        <v>21</v>
      </c>
      <c r="B19" s="20">
        <v>19319659</v>
      </c>
      <c r="C19" s="98"/>
      <c r="D19" s="99">
        <v>19319659</v>
      </c>
      <c r="E19" s="29">
        <v>1461630.91</v>
      </c>
      <c r="F19" s="57">
        <v>1470768.21</v>
      </c>
      <c r="G19" s="96">
        <v>1469621.46</v>
      </c>
      <c r="H19" s="99"/>
      <c r="I19" s="99"/>
      <c r="J19" s="99"/>
      <c r="K19" s="100"/>
      <c r="L19" s="99"/>
      <c r="M19" s="99"/>
      <c r="N19" s="99"/>
      <c r="O19" s="99"/>
      <c r="P19" s="99"/>
      <c r="Q19" s="51">
        <f t="shared" si="1"/>
        <v>4402020.58</v>
      </c>
    </row>
    <row r="20" spans="1:19" ht="15" customHeight="1" x14ac:dyDescent="0.25">
      <c r="A20" s="17" t="s">
        <v>22</v>
      </c>
      <c r="B20" s="81">
        <f>SUM(B21:B29)</f>
        <v>57113052</v>
      </c>
      <c r="C20" s="101">
        <f>SUM(C21:C29)</f>
        <v>0</v>
      </c>
      <c r="D20" s="102">
        <f>SUM(D21:D29)</f>
        <v>75140436.25</v>
      </c>
      <c r="E20" s="30">
        <f>SUM(E21:E29)</f>
        <v>1206197.33</v>
      </c>
      <c r="F20" s="91">
        <f t="shared" ref="F20:G20" si="4">SUM(F21:F29)</f>
        <v>1409200.48</v>
      </c>
      <c r="G20" s="30">
        <f t="shared" si="4"/>
        <v>5558709.1900000004</v>
      </c>
      <c r="H20" s="103">
        <f t="shared" ref="H20:N20" si="5">SUM(H21:H29)</f>
        <v>0</v>
      </c>
      <c r="I20" s="103">
        <f t="shared" si="5"/>
        <v>0</v>
      </c>
      <c r="J20" s="103">
        <f t="shared" si="5"/>
        <v>0</v>
      </c>
      <c r="K20" s="103">
        <f t="shared" si="5"/>
        <v>0</v>
      </c>
      <c r="L20" s="103">
        <f t="shared" si="5"/>
        <v>0</v>
      </c>
      <c r="M20" s="103">
        <f t="shared" si="5"/>
        <v>0</v>
      </c>
      <c r="N20" s="103">
        <f t="shared" si="5"/>
        <v>0</v>
      </c>
      <c r="O20" s="103">
        <f>SUM(O21:O29)</f>
        <v>0</v>
      </c>
      <c r="P20" s="103">
        <f>SUM(P21:P29)</f>
        <v>0</v>
      </c>
      <c r="Q20" s="60">
        <f t="shared" si="1"/>
        <v>8174107</v>
      </c>
    </row>
    <row r="21" spans="1:19" ht="15" customHeight="1" x14ac:dyDescent="0.2">
      <c r="A21" s="18" t="s">
        <v>23</v>
      </c>
      <c r="B21" s="20">
        <v>8680000</v>
      </c>
      <c r="C21" s="104"/>
      <c r="D21" s="99">
        <v>8680000</v>
      </c>
      <c r="E21" s="29">
        <v>569929.03</v>
      </c>
      <c r="F21" s="57">
        <v>499033.66</v>
      </c>
      <c r="G21" s="96">
        <v>577326.19999999995</v>
      </c>
      <c r="H21" s="99"/>
      <c r="I21" s="99"/>
      <c r="J21" s="99"/>
      <c r="K21" s="100"/>
      <c r="L21" s="99"/>
      <c r="M21" s="99"/>
      <c r="N21" s="99"/>
      <c r="O21" s="99"/>
      <c r="P21" s="99"/>
      <c r="Q21" s="51">
        <f t="shared" si="1"/>
        <v>1646288.89</v>
      </c>
    </row>
    <row r="22" spans="1:19" ht="15" customHeight="1" x14ac:dyDescent="0.2">
      <c r="A22" s="14" t="s">
        <v>24</v>
      </c>
      <c r="B22" s="20">
        <v>5370000</v>
      </c>
      <c r="C22" s="104"/>
      <c r="D22" s="99">
        <v>5370000</v>
      </c>
      <c r="E22" s="29">
        <v>0</v>
      </c>
      <c r="F22" s="57">
        <v>0</v>
      </c>
      <c r="G22" s="96">
        <v>33658.32</v>
      </c>
      <c r="H22" s="99"/>
      <c r="I22" s="99"/>
      <c r="J22" s="99"/>
      <c r="K22" s="100"/>
      <c r="L22" s="99"/>
      <c r="M22" s="99"/>
      <c r="N22" s="99"/>
      <c r="O22" s="99"/>
      <c r="P22" s="99"/>
      <c r="Q22" s="51">
        <f t="shared" si="1"/>
        <v>33658.32</v>
      </c>
    </row>
    <row r="23" spans="1:19" ht="15" customHeight="1" x14ac:dyDescent="0.2">
      <c r="A23" s="18" t="s">
        <v>25</v>
      </c>
      <c r="B23" s="20">
        <v>4000000</v>
      </c>
      <c r="C23" s="104"/>
      <c r="D23" s="99">
        <v>5202214.03</v>
      </c>
      <c r="E23" s="29">
        <v>0</v>
      </c>
      <c r="F23" s="57">
        <v>34577.5</v>
      </c>
      <c r="G23" s="96">
        <v>74415</v>
      </c>
      <c r="H23" s="99"/>
      <c r="I23" s="99"/>
      <c r="J23" s="99"/>
      <c r="K23" s="100"/>
      <c r="L23" s="99"/>
      <c r="M23" s="99"/>
      <c r="N23" s="99"/>
      <c r="O23" s="99"/>
      <c r="P23" s="99"/>
      <c r="Q23" s="51">
        <f t="shared" si="1"/>
        <v>108992.5</v>
      </c>
    </row>
    <row r="24" spans="1:19" ht="15" customHeight="1" x14ac:dyDescent="0.2">
      <c r="A24" s="18" t="s">
        <v>26</v>
      </c>
      <c r="B24" s="20">
        <v>1260000</v>
      </c>
      <c r="C24" s="104"/>
      <c r="D24" s="99">
        <v>7206565.8600000003</v>
      </c>
      <c r="E24" s="29">
        <v>0</v>
      </c>
      <c r="F24" s="57">
        <v>0</v>
      </c>
      <c r="G24" s="96">
        <v>13425</v>
      </c>
      <c r="H24" s="99"/>
      <c r="I24" s="99"/>
      <c r="J24" s="99"/>
      <c r="K24" s="100"/>
      <c r="L24" s="99"/>
      <c r="M24" s="99"/>
      <c r="N24" s="99"/>
      <c r="O24" s="99"/>
      <c r="P24" s="99"/>
      <c r="Q24" s="51">
        <f t="shared" si="1"/>
        <v>13425</v>
      </c>
    </row>
    <row r="25" spans="1:19" ht="15" customHeight="1" x14ac:dyDescent="0.2">
      <c r="A25" s="18" t="s">
        <v>27</v>
      </c>
      <c r="B25" s="20">
        <v>14096000</v>
      </c>
      <c r="C25" s="98"/>
      <c r="D25" s="99">
        <v>23220039.84</v>
      </c>
      <c r="E25" s="29">
        <v>23600</v>
      </c>
      <c r="F25" s="57">
        <v>484805.4</v>
      </c>
      <c r="G25" s="96">
        <v>2465781.35</v>
      </c>
      <c r="H25" s="99"/>
      <c r="I25" s="99"/>
      <c r="J25" s="99"/>
      <c r="K25" s="100"/>
      <c r="L25" s="99"/>
      <c r="M25" s="99"/>
      <c r="N25" s="99"/>
      <c r="O25" s="99"/>
      <c r="P25" s="99"/>
      <c r="Q25" s="51">
        <f t="shared" si="1"/>
        <v>2974186.75</v>
      </c>
    </row>
    <row r="26" spans="1:19" ht="15" customHeight="1" x14ac:dyDescent="0.2">
      <c r="A26" s="18" t="s">
        <v>28</v>
      </c>
      <c r="B26" s="20">
        <v>5700000</v>
      </c>
      <c r="C26" s="104"/>
      <c r="D26" s="99">
        <v>5700000</v>
      </c>
      <c r="E26" s="29">
        <v>612668.30000000005</v>
      </c>
      <c r="F26" s="57">
        <v>390783.92</v>
      </c>
      <c r="G26" s="96">
        <v>376232.31</v>
      </c>
      <c r="H26" s="99"/>
      <c r="I26" s="99"/>
      <c r="J26" s="99"/>
      <c r="K26" s="100"/>
      <c r="L26" s="99"/>
      <c r="M26" s="99"/>
      <c r="N26" s="99"/>
      <c r="O26" s="99"/>
      <c r="P26" s="16"/>
      <c r="Q26" s="51">
        <f t="shared" si="1"/>
        <v>1379684.53</v>
      </c>
    </row>
    <row r="27" spans="1:19" ht="24" x14ac:dyDescent="0.2">
      <c r="A27" s="14" t="s">
        <v>29</v>
      </c>
      <c r="B27" s="20">
        <v>12270808</v>
      </c>
      <c r="C27" s="104"/>
      <c r="D27" s="99">
        <v>12270808</v>
      </c>
      <c r="E27" s="29">
        <v>0</v>
      </c>
      <c r="F27" s="57">
        <v>0</v>
      </c>
      <c r="G27" s="96">
        <v>194173.41</v>
      </c>
      <c r="H27" s="99"/>
      <c r="I27" s="99"/>
      <c r="J27" s="99"/>
      <c r="K27" s="100"/>
      <c r="L27" s="99"/>
      <c r="M27" s="99"/>
      <c r="N27" s="99"/>
      <c r="O27" s="99"/>
      <c r="P27" s="99"/>
      <c r="Q27" s="51">
        <f t="shared" si="1"/>
        <v>194173.41</v>
      </c>
      <c r="S27" s="33"/>
    </row>
    <row r="28" spans="1:19" ht="15" customHeight="1" x14ac:dyDescent="0.2">
      <c r="A28" s="14" t="s">
        <v>30</v>
      </c>
      <c r="B28" s="20">
        <v>4236244</v>
      </c>
      <c r="C28" s="104"/>
      <c r="D28" s="99">
        <v>4490808.5199999996</v>
      </c>
      <c r="E28" s="29">
        <v>0</v>
      </c>
      <c r="F28" s="57">
        <v>0</v>
      </c>
      <c r="G28" s="96">
        <v>1823697.6</v>
      </c>
      <c r="H28" s="99"/>
      <c r="I28" s="99"/>
      <c r="J28" s="99"/>
      <c r="K28" s="100"/>
      <c r="L28" s="99"/>
      <c r="M28" s="99"/>
      <c r="N28" s="99"/>
      <c r="O28" s="99"/>
      <c r="P28" s="99"/>
      <c r="Q28" s="51">
        <f t="shared" si="1"/>
        <v>1823697.6</v>
      </c>
    </row>
    <row r="29" spans="1:19" ht="15" customHeight="1" x14ac:dyDescent="0.2">
      <c r="A29" s="14" t="s">
        <v>31</v>
      </c>
      <c r="B29" s="21">
        <v>1500000</v>
      </c>
      <c r="C29" s="104"/>
      <c r="D29" s="99">
        <v>3000000</v>
      </c>
      <c r="E29" s="29">
        <v>0</v>
      </c>
      <c r="F29" s="57">
        <v>0</v>
      </c>
      <c r="G29" s="29">
        <v>0</v>
      </c>
      <c r="H29" s="99"/>
      <c r="I29" s="99"/>
      <c r="J29" s="99"/>
      <c r="K29" s="100"/>
      <c r="L29" s="99"/>
      <c r="M29" s="99"/>
      <c r="N29" s="99"/>
      <c r="O29" s="99"/>
      <c r="P29" s="99"/>
      <c r="Q29" s="51">
        <f>SUM(E29:P29)</f>
        <v>0</v>
      </c>
    </row>
    <row r="30" spans="1:19" ht="15" customHeight="1" x14ac:dyDescent="0.25">
      <c r="A30" s="17" t="s">
        <v>32</v>
      </c>
      <c r="B30" s="81">
        <f>SUM(B31:B39)</f>
        <v>22339081</v>
      </c>
      <c r="C30" s="105">
        <f>SUM(C31:C39)</f>
        <v>0</v>
      </c>
      <c r="D30" s="102">
        <f>SUM(D31:D39)</f>
        <v>23451776</v>
      </c>
      <c r="E30" s="75">
        <f t="shared" ref="E30:Q30" si="6">SUM(E31:E39)</f>
        <v>0</v>
      </c>
      <c r="F30" s="79">
        <f t="shared" si="6"/>
        <v>0</v>
      </c>
      <c r="G30" s="75">
        <f t="shared" si="6"/>
        <v>8580</v>
      </c>
      <c r="H30" s="102">
        <f t="shared" si="6"/>
        <v>0</v>
      </c>
      <c r="I30" s="102">
        <f t="shared" si="6"/>
        <v>0</v>
      </c>
      <c r="J30" s="102">
        <f t="shared" si="6"/>
        <v>0</v>
      </c>
      <c r="K30" s="102">
        <f t="shared" si="6"/>
        <v>0</v>
      </c>
      <c r="L30" s="102">
        <f t="shared" si="6"/>
        <v>0</v>
      </c>
      <c r="M30" s="102">
        <f t="shared" si="6"/>
        <v>0</v>
      </c>
      <c r="N30" s="102">
        <f t="shared" si="6"/>
        <v>0</v>
      </c>
      <c r="O30" s="102">
        <f t="shared" si="6"/>
        <v>0</v>
      </c>
      <c r="P30" s="102">
        <f t="shared" si="6"/>
        <v>0</v>
      </c>
      <c r="Q30" s="76">
        <f t="shared" si="6"/>
        <v>8580</v>
      </c>
    </row>
    <row r="31" spans="1:19" ht="15" customHeight="1" x14ac:dyDescent="0.2">
      <c r="A31" s="14" t="s">
        <v>33</v>
      </c>
      <c r="B31" s="20">
        <v>2440641</v>
      </c>
      <c r="C31" s="104"/>
      <c r="D31" s="99">
        <v>2553336</v>
      </c>
      <c r="E31" s="29">
        <v>0</v>
      </c>
      <c r="F31" s="57">
        <v>0</v>
      </c>
      <c r="G31" s="29">
        <v>8580</v>
      </c>
      <c r="H31" s="99">
        <v>0</v>
      </c>
      <c r="I31" s="99">
        <v>0</v>
      </c>
      <c r="J31" s="99">
        <v>0</v>
      </c>
      <c r="K31" s="99">
        <v>0</v>
      </c>
      <c r="L31" s="99">
        <v>0</v>
      </c>
      <c r="M31" s="99">
        <v>0</v>
      </c>
      <c r="N31" s="99">
        <v>0</v>
      </c>
      <c r="O31" s="99">
        <v>0</v>
      </c>
      <c r="P31" s="99">
        <v>0</v>
      </c>
      <c r="Q31" s="51">
        <f t="shared" ref="Q31:Q38" si="7">SUM(E31:P31)</f>
        <v>8580</v>
      </c>
    </row>
    <row r="32" spans="1:19" ht="15" customHeight="1" x14ac:dyDescent="0.2">
      <c r="A32" s="18" t="s">
        <v>34</v>
      </c>
      <c r="B32" s="20">
        <v>355000</v>
      </c>
      <c r="C32" s="104"/>
      <c r="D32" s="99">
        <v>355000</v>
      </c>
      <c r="E32" s="29">
        <v>0</v>
      </c>
      <c r="F32" s="57">
        <v>0</v>
      </c>
      <c r="G32" s="29">
        <v>0</v>
      </c>
      <c r="H32" s="99">
        <v>0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51">
        <f t="shared" si="7"/>
        <v>0</v>
      </c>
    </row>
    <row r="33" spans="1:17" ht="15" customHeight="1" x14ac:dyDescent="0.2">
      <c r="A33" s="14" t="s">
        <v>100</v>
      </c>
      <c r="B33" s="20">
        <v>1232794</v>
      </c>
      <c r="C33" s="104"/>
      <c r="D33" s="99">
        <v>1232794</v>
      </c>
      <c r="E33" s="29">
        <v>0</v>
      </c>
      <c r="F33" s="57">
        <v>0</v>
      </c>
      <c r="G33" s="29">
        <v>0</v>
      </c>
      <c r="H33" s="99">
        <v>0</v>
      </c>
      <c r="I33" s="99">
        <v>0</v>
      </c>
      <c r="J33" s="99">
        <v>0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51">
        <f t="shared" si="7"/>
        <v>0</v>
      </c>
    </row>
    <row r="34" spans="1:17" ht="15" customHeight="1" x14ac:dyDescent="0.2">
      <c r="A34" s="14" t="s">
        <v>57</v>
      </c>
      <c r="B34" s="29">
        <v>0</v>
      </c>
      <c r="C34" s="104"/>
      <c r="D34" s="99">
        <v>0</v>
      </c>
      <c r="E34" s="29">
        <v>0</v>
      </c>
      <c r="F34" s="57">
        <v>0</v>
      </c>
      <c r="G34" s="29"/>
      <c r="H34" s="99"/>
      <c r="I34" s="99"/>
      <c r="J34" s="99"/>
      <c r="K34" s="99"/>
      <c r="L34" s="99"/>
      <c r="M34" s="99"/>
      <c r="N34" s="99"/>
      <c r="O34" s="99"/>
      <c r="P34" s="99"/>
      <c r="Q34" s="51">
        <f t="shared" si="7"/>
        <v>0</v>
      </c>
    </row>
    <row r="35" spans="1:17" ht="15" customHeight="1" x14ac:dyDescent="0.2">
      <c r="A35" s="14" t="s">
        <v>101</v>
      </c>
      <c r="B35" s="20">
        <v>827800</v>
      </c>
      <c r="C35" s="104"/>
      <c r="D35" s="99">
        <v>827800</v>
      </c>
      <c r="E35" s="29">
        <v>0</v>
      </c>
      <c r="F35" s="57">
        <v>0</v>
      </c>
      <c r="G35" s="29">
        <v>0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51">
        <f t="shared" si="7"/>
        <v>0</v>
      </c>
    </row>
    <row r="36" spans="1:17" ht="15" customHeight="1" x14ac:dyDescent="0.2">
      <c r="A36" s="14" t="s">
        <v>35</v>
      </c>
      <c r="B36" s="34">
        <v>85367</v>
      </c>
      <c r="C36" s="104"/>
      <c r="D36" s="99">
        <v>85367</v>
      </c>
      <c r="E36" s="29">
        <v>0</v>
      </c>
      <c r="F36" s="57">
        <v>0</v>
      </c>
      <c r="G36" s="29">
        <v>0</v>
      </c>
      <c r="H36" s="99">
        <v>0</v>
      </c>
      <c r="I36" s="99">
        <v>0</v>
      </c>
      <c r="J36" s="99">
        <v>0</v>
      </c>
      <c r="K36" s="99">
        <v>0</v>
      </c>
      <c r="L36" s="99">
        <v>0</v>
      </c>
      <c r="M36" s="99">
        <v>0</v>
      </c>
      <c r="N36" s="99">
        <v>0</v>
      </c>
      <c r="O36" s="99">
        <v>0</v>
      </c>
      <c r="P36" s="99">
        <v>0</v>
      </c>
      <c r="Q36" s="51">
        <f t="shared" si="7"/>
        <v>0</v>
      </c>
    </row>
    <row r="37" spans="1:17" ht="15" customHeight="1" x14ac:dyDescent="0.2">
      <c r="A37" s="14" t="s">
        <v>36</v>
      </c>
      <c r="B37" s="20">
        <v>11940632</v>
      </c>
      <c r="C37" s="104"/>
      <c r="D37" s="99">
        <v>12940632</v>
      </c>
      <c r="E37" s="29">
        <v>0</v>
      </c>
      <c r="F37" s="57">
        <v>0</v>
      </c>
      <c r="G37" s="29">
        <v>0</v>
      </c>
      <c r="H37" s="99">
        <v>0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51">
        <f t="shared" si="7"/>
        <v>0</v>
      </c>
    </row>
    <row r="38" spans="1:17" ht="24" x14ac:dyDescent="0.2">
      <c r="A38" s="41" t="s">
        <v>58</v>
      </c>
      <c r="B38" s="29">
        <v>0</v>
      </c>
      <c r="C38" s="104"/>
      <c r="D38" s="99">
        <v>0</v>
      </c>
      <c r="E38" s="29">
        <v>0</v>
      </c>
      <c r="F38" s="57">
        <v>0</v>
      </c>
      <c r="G38" s="29"/>
      <c r="H38" s="99"/>
      <c r="I38" s="99"/>
      <c r="J38" s="99"/>
      <c r="K38" s="99"/>
      <c r="L38" s="99"/>
      <c r="M38" s="99"/>
      <c r="N38" s="99"/>
      <c r="O38" s="99"/>
      <c r="P38" s="99"/>
      <c r="Q38" s="51">
        <f t="shared" si="7"/>
        <v>0</v>
      </c>
    </row>
    <row r="39" spans="1:17" ht="15" customHeight="1" x14ac:dyDescent="0.2">
      <c r="A39" s="18" t="s">
        <v>37</v>
      </c>
      <c r="B39" s="20">
        <v>5456847</v>
      </c>
      <c r="C39" s="98"/>
      <c r="D39" s="99">
        <v>5456847</v>
      </c>
      <c r="E39" s="29">
        <v>0</v>
      </c>
      <c r="F39" s="57">
        <v>0</v>
      </c>
      <c r="G39" s="29">
        <v>0</v>
      </c>
      <c r="H39" s="99">
        <v>0</v>
      </c>
      <c r="I39" s="99">
        <v>0</v>
      </c>
      <c r="J39" s="99">
        <v>0</v>
      </c>
      <c r="K39" s="99">
        <v>0</v>
      </c>
      <c r="L39" s="99">
        <v>0</v>
      </c>
      <c r="M39" s="99">
        <v>0</v>
      </c>
      <c r="N39" s="99">
        <v>0</v>
      </c>
      <c r="O39" s="99">
        <v>0</v>
      </c>
      <c r="P39" s="99">
        <v>0</v>
      </c>
      <c r="Q39" s="51">
        <f>SUM(E39:P39)</f>
        <v>0</v>
      </c>
    </row>
    <row r="40" spans="1:17" ht="15" customHeight="1" x14ac:dyDescent="0.25">
      <c r="A40" s="38" t="s">
        <v>59</v>
      </c>
      <c r="B40" s="75">
        <v>0</v>
      </c>
      <c r="C40" s="102">
        <v>0</v>
      </c>
      <c r="D40" s="102">
        <v>0</v>
      </c>
      <c r="E40" s="75">
        <v>0</v>
      </c>
      <c r="F40" s="79">
        <v>0</v>
      </c>
      <c r="G40" s="75">
        <v>0</v>
      </c>
      <c r="H40" s="102">
        <v>0</v>
      </c>
      <c r="I40" s="102">
        <v>0</v>
      </c>
      <c r="J40" s="102">
        <v>0</v>
      </c>
      <c r="K40" s="102">
        <v>0</v>
      </c>
      <c r="L40" s="102">
        <v>0</v>
      </c>
      <c r="M40" s="102">
        <v>0</v>
      </c>
      <c r="N40" s="102">
        <v>0</v>
      </c>
      <c r="O40" s="102">
        <v>0</v>
      </c>
      <c r="P40" s="102">
        <v>0</v>
      </c>
      <c r="Q40" s="76">
        <v>0</v>
      </c>
    </row>
    <row r="41" spans="1:17" ht="15" customHeight="1" x14ac:dyDescent="0.2">
      <c r="A41" s="14" t="s">
        <v>60</v>
      </c>
      <c r="B41" s="29">
        <v>0</v>
      </c>
      <c r="C41" s="98"/>
      <c r="D41" s="99">
        <v>0</v>
      </c>
      <c r="E41" s="29">
        <v>0</v>
      </c>
      <c r="F41" s="57">
        <v>0</v>
      </c>
      <c r="G41" s="29">
        <v>0</v>
      </c>
      <c r="H41" s="99">
        <v>0</v>
      </c>
      <c r="I41" s="99">
        <v>0</v>
      </c>
      <c r="J41" s="99">
        <v>0</v>
      </c>
      <c r="K41" s="99">
        <v>0</v>
      </c>
      <c r="L41" s="99">
        <v>0</v>
      </c>
      <c r="M41" s="99">
        <v>0</v>
      </c>
      <c r="N41" s="99">
        <v>0</v>
      </c>
      <c r="O41" s="99">
        <v>0</v>
      </c>
      <c r="P41" s="99">
        <v>0</v>
      </c>
      <c r="Q41" s="51">
        <v>0</v>
      </c>
    </row>
    <row r="42" spans="1:17" ht="15" customHeight="1" x14ac:dyDescent="0.2">
      <c r="A42" s="14" t="s">
        <v>61</v>
      </c>
      <c r="B42" s="29">
        <v>0</v>
      </c>
      <c r="C42" s="98"/>
      <c r="D42" s="99">
        <v>0</v>
      </c>
      <c r="E42" s="29">
        <v>0</v>
      </c>
      <c r="F42" s="57">
        <v>0</v>
      </c>
      <c r="G42" s="29">
        <v>0</v>
      </c>
      <c r="H42" s="99">
        <v>0</v>
      </c>
      <c r="I42" s="99">
        <v>0</v>
      </c>
      <c r="J42" s="99">
        <v>0</v>
      </c>
      <c r="K42" s="99">
        <v>0</v>
      </c>
      <c r="L42" s="99">
        <v>0</v>
      </c>
      <c r="M42" s="99">
        <v>0</v>
      </c>
      <c r="N42" s="99">
        <v>0</v>
      </c>
      <c r="O42" s="99">
        <v>0</v>
      </c>
      <c r="P42" s="99">
        <v>0</v>
      </c>
      <c r="Q42" s="51">
        <v>0</v>
      </c>
    </row>
    <row r="43" spans="1:17" ht="15" customHeight="1" x14ac:dyDescent="0.2">
      <c r="A43" s="14" t="s">
        <v>62</v>
      </c>
      <c r="B43" s="29">
        <v>0</v>
      </c>
      <c r="C43" s="98"/>
      <c r="D43" s="99">
        <v>0</v>
      </c>
      <c r="E43" s="29">
        <v>0</v>
      </c>
      <c r="F43" s="57">
        <v>0</v>
      </c>
      <c r="G43" s="29">
        <v>0</v>
      </c>
      <c r="H43" s="99">
        <v>0</v>
      </c>
      <c r="I43" s="99">
        <v>0</v>
      </c>
      <c r="J43" s="99">
        <v>0</v>
      </c>
      <c r="K43" s="99">
        <v>0</v>
      </c>
      <c r="L43" s="99">
        <v>0</v>
      </c>
      <c r="M43" s="99">
        <v>0</v>
      </c>
      <c r="N43" s="99">
        <v>0</v>
      </c>
      <c r="O43" s="99">
        <v>0</v>
      </c>
      <c r="P43" s="99">
        <v>0</v>
      </c>
      <c r="Q43" s="51">
        <v>0</v>
      </c>
    </row>
    <row r="44" spans="1:17" ht="15" x14ac:dyDescent="0.2">
      <c r="A44" s="14" t="s">
        <v>63</v>
      </c>
      <c r="B44" s="29">
        <v>0</v>
      </c>
      <c r="C44" s="98"/>
      <c r="D44" s="99">
        <v>0</v>
      </c>
      <c r="E44" s="29">
        <v>0</v>
      </c>
      <c r="F44" s="57">
        <v>0</v>
      </c>
      <c r="G44" s="29">
        <v>0</v>
      </c>
      <c r="H44" s="99">
        <v>0</v>
      </c>
      <c r="I44" s="99">
        <v>0</v>
      </c>
      <c r="J44" s="99">
        <v>0</v>
      </c>
      <c r="K44" s="99">
        <v>0</v>
      </c>
      <c r="L44" s="99">
        <v>0</v>
      </c>
      <c r="M44" s="99">
        <v>0</v>
      </c>
      <c r="N44" s="99">
        <v>0</v>
      </c>
      <c r="O44" s="99">
        <v>0</v>
      </c>
      <c r="P44" s="99">
        <v>0</v>
      </c>
      <c r="Q44" s="51">
        <v>0</v>
      </c>
    </row>
    <row r="45" spans="1:17" ht="24" x14ac:dyDescent="0.2">
      <c r="A45" s="14" t="s">
        <v>64</v>
      </c>
      <c r="B45" s="29">
        <v>0</v>
      </c>
      <c r="C45" s="98"/>
      <c r="D45" s="99">
        <v>0</v>
      </c>
      <c r="E45" s="29">
        <v>0</v>
      </c>
      <c r="F45" s="57">
        <v>0</v>
      </c>
      <c r="G45" s="29">
        <v>0</v>
      </c>
      <c r="H45" s="99">
        <v>0</v>
      </c>
      <c r="I45" s="99">
        <v>0</v>
      </c>
      <c r="J45" s="99">
        <v>0</v>
      </c>
      <c r="K45" s="99">
        <v>0</v>
      </c>
      <c r="L45" s="99">
        <v>0</v>
      </c>
      <c r="M45" s="99">
        <v>0</v>
      </c>
      <c r="N45" s="99">
        <v>0</v>
      </c>
      <c r="O45" s="99">
        <v>0</v>
      </c>
      <c r="P45" s="99">
        <v>0</v>
      </c>
      <c r="Q45" s="51">
        <v>0</v>
      </c>
    </row>
    <row r="46" spans="1:17" ht="15" x14ac:dyDescent="0.2">
      <c r="A46" s="14" t="s">
        <v>102</v>
      </c>
      <c r="B46" s="29">
        <v>0</v>
      </c>
      <c r="C46" s="98"/>
      <c r="D46" s="99">
        <v>0</v>
      </c>
      <c r="E46" s="29">
        <v>0</v>
      </c>
      <c r="F46" s="57">
        <v>0</v>
      </c>
      <c r="G46" s="29"/>
      <c r="H46" s="99"/>
      <c r="I46" s="99"/>
      <c r="J46" s="99"/>
      <c r="K46" s="99"/>
      <c r="L46" s="99"/>
      <c r="M46" s="99"/>
      <c r="N46" s="99"/>
      <c r="O46" s="99"/>
      <c r="P46" s="99"/>
      <c r="Q46" s="51">
        <v>0</v>
      </c>
    </row>
    <row r="47" spans="1:17" ht="15" customHeight="1" x14ac:dyDescent="0.2">
      <c r="A47" s="14" t="s">
        <v>65</v>
      </c>
      <c r="B47" s="29">
        <v>0</v>
      </c>
      <c r="C47" s="98"/>
      <c r="D47" s="99">
        <v>0</v>
      </c>
      <c r="E47" s="29">
        <v>0</v>
      </c>
      <c r="F47" s="57">
        <v>0</v>
      </c>
      <c r="G47" s="29">
        <v>0</v>
      </c>
      <c r="H47" s="99">
        <v>0</v>
      </c>
      <c r="I47" s="99">
        <v>0</v>
      </c>
      <c r="J47" s="99">
        <v>0</v>
      </c>
      <c r="K47" s="99">
        <v>0</v>
      </c>
      <c r="L47" s="99">
        <v>0</v>
      </c>
      <c r="M47" s="99">
        <v>0</v>
      </c>
      <c r="N47" s="99">
        <v>0</v>
      </c>
      <c r="O47" s="99">
        <v>0</v>
      </c>
      <c r="P47" s="99">
        <v>0</v>
      </c>
      <c r="Q47" s="51">
        <v>0</v>
      </c>
    </row>
    <row r="48" spans="1:17" ht="15" customHeight="1" x14ac:dyDescent="0.2">
      <c r="A48" s="14" t="s">
        <v>66</v>
      </c>
      <c r="B48" s="29">
        <v>0</v>
      </c>
      <c r="C48" s="98"/>
      <c r="D48" s="99">
        <v>0</v>
      </c>
      <c r="E48" s="29">
        <v>0</v>
      </c>
      <c r="F48" s="57">
        <v>0</v>
      </c>
      <c r="G48" s="29">
        <v>0</v>
      </c>
      <c r="H48" s="99">
        <v>0</v>
      </c>
      <c r="I48" s="99">
        <v>0</v>
      </c>
      <c r="J48" s="99">
        <v>0</v>
      </c>
      <c r="K48" s="99">
        <v>0</v>
      </c>
      <c r="L48" s="99">
        <v>0</v>
      </c>
      <c r="M48" s="99">
        <v>0</v>
      </c>
      <c r="N48" s="99">
        <v>0</v>
      </c>
      <c r="O48" s="99">
        <v>0</v>
      </c>
      <c r="P48" s="99">
        <v>0</v>
      </c>
      <c r="Q48" s="51">
        <v>0</v>
      </c>
    </row>
    <row r="49" spans="1:25" ht="15" customHeight="1" x14ac:dyDescent="0.25">
      <c r="A49" s="38" t="s">
        <v>67</v>
      </c>
      <c r="B49" s="75">
        <f>SUM(B50:B56)</f>
        <v>0</v>
      </c>
      <c r="C49" s="102">
        <f t="shared" ref="C49:D49" si="8">SUM(C50:C56)</f>
        <v>0</v>
      </c>
      <c r="D49" s="102">
        <f t="shared" si="8"/>
        <v>0</v>
      </c>
      <c r="E49" s="75">
        <f t="shared" ref="E49" si="9">SUM(E50:E56)</f>
        <v>0</v>
      </c>
      <c r="F49" s="79">
        <f t="shared" ref="F49" si="10">SUM(F50:F56)</f>
        <v>0</v>
      </c>
      <c r="G49" s="75">
        <f t="shared" ref="G49" si="11">SUM(G50:G56)</f>
        <v>0</v>
      </c>
      <c r="H49" s="102">
        <f t="shared" ref="H49" si="12">SUM(H50:H56)</f>
        <v>0</v>
      </c>
      <c r="I49" s="102">
        <f t="shared" ref="I49" si="13">SUM(I50:I56)</f>
        <v>0</v>
      </c>
      <c r="J49" s="102">
        <f t="shared" ref="J49" si="14">SUM(J50:J56)</f>
        <v>0</v>
      </c>
      <c r="K49" s="102">
        <f t="shared" ref="K49" si="15">SUM(K50:K56)</f>
        <v>0</v>
      </c>
      <c r="L49" s="102">
        <f t="shared" ref="L49" si="16">SUM(L50:L56)</f>
        <v>0</v>
      </c>
      <c r="M49" s="102">
        <f t="shared" ref="M49" si="17">SUM(M50:M56)</f>
        <v>0</v>
      </c>
      <c r="N49" s="102">
        <f t="shared" ref="N49" si="18">SUM(N50:N56)</f>
        <v>0</v>
      </c>
      <c r="O49" s="102">
        <f t="shared" ref="O49" si="19">SUM(O50:O56)</f>
        <v>0</v>
      </c>
      <c r="P49" s="102">
        <f t="shared" ref="P49" si="20">SUM(P50:P56)</f>
        <v>0</v>
      </c>
      <c r="Q49" s="76">
        <f t="shared" ref="Q49" si="21">SUM(Q50:Q56)</f>
        <v>0</v>
      </c>
    </row>
    <row r="50" spans="1:25" ht="15" customHeight="1" x14ac:dyDescent="0.2">
      <c r="A50" s="14" t="s">
        <v>68</v>
      </c>
      <c r="B50" s="29">
        <v>0</v>
      </c>
      <c r="C50" s="99">
        <v>0</v>
      </c>
      <c r="D50" s="99">
        <v>0</v>
      </c>
      <c r="E50" s="29">
        <v>0</v>
      </c>
      <c r="F50" s="57">
        <v>0</v>
      </c>
      <c r="G50" s="29">
        <v>0</v>
      </c>
      <c r="H50" s="99">
        <v>0</v>
      </c>
      <c r="I50" s="99">
        <v>0</v>
      </c>
      <c r="J50" s="99">
        <v>0</v>
      </c>
      <c r="K50" s="99">
        <v>0</v>
      </c>
      <c r="L50" s="99">
        <v>0</v>
      </c>
      <c r="M50" s="99">
        <v>0</v>
      </c>
      <c r="N50" s="99">
        <v>0</v>
      </c>
      <c r="O50" s="99">
        <v>0</v>
      </c>
      <c r="P50" s="99">
        <v>0</v>
      </c>
      <c r="Q50" s="51">
        <v>0</v>
      </c>
    </row>
    <row r="51" spans="1:25" ht="15" customHeight="1" x14ac:dyDescent="0.2">
      <c r="A51" s="14" t="s">
        <v>69</v>
      </c>
      <c r="B51" s="29">
        <v>0</v>
      </c>
      <c r="C51" s="99">
        <v>0</v>
      </c>
      <c r="D51" s="99">
        <v>0</v>
      </c>
      <c r="E51" s="29">
        <v>0</v>
      </c>
      <c r="F51" s="57">
        <v>0</v>
      </c>
      <c r="G51" s="29">
        <v>0</v>
      </c>
      <c r="H51" s="99">
        <v>0</v>
      </c>
      <c r="I51" s="99">
        <v>0</v>
      </c>
      <c r="J51" s="99">
        <v>0</v>
      </c>
      <c r="K51" s="99">
        <v>0</v>
      </c>
      <c r="L51" s="99">
        <v>0</v>
      </c>
      <c r="M51" s="99">
        <v>0</v>
      </c>
      <c r="N51" s="99">
        <v>0</v>
      </c>
      <c r="O51" s="99">
        <v>0</v>
      </c>
      <c r="P51" s="99">
        <v>0</v>
      </c>
      <c r="Q51" s="51">
        <v>0</v>
      </c>
    </row>
    <row r="52" spans="1:25" ht="15" customHeight="1" x14ac:dyDescent="0.2">
      <c r="A52" s="14" t="s">
        <v>70</v>
      </c>
      <c r="B52" s="29">
        <v>0</v>
      </c>
      <c r="C52" s="99">
        <v>0</v>
      </c>
      <c r="D52" s="99">
        <v>0</v>
      </c>
      <c r="E52" s="29">
        <v>0</v>
      </c>
      <c r="F52" s="57">
        <v>0</v>
      </c>
      <c r="G52" s="29">
        <v>0</v>
      </c>
      <c r="H52" s="99">
        <v>0</v>
      </c>
      <c r="I52" s="99">
        <v>0</v>
      </c>
      <c r="J52" s="99">
        <v>0</v>
      </c>
      <c r="K52" s="99">
        <v>0</v>
      </c>
      <c r="L52" s="99">
        <v>0</v>
      </c>
      <c r="M52" s="99">
        <v>0</v>
      </c>
      <c r="N52" s="99">
        <v>0</v>
      </c>
      <c r="O52" s="99">
        <v>0</v>
      </c>
      <c r="P52" s="99">
        <v>0</v>
      </c>
      <c r="Q52" s="51">
        <v>0</v>
      </c>
    </row>
    <row r="53" spans="1:25" ht="12.75" x14ac:dyDescent="0.2">
      <c r="A53" s="14" t="s">
        <v>71</v>
      </c>
      <c r="B53" s="29">
        <v>0</v>
      </c>
      <c r="C53" s="99">
        <v>0</v>
      </c>
      <c r="D53" s="99">
        <v>0</v>
      </c>
      <c r="E53" s="29">
        <v>0</v>
      </c>
      <c r="F53" s="57">
        <v>0</v>
      </c>
      <c r="G53" s="29">
        <v>0</v>
      </c>
      <c r="H53" s="99">
        <v>0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99">
        <v>0</v>
      </c>
      <c r="O53" s="99">
        <v>0</v>
      </c>
      <c r="P53" s="99">
        <v>0</v>
      </c>
      <c r="Q53" s="51">
        <v>0</v>
      </c>
    </row>
    <row r="54" spans="1:25" ht="12.75" x14ac:dyDescent="0.2">
      <c r="A54" s="14" t="s">
        <v>72</v>
      </c>
      <c r="B54" s="29">
        <v>0</v>
      </c>
      <c r="C54" s="99">
        <v>0</v>
      </c>
      <c r="D54" s="99">
        <v>0</v>
      </c>
      <c r="E54" s="29">
        <v>0</v>
      </c>
      <c r="F54" s="57">
        <v>0</v>
      </c>
      <c r="G54" s="2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51">
        <v>0</v>
      </c>
    </row>
    <row r="55" spans="1:25" ht="15" customHeight="1" x14ac:dyDescent="0.2">
      <c r="A55" s="18" t="s">
        <v>73</v>
      </c>
      <c r="B55" s="29">
        <v>0</v>
      </c>
      <c r="C55" s="99">
        <v>0</v>
      </c>
      <c r="D55" s="99">
        <v>0</v>
      </c>
      <c r="E55" s="29">
        <v>0</v>
      </c>
      <c r="F55" s="57">
        <v>0</v>
      </c>
      <c r="G55" s="29">
        <v>0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9">
        <v>0</v>
      </c>
      <c r="Q55" s="51">
        <v>0</v>
      </c>
    </row>
    <row r="56" spans="1:25" ht="15" customHeight="1" x14ac:dyDescent="0.2">
      <c r="A56" s="14" t="s">
        <v>74</v>
      </c>
      <c r="B56" s="29">
        <v>0</v>
      </c>
      <c r="C56" s="99">
        <v>0</v>
      </c>
      <c r="D56" s="99">
        <v>0</v>
      </c>
      <c r="E56" s="29">
        <v>0</v>
      </c>
      <c r="F56" s="57">
        <v>0</v>
      </c>
      <c r="G56" s="2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9">
        <v>0</v>
      </c>
      <c r="Q56" s="51">
        <v>0</v>
      </c>
    </row>
    <row r="57" spans="1:25" ht="15" customHeight="1" x14ac:dyDescent="0.25">
      <c r="A57" s="38" t="s">
        <v>38</v>
      </c>
      <c r="B57" s="81">
        <f>SUM(B58:B64)</f>
        <v>9633208</v>
      </c>
      <c r="C57" s="106">
        <f>SUM(C58:C64)</f>
        <v>0</v>
      </c>
      <c r="D57" s="102">
        <f>SUM(D58:D64)</f>
        <v>9633208</v>
      </c>
      <c r="E57" s="75">
        <f t="shared" ref="E57:Q57" si="22">SUM(E58:E64)</f>
        <v>0</v>
      </c>
      <c r="F57" s="79">
        <f t="shared" si="22"/>
        <v>0</v>
      </c>
      <c r="G57" s="75">
        <f t="shared" si="22"/>
        <v>40540.080000000002</v>
      </c>
      <c r="H57" s="102">
        <f t="shared" si="22"/>
        <v>0</v>
      </c>
      <c r="I57" s="102">
        <f t="shared" si="22"/>
        <v>0</v>
      </c>
      <c r="J57" s="102">
        <f t="shared" si="22"/>
        <v>0</v>
      </c>
      <c r="K57" s="102">
        <f t="shared" si="22"/>
        <v>0</v>
      </c>
      <c r="L57" s="102">
        <f t="shared" si="22"/>
        <v>0</v>
      </c>
      <c r="M57" s="102">
        <f t="shared" si="22"/>
        <v>0</v>
      </c>
      <c r="N57" s="102">
        <f t="shared" si="22"/>
        <v>0</v>
      </c>
      <c r="O57" s="102">
        <f t="shared" si="22"/>
        <v>0</v>
      </c>
      <c r="P57" s="102">
        <f t="shared" si="22"/>
        <v>0</v>
      </c>
      <c r="Q57" s="76">
        <f t="shared" si="22"/>
        <v>40540.080000000002</v>
      </c>
    </row>
    <row r="58" spans="1:25" ht="15" customHeight="1" x14ac:dyDescent="0.2">
      <c r="A58" s="18" t="s">
        <v>39</v>
      </c>
      <c r="B58" s="20">
        <v>1942490</v>
      </c>
      <c r="C58" s="98"/>
      <c r="D58" s="20">
        <v>1942490</v>
      </c>
      <c r="E58" s="29">
        <v>0</v>
      </c>
      <c r="F58" s="57">
        <v>0</v>
      </c>
      <c r="G58" s="29">
        <v>40540.080000000002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  <c r="P58" s="99">
        <v>0</v>
      </c>
      <c r="Q58" s="51">
        <f t="shared" ref="Q58:Q66" si="23">SUM(E58:P58)</f>
        <v>40540.080000000002</v>
      </c>
    </row>
    <row r="59" spans="1:25" ht="15" customHeight="1" x14ac:dyDescent="0.2">
      <c r="A59" s="14" t="s">
        <v>40</v>
      </c>
      <c r="B59" s="20">
        <v>428680</v>
      </c>
      <c r="C59" s="104"/>
      <c r="D59" s="20">
        <v>428680</v>
      </c>
      <c r="E59" s="29">
        <v>0</v>
      </c>
      <c r="F59" s="57">
        <v>0</v>
      </c>
      <c r="G59" s="29">
        <v>0</v>
      </c>
      <c r="H59" s="99">
        <v>0</v>
      </c>
      <c r="I59" s="99">
        <v>0</v>
      </c>
      <c r="J59" s="99">
        <v>0</v>
      </c>
      <c r="K59" s="99">
        <v>0</v>
      </c>
      <c r="L59" s="99">
        <v>0</v>
      </c>
      <c r="M59" s="99">
        <v>0</v>
      </c>
      <c r="N59" s="99">
        <v>0</v>
      </c>
      <c r="O59" s="99">
        <v>0</v>
      </c>
      <c r="P59" s="99">
        <v>0</v>
      </c>
      <c r="Q59" s="51">
        <f t="shared" si="23"/>
        <v>0</v>
      </c>
    </row>
    <row r="60" spans="1:25" ht="15" customHeight="1" x14ac:dyDescent="0.2">
      <c r="A60" s="14" t="s">
        <v>45</v>
      </c>
      <c r="B60" s="20">
        <v>613818</v>
      </c>
      <c r="C60" s="104"/>
      <c r="D60" s="20">
        <v>613818</v>
      </c>
      <c r="E60" s="29">
        <v>0</v>
      </c>
      <c r="F60" s="57">
        <v>0</v>
      </c>
      <c r="G60" s="29">
        <v>0</v>
      </c>
      <c r="H60" s="99">
        <v>0</v>
      </c>
      <c r="I60" s="99">
        <v>0</v>
      </c>
      <c r="J60" s="99">
        <v>0</v>
      </c>
      <c r="K60" s="99">
        <v>0</v>
      </c>
      <c r="L60" s="99">
        <v>0</v>
      </c>
      <c r="M60" s="99">
        <v>0</v>
      </c>
      <c r="N60" s="99">
        <v>0</v>
      </c>
      <c r="O60" s="99">
        <v>0</v>
      </c>
      <c r="P60" s="99">
        <v>0</v>
      </c>
      <c r="Q60" s="51">
        <f t="shared" si="23"/>
        <v>0</v>
      </c>
    </row>
    <row r="61" spans="1:25" ht="15" customHeight="1" x14ac:dyDescent="0.2">
      <c r="A61" s="14" t="s">
        <v>54</v>
      </c>
      <c r="B61" s="20">
        <v>1945700</v>
      </c>
      <c r="C61" s="104"/>
      <c r="D61" s="20">
        <v>1945700</v>
      </c>
      <c r="E61" s="29">
        <v>0</v>
      </c>
      <c r="F61" s="57">
        <v>0</v>
      </c>
      <c r="G61" s="29">
        <v>0</v>
      </c>
      <c r="H61" s="99">
        <v>0</v>
      </c>
      <c r="I61" s="99">
        <v>0</v>
      </c>
      <c r="J61" s="99">
        <v>0</v>
      </c>
      <c r="K61" s="99">
        <v>0</v>
      </c>
      <c r="L61" s="99">
        <v>0</v>
      </c>
      <c r="M61" s="99">
        <v>0</v>
      </c>
      <c r="N61" s="99">
        <v>0</v>
      </c>
      <c r="O61" s="99">
        <v>0</v>
      </c>
      <c r="P61" s="99">
        <v>0</v>
      </c>
      <c r="Q61" s="51">
        <f t="shared" si="23"/>
        <v>0</v>
      </c>
    </row>
    <row r="62" spans="1:25" ht="15" customHeight="1" x14ac:dyDescent="0.2">
      <c r="A62" s="14" t="s">
        <v>41</v>
      </c>
      <c r="B62" s="20">
        <v>1202520</v>
      </c>
      <c r="C62" s="104"/>
      <c r="D62" s="20">
        <v>1202520</v>
      </c>
      <c r="E62" s="29">
        <v>0</v>
      </c>
      <c r="F62" s="57">
        <v>0</v>
      </c>
      <c r="G62" s="29">
        <v>0</v>
      </c>
      <c r="H62" s="99">
        <v>0</v>
      </c>
      <c r="I62" s="99">
        <v>0</v>
      </c>
      <c r="J62" s="99">
        <v>0</v>
      </c>
      <c r="K62" s="99">
        <v>0</v>
      </c>
      <c r="L62" s="99">
        <v>0</v>
      </c>
      <c r="M62" s="99">
        <v>0</v>
      </c>
      <c r="N62" s="99">
        <v>0</v>
      </c>
      <c r="O62" s="99">
        <v>0</v>
      </c>
      <c r="P62" s="99">
        <v>0</v>
      </c>
      <c r="Q62" s="51">
        <f t="shared" si="23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14" t="s">
        <v>75</v>
      </c>
      <c r="B63" s="29">
        <v>0</v>
      </c>
      <c r="C63" s="104"/>
      <c r="D63" s="29">
        <v>0</v>
      </c>
      <c r="E63" s="29">
        <v>0</v>
      </c>
      <c r="F63" s="57">
        <v>0</v>
      </c>
      <c r="G63" s="29">
        <v>0</v>
      </c>
      <c r="H63" s="99">
        <v>0</v>
      </c>
      <c r="I63" s="99">
        <v>0</v>
      </c>
      <c r="J63" s="99">
        <v>0</v>
      </c>
      <c r="K63" s="99">
        <v>0</v>
      </c>
      <c r="L63" s="99">
        <v>0</v>
      </c>
      <c r="M63" s="99">
        <v>0</v>
      </c>
      <c r="N63" s="99">
        <v>0</v>
      </c>
      <c r="O63" s="99">
        <v>0</v>
      </c>
      <c r="P63" s="99">
        <v>0</v>
      </c>
      <c r="Q63" s="51">
        <f t="shared" si="23"/>
        <v>0</v>
      </c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2">
      <c r="A64" s="14" t="s">
        <v>55</v>
      </c>
      <c r="B64" s="20">
        <v>3500000</v>
      </c>
      <c r="C64" s="104"/>
      <c r="D64" s="20">
        <v>3500000</v>
      </c>
      <c r="E64" s="29">
        <v>0</v>
      </c>
      <c r="F64" s="57">
        <v>0</v>
      </c>
      <c r="G64" s="29">
        <v>0</v>
      </c>
      <c r="H64" s="99">
        <v>0</v>
      </c>
      <c r="I64" s="99">
        <v>0</v>
      </c>
      <c r="J64" s="99">
        <v>0</v>
      </c>
      <c r="K64" s="99">
        <v>0</v>
      </c>
      <c r="L64" s="99">
        <v>0</v>
      </c>
      <c r="M64" s="99">
        <v>0</v>
      </c>
      <c r="N64" s="99">
        <v>0</v>
      </c>
      <c r="O64" s="99">
        <v>0</v>
      </c>
      <c r="P64" s="99">
        <v>0</v>
      </c>
      <c r="Q64" s="51">
        <f t="shared" si="23"/>
        <v>0</v>
      </c>
      <c r="R64" s="1"/>
      <c r="S64" s="1"/>
      <c r="T64" s="1"/>
      <c r="U64" s="1"/>
      <c r="V64" s="1"/>
      <c r="W64" s="1"/>
      <c r="X64" s="1"/>
      <c r="Y64" s="1"/>
    </row>
    <row r="65" spans="1:25" ht="15" customHeight="1" x14ac:dyDescent="0.2">
      <c r="A65" s="14" t="s">
        <v>109</v>
      </c>
      <c r="B65" s="29">
        <v>0</v>
      </c>
      <c r="C65" s="104"/>
      <c r="D65" s="29">
        <v>0</v>
      </c>
      <c r="E65" s="29">
        <v>0</v>
      </c>
      <c r="F65" s="57">
        <v>0</v>
      </c>
      <c r="G65" s="29">
        <v>0</v>
      </c>
      <c r="H65" s="99">
        <v>0</v>
      </c>
      <c r="I65" s="99">
        <v>0</v>
      </c>
      <c r="J65" s="99">
        <v>0</v>
      </c>
      <c r="K65" s="99">
        <v>0</v>
      </c>
      <c r="L65" s="99">
        <v>0</v>
      </c>
      <c r="M65" s="99">
        <v>0</v>
      </c>
      <c r="N65" s="99">
        <v>0</v>
      </c>
      <c r="O65" s="99">
        <v>0</v>
      </c>
      <c r="P65" s="99">
        <v>0</v>
      </c>
      <c r="Q65" s="51">
        <f t="shared" si="23"/>
        <v>0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thickBot="1" x14ac:dyDescent="0.25">
      <c r="A66" s="107" t="s">
        <v>76</v>
      </c>
      <c r="B66" s="52">
        <v>0</v>
      </c>
      <c r="C66" s="108"/>
      <c r="D66" s="52">
        <v>0</v>
      </c>
      <c r="E66" s="52">
        <v>0</v>
      </c>
      <c r="F66" s="93">
        <v>0</v>
      </c>
      <c r="G66" s="52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  <c r="Q66" s="53">
        <f t="shared" si="23"/>
        <v>0</v>
      </c>
      <c r="R66" s="1"/>
      <c r="S66" s="1"/>
      <c r="T66" s="1"/>
      <c r="U66" s="1"/>
      <c r="V66" s="1"/>
      <c r="W66" s="1"/>
      <c r="X66" s="1"/>
      <c r="Y66" s="1"/>
    </row>
    <row r="67" spans="1:25" ht="15" customHeight="1" x14ac:dyDescent="0.25">
      <c r="A67" s="109" t="s">
        <v>77</v>
      </c>
      <c r="B67" s="77">
        <f>SUM(B68:B71)</f>
        <v>0</v>
      </c>
      <c r="C67" s="78">
        <f t="shared" ref="C67:D67" si="24">SUM(C68:C71)</f>
        <v>0</v>
      </c>
      <c r="D67" s="110">
        <f t="shared" si="24"/>
        <v>0</v>
      </c>
      <c r="E67" s="77">
        <f t="shared" ref="E67" si="25">SUM(E68:E71)</f>
        <v>0</v>
      </c>
      <c r="F67" s="111">
        <f t="shared" ref="F67" si="26">SUM(F68:F71)</f>
        <v>0</v>
      </c>
      <c r="G67" s="77">
        <f t="shared" ref="G67" si="27">SUM(G68:G71)</f>
        <v>0</v>
      </c>
      <c r="H67" s="78">
        <f t="shared" ref="H67" si="28">SUM(H68:H71)</f>
        <v>0</v>
      </c>
      <c r="I67" s="78">
        <f t="shared" ref="I67" si="29">SUM(I68:I71)</f>
        <v>0</v>
      </c>
      <c r="J67" s="78">
        <f t="shared" ref="J67" si="30">SUM(J68:J71)</f>
        <v>0</v>
      </c>
      <c r="K67" s="78">
        <f t="shared" ref="K67" si="31">SUM(K68:K71)</f>
        <v>0</v>
      </c>
      <c r="L67" s="78">
        <f t="shared" ref="L67" si="32">SUM(L68:L71)</f>
        <v>0</v>
      </c>
      <c r="M67" s="78">
        <f t="shared" ref="M67" si="33">SUM(M68:M71)</f>
        <v>0</v>
      </c>
      <c r="N67" s="78">
        <f t="shared" ref="N67" si="34">SUM(N68:N71)</f>
        <v>0</v>
      </c>
      <c r="O67" s="78">
        <f t="shared" ref="O67" si="35">SUM(O68:O71)</f>
        <v>0</v>
      </c>
      <c r="P67" s="78">
        <f t="shared" ref="P67" si="36">SUM(P68:P71)</f>
        <v>0</v>
      </c>
      <c r="Q67" s="112">
        <f t="shared" ref="Q67" si="37">SUM(Q68:Q71)</f>
        <v>0</v>
      </c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11" t="s">
        <v>78</v>
      </c>
      <c r="B68" s="29">
        <v>0</v>
      </c>
      <c r="C68" s="99">
        <v>0</v>
      </c>
      <c r="D68" s="59">
        <v>0</v>
      </c>
      <c r="E68" s="59">
        <v>0</v>
      </c>
      <c r="F68" s="29">
        <v>0</v>
      </c>
      <c r="G68" s="29">
        <v>0</v>
      </c>
      <c r="H68" s="99">
        <v>0</v>
      </c>
      <c r="I68" s="99">
        <v>0</v>
      </c>
      <c r="J68" s="99">
        <v>0</v>
      </c>
      <c r="K68" s="99">
        <v>0</v>
      </c>
      <c r="L68" s="99">
        <v>0</v>
      </c>
      <c r="M68" s="99">
        <v>0</v>
      </c>
      <c r="N68" s="99">
        <v>0</v>
      </c>
      <c r="O68" s="99">
        <v>0</v>
      </c>
      <c r="P68" s="99">
        <v>0</v>
      </c>
      <c r="Q68" s="51">
        <v>0</v>
      </c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11" t="s">
        <v>79</v>
      </c>
      <c r="B69" s="29">
        <v>0</v>
      </c>
      <c r="C69" s="99">
        <v>0</v>
      </c>
      <c r="D69" s="99">
        <v>0</v>
      </c>
      <c r="E69" s="59">
        <v>0</v>
      </c>
      <c r="F69" s="59">
        <v>0</v>
      </c>
      <c r="G69" s="29">
        <v>0</v>
      </c>
      <c r="H69" s="99">
        <v>0</v>
      </c>
      <c r="I69" s="99">
        <v>0</v>
      </c>
      <c r="J69" s="99">
        <v>0</v>
      </c>
      <c r="K69" s="99">
        <v>0</v>
      </c>
      <c r="L69" s="99">
        <v>0</v>
      </c>
      <c r="M69" s="99">
        <v>0</v>
      </c>
      <c r="N69" s="99">
        <v>0</v>
      </c>
      <c r="O69" s="99">
        <v>0</v>
      </c>
      <c r="P69" s="99">
        <v>0</v>
      </c>
      <c r="Q69" s="51">
        <v>0</v>
      </c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2">
      <c r="A70" s="11" t="s">
        <v>80</v>
      </c>
      <c r="B70" s="29">
        <v>0</v>
      </c>
      <c r="C70" s="99">
        <v>0</v>
      </c>
      <c r="D70" s="99">
        <v>0</v>
      </c>
      <c r="E70" s="59">
        <v>0</v>
      </c>
      <c r="F70" s="59">
        <v>0</v>
      </c>
      <c r="G70" s="59">
        <v>0</v>
      </c>
      <c r="H70" s="99">
        <v>0</v>
      </c>
      <c r="I70" s="99">
        <v>0</v>
      </c>
      <c r="J70" s="99">
        <v>0</v>
      </c>
      <c r="K70" s="99">
        <v>0</v>
      </c>
      <c r="L70" s="99">
        <v>0</v>
      </c>
      <c r="M70" s="99">
        <v>0</v>
      </c>
      <c r="N70" s="99">
        <v>0</v>
      </c>
      <c r="O70" s="99">
        <v>0</v>
      </c>
      <c r="P70" s="99">
        <v>0</v>
      </c>
      <c r="Q70" s="51">
        <v>0</v>
      </c>
      <c r="R70" s="1"/>
      <c r="S70" s="1"/>
      <c r="T70" s="1"/>
      <c r="U70" s="1"/>
      <c r="V70" s="1"/>
      <c r="W70" s="1"/>
      <c r="X70" s="1"/>
      <c r="Y70" s="1"/>
    </row>
    <row r="71" spans="1:25" ht="24" x14ac:dyDescent="0.2">
      <c r="A71" s="8" t="s">
        <v>81</v>
      </c>
      <c r="B71" s="29">
        <v>0</v>
      </c>
      <c r="C71" s="99">
        <v>0</v>
      </c>
      <c r="D71" s="99">
        <v>0</v>
      </c>
      <c r="E71" s="59">
        <v>0</v>
      </c>
      <c r="F71" s="59">
        <v>0</v>
      </c>
      <c r="G71" s="59">
        <v>0</v>
      </c>
      <c r="H71" s="99">
        <v>0</v>
      </c>
      <c r="I71" s="99">
        <v>0</v>
      </c>
      <c r="J71" s="99">
        <v>0</v>
      </c>
      <c r="K71" s="99">
        <v>0</v>
      </c>
      <c r="L71" s="99">
        <v>0</v>
      </c>
      <c r="M71" s="99">
        <v>0</v>
      </c>
      <c r="N71" s="99">
        <v>0</v>
      </c>
      <c r="O71" s="99">
        <v>0</v>
      </c>
      <c r="P71" s="99">
        <v>0</v>
      </c>
      <c r="Q71" s="51"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5">
      <c r="A72" s="39" t="s">
        <v>82</v>
      </c>
      <c r="B72" s="75">
        <f>SUM(B73:B74)</f>
        <v>0</v>
      </c>
      <c r="C72" s="102">
        <f t="shared" ref="C72:D72" si="38">SUM(C73:C74)</f>
        <v>0</v>
      </c>
      <c r="D72" s="102">
        <f t="shared" si="38"/>
        <v>0</v>
      </c>
      <c r="E72" s="80">
        <f t="shared" ref="E72" si="39">SUM(E73:E74)</f>
        <v>0</v>
      </c>
      <c r="F72" s="80">
        <f t="shared" ref="F72" si="40">SUM(F73:F74)</f>
        <v>0</v>
      </c>
      <c r="G72" s="75">
        <f t="shared" ref="G72" si="41">SUM(G73:G74)</f>
        <v>0</v>
      </c>
      <c r="H72" s="102">
        <f t="shared" ref="H72" si="42">SUM(H73:H74)</f>
        <v>0</v>
      </c>
      <c r="I72" s="102">
        <f t="shared" ref="I72" si="43">SUM(I73:I74)</f>
        <v>0</v>
      </c>
      <c r="J72" s="102">
        <f t="shared" ref="J72" si="44">SUM(J73:J74)</f>
        <v>0</v>
      </c>
      <c r="K72" s="102">
        <f t="shared" ref="K72" si="45">SUM(K73:K74)</f>
        <v>0</v>
      </c>
      <c r="L72" s="102">
        <f t="shared" ref="L72" si="46">SUM(L73:L74)</f>
        <v>0</v>
      </c>
      <c r="M72" s="102">
        <f t="shared" ref="M72" si="47">SUM(M73:M74)</f>
        <v>0</v>
      </c>
      <c r="N72" s="102">
        <f t="shared" ref="N72" si="48">SUM(N73:N74)</f>
        <v>0</v>
      </c>
      <c r="O72" s="102">
        <f t="shared" ref="O72" si="49">SUM(O73:O74)</f>
        <v>0</v>
      </c>
      <c r="P72" s="102">
        <f t="shared" ref="P72" si="50">SUM(P73:P74)</f>
        <v>0</v>
      </c>
      <c r="Q72" s="83">
        <f t="shared" ref="Q72" si="51">SUM(Q73:Q74)</f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11" t="s">
        <v>83</v>
      </c>
      <c r="B73" s="29">
        <v>0</v>
      </c>
      <c r="C73" s="99">
        <v>0</v>
      </c>
      <c r="D73" s="29">
        <v>0</v>
      </c>
      <c r="E73" s="99">
        <v>0</v>
      </c>
      <c r="F73" s="59">
        <v>0</v>
      </c>
      <c r="G73" s="29">
        <v>0</v>
      </c>
      <c r="H73" s="99">
        <v>0</v>
      </c>
      <c r="I73" s="99">
        <v>0</v>
      </c>
      <c r="J73" s="99">
        <v>0</v>
      </c>
      <c r="K73" s="99">
        <v>0</v>
      </c>
      <c r="L73" s="99">
        <v>0</v>
      </c>
      <c r="M73" s="99">
        <v>0</v>
      </c>
      <c r="N73" s="99">
        <v>0</v>
      </c>
      <c r="O73" s="99">
        <v>0</v>
      </c>
      <c r="P73" s="99">
        <v>0</v>
      </c>
      <c r="Q73" s="7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11" t="s">
        <v>84</v>
      </c>
      <c r="B74" s="29">
        <v>0</v>
      </c>
      <c r="C74" s="99">
        <v>0</v>
      </c>
      <c r="D74" s="29">
        <v>0</v>
      </c>
      <c r="E74" s="99">
        <v>0</v>
      </c>
      <c r="F74" s="29">
        <v>0</v>
      </c>
      <c r="G74" s="29">
        <v>0</v>
      </c>
      <c r="H74" s="99">
        <v>0</v>
      </c>
      <c r="I74" s="99">
        <v>0</v>
      </c>
      <c r="J74" s="99">
        <v>0</v>
      </c>
      <c r="K74" s="99">
        <v>0</v>
      </c>
      <c r="L74" s="99">
        <v>0</v>
      </c>
      <c r="M74" s="99">
        <v>0</v>
      </c>
      <c r="N74" s="99">
        <v>0</v>
      </c>
      <c r="O74" s="99">
        <v>0</v>
      </c>
      <c r="P74" s="99">
        <v>0</v>
      </c>
      <c r="Q74" s="7"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11" t="s">
        <v>106</v>
      </c>
      <c r="B75" s="29">
        <v>0</v>
      </c>
      <c r="C75" s="99"/>
      <c r="D75" s="29">
        <v>0</v>
      </c>
      <c r="E75" s="99">
        <v>0</v>
      </c>
      <c r="F75" s="29">
        <v>0</v>
      </c>
      <c r="G75" s="29">
        <v>0</v>
      </c>
      <c r="H75" s="99">
        <v>0</v>
      </c>
      <c r="I75" s="99">
        <v>0</v>
      </c>
      <c r="J75" s="99">
        <v>0</v>
      </c>
      <c r="K75" s="99">
        <v>0</v>
      </c>
      <c r="L75" s="99">
        <v>0</v>
      </c>
      <c r="M75" s="99">
        <v>0</v>
      </c>
      <c r="N75" s="99">
        <v>0</v>
      </c>
      <c r="O75" s="99">
        <v>0</v>
      </c>
      <c r="P75" s="99">
        <v>0</v>
      </c>
      <c r="Q75" s="7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11" t="s">
        <v>107</v>
      </c>
      <c r="B76" s="29">
        <v>0</v>
      </c>
      <c r="C76" s="99"/>
      <c r="D76" s="29">
        <v>0</v>
      </c>
      <c r="E76" s="99">
        <v>0</v>
      </c>
      <c r="F76" s="29">
        <v>0</v>
      </c>
      <c r="G76" s="29">
        <v>0</v>
      </c>
      <c r="H76" s="99">
        <v>0</v>
      </c>
      <c r="I76" s="99">
        <v>0</v>
      </c>
      <c r="J76" s="99">
        <v>0</v>
      </c>
      <c r="K76" s="99">
        <v>0</v>
      </c>
      <c r="L76" s="99">
        <v>0</v>
      </c>
      <c r="M76" s="99">
        <v>0</v>
      </c>
      <c r="N76" s="99">
        <v>0</v>
      </c>
      <c r="O76" s="99">
        <v>0</v>
      </c>
      <c r="P76" s="99">
        <v>0</v>
      </c>
      <c r="Q76" s="7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11" t="s">
        <v>108</v>
      </c>
      <c r="B77" s="29">
        <v>0</v>
      </c>
      <c r="C77" s="99"/>
      <c r="D77" s="29">
        <v>0</v>
      </c>
      <c r="E77" s="99">
        <v>0</v>
      </c>
      <c r="F77" s="29">
        <v>0</v>
      </c>
      <c r="G77" s="29">
        <v>0</v>
      </c>
      <c r="H77" s="99">
        <v>0</v>
      </c>
      <c r="I77" s="99">
        <v>0</v>
      </c>
      <c r="J77" s="99">
        <v>0</v>
      </c>
      <c r="K77" s="99">
        <v>0</v>
      </c>
      <c r="L77" s="99">
        <v>0</v>
      </c>
      <c r="M77" s="99">
        <v>0</v>
      </c>
      <c r="N77" s="99">
        <v>0</v>
      </c>
      <c r="O77" s="99">
        <v>0</v>
      </c>
      <c r="P77" s="99">
        <v>0</v>
      </c>
      <c r="Q77" s="7"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5">
      <c r="A78" s="39" t="s">
        <v>85</v>
      </c>
      <c r="B78" s="75">
        <f>SUM(B79:B83)</f>
        <v>0</v>
      </c>
      <c r="C78" s="102">
        <f t="shared" ref="C78:D78" si="52">SUM(C79:C82)</f>
        <v>0</v>
      </c>
      <c r="D78" s="75">
        <f t="shared" si="52"/>
        <v>0</v>
      </c>
      <c r="E78" s="102">
        <f t="shared" ref="E78" si="53">SUM(E79:E82)</f>
        <v>0</v>
      </c>
      <c r="F78" s="75">
        <f t="shared" ref="F78" si="54">SUM(F79:F82)</f>
        <v>0</v>
      </c>
      <c r="G78" s="75">
        <f t="shared" ref="G78" si="55">SUM(G79:G82)</f>
        <v>0</v>
      </c>
      <c r="H78" s="102">
        <f t="shared" ref="H78" si="56">SUM(H79:H82)</f>
        <v>0</v>
      </c>
      <c r="I78" s="102">
        <f t="shared" ref="I78" si="57">SUM(I79:I82)</f>
        <v>0</v>
      </c>
      <c r="J78" s="102">
        <f t="shared" ref="J78" si="58">SUM(J79:J82)</f>
        <v>0</v>
      </c>
      <c r="K78" s="102">
        <f t="shared" ref="K78" si="59">SUM(K79:K82)</f>
        <v>0</v>
      </c>
      <c r="L78" s="102">
        <f t="shared" ref="L78" si="60">SUM(L79:L82)</f>
        <v>0</v>
      </c>
      <c r="M78" s="102">
        <f t="shared" ref="M78" si="61">SUM(M79:M82)</f>
        <v>0</v>
      </c>
      <c r="N78" s="102">
        <f t="shared" ref="N78" si="62">SUM(N79:N82)</f>
        <v>0</v>
      </c>
      <c r="O78" s="102">
        <f t="shared" ref="O78" si="63">SUM(O79:O82)</f>
        <v>0</v>
      </c>
      <c r="P78" s="102">
        <f t="shared" ref="P78" si="64">SUM(P79:P82)</f>
        <v>0</v>
      </c>
      <c r="Q78" s="83">
        <f t="shared" ref="Q78" si="65">SUM(Q79:Q82)</f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11" t="s">
        <v>86</v>
      </c>
      <c r="B79" s="29">
        <v>0</v>
      </c>
      <c r="C79" s="99">
        <v>0</v>
      </c>
      <c r="D79" s="29">
        <v>0</v>
      </c>
      <c r="E79" s="99">
        <v>0</v>
      </c>
      <c r="F79" s="29">
        <v>0</v>
      </c>
      <c r="G79" s="29">
        <v>0</v>
      </c>
      <c r="H79" s="99">
        <v>0</v>
      </c>
      <c r="I79" s="99">
        <v>0</v>
      </c>
      <c r="J79" s="99">
        <v>0</v>
      </c>
      <c r="K79" s="99">
        <v>0</v>
      </c>
      <c r="L79" s="99">
        <v>0</v>
      </c>
      <c r="M79" s="99">
        <v>0</v>
      </c>
      <c r="N79" s="99">
        <v>0</v>
      </c>
      <c r="O79" s="99">
        <v>0</v>
      </c>
      <c r="P79" s="99">
        <v>0</v>
      </c>
      <c r="Q79" s="7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11" t="s">
        <v>105</v>
      </c>
      <c r="B80" s="29">
        <v>0</v>
      </c>
      <c r="C80" s="99">
        <v>0</v>
      </c>
      <c r="D80" s="29">
        <v>0</v>
      </c>
      <c r="E80" s="99">
        <v>0</v>
      </c>
      <c r="F80" s="29">
        <v>0</v>
      </c>
      <c r="G80" s="29">
        <v>0</v>
      </c>
      <c r="H80" s="99">
        <v>0</v>
      </c>
      <c r="I80" s="99">
        <v>0</v>
      </c>
      <c r="J80" s="99">
        <v>0</v>
      </c>
      <c r="K80" s="99">
        <v>0</v>
      </c>
      <c r="L80" s="99">
        <v>0</v>
      </c>
      <c r="M80" s="99">
        <v>0</v>
      </c>
      <c r="N80" s="99">
        <v>0</v>
      </c>
      <c r="O80" s="99">
        <v>0</v>
      </c>
      <c r="P80" s="99">
        <v>0</v>
      </c>
      <c r="Q80" s="7">
        <v>0</v>
      </c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">
      <c r="A81" s="11" t="s">
        <v>104</v>
      </c>
      <c r="B81" s="29">
        <v>0</v>
      </c>
      <c r="C81" s="99"/>
      <c r="D81" s="29">
        <v>0</v>
      </c>
      <c r="E81" s="99">
        <v>0</v>
      </c>
      <c r="F81" s="29">
        <v>0</v>
      </c>
      <c r="G81" s="29"/>
      <c r="H81" s="99"/>
      <c r="I81" s="99"/>
      <c r="J81" s="99"/>
      <c r="K81" s="99"/>
      <c r="L81" s="99"/>
      <c r="M81" s="99"/>
      <c r="N81" s="99"/>
      <c r="O81" s="99"/>
      <c r="P81" s="99"/>
      <c r="Q81" s="7">
        <v>0</v>
      </c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2">
      <c r="A82" s="8" t="s">
        <v>87</v>
      </c>
      <c r="B82" s="29">
        <v>0</v>
      </c>
      <c r="C82" s="99">
        <v>0</v>
      </c>
      <c r="D82" s="29">
        <v>0</v>
      </c>
      <c r="E82" s="99">
        <v>0</v>
      </c>
      <c r="F82" s="29">
        <v>0</v>
      </c>
      <c r="G82" s="29">
        <v>0</v>
      </c>
      <c r="H82" s="99">
        <v>0</v>
      </c>
      <c r="I82" s="99">
        <v>0</v>
      </c>
      <c r="J82" s="99">
        <v>0</v>
      </c>
      <c r="K82" s="99">
        <v>0</v>
      </c>
      <c r="L82" s="99">
        <v>0</v>
      </c>
      <c r="M82" s="99">
        <v>0</v>
      </c>
      <c r="N82" s="99">
        <v>0</v>
      </c>
      <c r="O82" s="99">
        <v>0</v>
      </c>
      <c r="P82" s="99">
        <v>0</v>
      </c>
      <c r="Q82" s="7">
        <v>0</v>
      </c>
      <c r="R82" s="1"/>
      <c r="S82" s="1"/>
      <c r="T82" s="1"/>
      <c r="U82" s="1"/>
      <c r="V82" s="1"/>
      <c r="W82" s="1"/>
      <c r="X82" s="1"/>
      <c r="Y82" s="1"/>
    </row>
    <row r="83" spans="1:25" ht="25.5" customHeight="1" x14ac:dyDescent="0.2">
      <c r="A83" s="8" t="s">
        <v>103</v>
      </c>
      <c r="B83" s="29">
        <v>0</v>
      </c>
      <c r="C83" s="99"/>
      <c r="D83" s="29">
        <v>0</v>
      </c>
      <c r="E83" s="99">
        <v>0</v>
      </c>
      <c r="F83" s="29">
        <v>0</v>
      </c>
      <c r="G83" s="29"/>
      <c r="H83" s="99"/>
      <c r="I83" s="99"/>
      <c r="J83" s="99"/>
      <c r="K83" s="99"/>
      <c r="L83" s="99"/>
      <c r="M83" s="99"/>
      <c r="N83" s="99"/>
      <c r="O83" s="99"/>
      <c r="P83" s="99"/>
      <c r="Q83" s="7">
        <v>0</v>
      </c>
      <c r="R83" s="1"/>
      <c r="S83" s="1"/>
      <c r="T83" s="1"/>
      <c r="U83" s="1"/>
      <c r="V83" s="1"/>
      <c r="W83" s="1"/>
      <c r="X83" s="1"/>
      <c r="Y83" s="1"/>
    </row>
    <row r="84" spans="1:25" ht="18" customHeight="1" x14ac:dyDescent="0.25">
      <c r="A84" s="40" t="s">
        <v>98</v>
      </c>
      <c r="B84" s="85">
        <f>+B57+B49+B40+B30+B20+B14</f>
        <v>276225000</v>
      </c>
      <c r="C84" s="85">
        <f t="shared" ref="C84:D84" si="66">+C57+C49+C40+C30+C20+C14</f>
        <v>0</v>
      </c>
      <c r="D84" s="85">
        <f t="shared" si="66"/>
        <v>295425994.25</v>
      </c>
      <c r="E84" s="113">
        <f>+E14+E20+E30+E40+E49+E57+E67+E72+E78</f>
        <v>12923184.49</v>
      </c>
      <c r="F84" s="86">
        <f t="shared" ref="F84:Q84" si="67">+F14+F20+F30+F40+F49+F57+F67+F72+F78</f>
        <v>13152324.940000001</v>
      </c>
      <c r="G84" s="86">
        <f>+G14+G20+G30+G40+G49+G57+G67+G72+G78</f>
        <v>17403220.690000001</v>
      </c>
      <c r="H84" s="113">
        <f t="shared" si="67"/>
        <v>0</v>
      </c>
      <c r="I84" s="113">
        <f t="shared" si="67"/>
        <v>0</v>
      </c>
      <c r="J84" s="113">
        <f t="shared" si="67"/>
        <v>0</v>
      </c>
      <c r="K84" s="113">
        <f t="shared" si="67"/>
        <v>0</v>
      </c>
      <c r="L84" s="113">
        <f t="shared" si="67"/>
        <v>0</v>
      </c>
      <c r="M84" s="113">
        <f t="shared" si="67"/>
        <v>0</v>
      </c>
      <c r="N84" s="113">
        <f t="shared" si="67"/>
        <v>0</v>
      </c>
      <c r="O84" s="113">
        <f t="shared" si="67"/>
        <v>0</v>
      </c>
      <c r="P84" s="113">
        <f t="shared" si="67"/>
        <v>0</v>
      </c>
      <c r="Q84" s="84">
        <f t="shared" si="67"/>
        <v>43478730.120000005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5">
      <c r="A85" s="39" t="s">
        <v>88</v>
      </c>
      <c r="B85" s="75">
        <v>0</v>
      </c>
      <c r="C85" s="102">
        <v>0</v>
      </c>
      <c r="D85" s="75">
        <v>0</v>
      </c>
      <c r="E85" s="102">
        <v>0</v>
      </c>
      <c r="F85" s="75">
        <v>0</v>
      </c>
      <c r="G85" s="75">
        <v>0</v>
      </c>
      <c r="H85" s="102">
        <v>0</v>
      </c>
      <c r="I85" s="102">
        <v>0</v>
      </c>
      <c r="J85" s="102">
        <v>0</v>
      </c>
      <c r="K85" s="102">
        <v>0</v>
      </c>
      <c r="L85" s="102">
        <v>0</v>
      </c>
      <c r="M85" s="102">
        <v>0</v>
      </c>
      <c r="N85" s="102">
        <v>0</v>
      </c>
      <c r="O85" s="102">
        <v>0</v>
      </c>
      <c r="P85" s="102">
        <v>0</v>
      </c>
      <c r="Q85" s="83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5">
      <c r="A86" s="39" t="s">
        <v>89</v>
      </c>
      <c r="B86" s="75">
        <v>0</v>
      </c>
      <c r="C86" s="102">
        <v>0</v>
      </c>
      <c r="D86" s="75">
        <v>0</v>
      </c>
      <c r="E86" s="102">
        <v>0</v>
      </c>
      <c r="F86" s="75">
        <v>0</v>
      </c>
      <c r="G86" s="75">
        <v>0</v>
      </c>
      <c r="H86" s="102">
        <v>0</v>
      </c>
      <c r="I86" s="102">
        <v>0</v>
      </c>
      <c r="J86" s="102">
        <v>0</v>
      </c>
      <c r="K86" s="102">
        <v>0</v>
      </c>
      <c r="L86" s="102">
        <v>0</v>
      </c>
      <c r="M86" s="102">
        <v>0</v>
      </c>
      <c r="N86" s="102">
        <v>0</v>
      </c>
      <c r="O86" s="102">
        <v>0</v>
      </c>
      <c r="P86" s="102">
        <v>0</v>
      </c>
      <c r="Q86" s="83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11" t="s">
        <v>90</v>
      </c>
      <c r="B87" s="29">
        <v>0</v>
      </c>
      <c r="C87" s="99">
        <v>0</v>
      </c>
      <c r="D87" s="29">
        <v>0</v>
      </c>
      <c r="E87" s="99">
        <v>0</v>
      </c>
      <c r="F87" s="29">
        <v>0</v>
      </c>
      <c r="G87" s="29">
        <v>0</v>
      </c>
      <c r="H87" s="99">
        <v>0</v>
      </c>
      <c r="I87" s="99">
        <v>0</v>
      </c>
      <c r="J87" s="99">
        <v>0</v>
      </c>
      <c r="K87" s="99">
        <v>0</v>
      </c>
      <c r="L87" s="99">
        <v>0</v>
      </c>
      <c r="M87" s="99">
        <v>0</v>
      </c>
      <c r="N87" s="99">
        <v>0</v>
      </c>
      <c r="O87" s="99">
        <v>0</v>
      </c>
      <c r="P87" s="99">
        <v>0</v>
      </c>
      <c r="Q87" s="7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11" t="s">
        <v>91</v>
      </c>
      <c r="B88" s="29">
        <v>0</v>
      </c>
      <c r="C88" s="99">
        <v>0</v>
      </c>
      <c r="D88" s="29">
        <v>0</v>
      </c>
      <c r="E88" s="99">
        <v>0</v>
      </c>
      <c r="F88" s="29">
        <v>0</v>
      </c>
      <c r="G88" s="29">
        <v>0</v>
      </c>
      <c r="H88" s="99">
        <v>0</v>
      </c>
      <c r="I88" s="99">
        <v>0</v>
      </c>
      <c r="J88" s="99">
        <v>0</v>
      </c>
      <c r="K88" s="99">
        <v>0</v>
      </c>
      <c r="L88" s="99">
        <v>0</v>
      </c>
      <c r="M88" s="99">
        <v>0</v>
      </c>
      <c r="N88" s="99">
        <v>0</v>
      </c>
      <c r="O88" s="99">
        <v>0</v>
      </c>
      <c r="P88" s="99">
        <v>0</v>
      </c>
      <c r="Q88" s="7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5">
      <c r="A89" s="39" t="s">
        <v>92</v>
      </c>
      <c r="B89" s="75">
        <v>0</v>
      </c>
      <c r="C89" s="102">
        <v>0</v>
      </c>
      <c r="D89" s="75">
        <v>0</v>
      </c>
      <c r="E89" s="102">
        <v>0</v>
      </c>
      <c r="F89" s="75">
        <v>0</v>
      </c>
      <c r="G89" s="75">
        <v>0</v>
      </c>
      <c r="H89" s="102">
        <v>0</v>
      </c>
      <c r="I89" s="102">
        <v>0</v>
      </c>
      <c r="J89" s="102">
        <v>0</v>
      </c>
      <c r="K89" s="102">
        <v>0</v>
      </c>
      <c r="L89" s="102">
        <v>0</v>
      </c>
      <c r="M89" s="102">
        <v>0</v>
      </c>
      <c r="N89" s="102">
        <v>0</v>
      </c>
      <c r="O89" s="102">
        <v>0</v>
      </c>
      <c r="P89" s="102">
        <v>0</v>
      </c>
      <c r="Q89" s="83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11" t="s">
        <v>93</v>
      </c>
      <c r="B90" s="29">
        <v>0</v>
      </c>
      <c r="C90" s="99">
        <v>0</v>
      </c>
      <c r="D90" s="29">
        <v>0</v>
      </c>
      <c r="E90" s="99">
        <v>0</v>
      </c>
      <c r="F90" s="29">
        <v>0</v>
      </c>
      <c r="G90" s="29">
        <v>0</v>
      </c>
      <c r="H90" s="99">
        <v>0</v>
      </c>
      <c r="I90" s="99">
        <v>0</v>
      </c>
      <c r="J90" s="99">
        <v>0</v>
      </c>
      <c r="K90" s="99">
        <v>0</v>
      </c>
      <c r="L90" s="99">
        <v>0</v>
      </c>
      <c r="M90" s="99">
        <v>0</v>
      </c>
      <c r="N90" s="99">
        <v>0</v>
      </c>
      <c r="O90" s="99">
        <v>0</v>
      </c>
      <c r="P90" s="99">
        <v>0</v>
      </c>
      <c r="Q90" s="7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11" t="s">
        <v>94</v>
      </c>
      <c r="B91" s="29">
        <v>0</v>
      </c>
      <c r="C91" s="99">
        <v>0</v>
      </c>
      <c r="D91" s="29">
        <v>0</v>
      </c>
      <c r="E91" s="99">
        <v>0</v>
      </c>
      <c r="F91" s="29">
        <v>0</v>
      </c>
      <c r="G91" s="29">
        <v>0</v>
      </c>
      <c r="H91" s="99">
        <v>0</v>
      </c>
      <c r="I91" s="99">
        <v>0</v>
      </c>
      <c r="J91" s="99">
        <v>0</v>
      </c>
      <c r="K91" s="99">
        <v>0</v>
      </c>
      <c r="L91" s="99">
        <v>0</v>
      </c>
      <c r="M91" s="99">
        <v>0</v>
      </c>
      <c r="N91" s="99">
        <v>0</v>
      </c>
      <c r="O91" s="99">
        <v>0</v>
      </c>
      <c r="P91" s="99">
        <v>0</v>
      </c>
      <c r="Q91" s="7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5">
      <c r="A92" s="39" t="s">
        <v>95</v>
      </c>
      <c r="B92" s="75">
        <v>0</v>
      </c>
      <c r="C92" s="102">
        <v>0</v>
      </c>
      <c r="D92" s="75">
        <v>0</v>
      </c>
      <c r="E92" s="102">
        <v>0</v>
      </c>
      <c r="F92" s="75">
        <v>0</v>
      </c>
      <c r="G92" s="75">
        <v>0</v>
      </c>
      <c r="H92" s="102">
        <v>0</v>
      </c>
      <c r="I92" s="102">
        <v>0</v>
      </c>
      <c r="J92" s="102">
        <v>0</v>
      </c>
      <c r="K92" s="102">
        <v>0</v>
      </c>
      <c r="L92" s="102">
        <v>0</v>
      </c>
      <c r="M92" s="102">
        <v>0</v>
      </c>
      <c r="N92" s="102">
        <v>0</v>
      </c>
      <c r="O92" s="102">
        <v>0</v>
      </c>
      <c r="P92" s="102">
        <v>0</v>
      </c>
      <c r="Q92" s="83">
        <v>0</v>
      </c>
      <c r="R92" s="1"/>
      <c r="S92" s="1"/>
      <c r="T92" s="1"/>
      <c r="U92" s="1"/>
      <c r="V92" s="1"/>
      <c r="W92" s="1"/>
      <c r="X92" s="1"/>
      <c r="Y92" s="1"/>
    </row>
    <row r="93" spans="1:25" ht="15" customHeight="1" x14ac:dyDescent="0.2">
      <c r="A93" s="11" t="s">
        <v>96</v>
      </c>
      <c r="B93" s="29">
        <v>0</v>
      </c>
      <c r="C93" s="99">
        <v>0</v>
      </c>
      <c r="D93" s="29">
        <v>0</v>
      </c>
      <c r="E93" s="99">
        <v>0</v>
      </c>
      <c r="F93" s="29">
        <v>0</v>
      </c>
      <c r="G93" s="29">
        <v>0</v>
      </c>
      <c r="H93" s="99">
        <v>0</v>
      </c>
      <c r="I93" s="99">
        <v>0</v>
      </c>
      <c r="J93" s="99">
        <v>0</v>
      </c>
      <c r="K93" s="99">
        <v>0</v>
      </c>
      <c r="L93" s="99">
        <v>0</v>
      </c>
      <c r="M93" s="99">
        <v>0</v>
      </c>
      <c r="N93" s="99">
        <v>0</v>
      </c>
      <c r="O93" s="99">
        <v>0</v>
      </c>
      <c r="P93" s="99">
        <v>0</v>
      </c>
      <c r="Q93" s="7">
        <v>0</v>
      </c>
      <c r="R93" s="1"/>
      <c r="S93" s="1"/>
      <c r="T93" s="1"/>
      <c r="U93" s="1"/>
      <c r="V93" s="1"/>
      <c r="W93" s="1"/>
      <c r="X93" s="1"/>
      <c r="Y93" s="1"/>
    </row>
    <row r="94" spans="1:25" ht="23.25" customHeight="1" x14ac:dyDescent="0.25">
      <c r="A94" s="40" t="s">
        <v>97</v>
      </c>
      <c r="B94" s="86">
        <f>+B85+B86+B88+B92</f>
        <v>0</v>
      </c>
      <c r="C94" s="113">
        <f t="shared" ref="C94:Q94" si="68">+C85+C86+C88+C92</f>
        <v>0</v>
      </c>
      <c r="D94" s="86">
        <f t="shared" si="68"/>
        <v>0</v>
      </c>
      <c r="E94" s="113">
        <f t="shared" si="68"/>
        <v>0</v>
      </c>
      <c r="F94" s="86">
        <f t="shared" si="68"/>
        <v>0</v>
      </c>
      <c r="G94" s="86">
        <f t="shared" si="68"/>
        <v>0</v>
      </c>
      <c r="H94" s="113">
        <f t="shared" si="68"/>
        <v>0</v>
      </c>
      <c r="I94" s="113">
        <f t="shared" si="68"/>
        <v>0</v>
      </c>
      <c r="J94" s="113">
        <f t="shared" si="68"/>
        <v>0</v>
      </c>
      <c r="K94" s="113">
        <f t="shared" si="68"/>
        <v>0</v>
      </c>
      <c r="L94" s="113">
        <f t="shared" si="68"/>
        <v>0</v>
      </c>
      <c r="M94" s="113">
        <f t="shared" si="68"/>
        <v>0</v>
      </c>
      <c r="N94" s="113">
        <f t="shared" si="68"/>
        <v>0</v>
      </c>
      <c r="O94" s="113">
        <f t="shared" si="68"/>
        <v>0</v>
      </c>
      <c r="P94" s="113">
        <f t="shared" si="68"/>
        <v>0</v>
      </c>
      <c r="Q94" s="84">
        <f t="shared" si="68"/>
        <v>0</v>
      </c>
      <c r="R94" s="1"/>
      <c r="S94" s="1"/>
      <c r="T94" s="1"/>
      <c r="U94" s="1"/>
      <c r="V94" s="1"/>
      <c r="W94" s="1"/>
      <c r="X94" s="1"/>
      <c r="Y94" s="1"/>
    </row>
    <row r="95" spans="1:25" ht="6.75" customHeight="1" thickBot="1" x14ac:dyDescent="0.25">
      <c r="A95" s="39"/>
      <c r="B95" s="29"/>
      <c r="C95" s="104"/>
      <c r="D95" s="19"/>
      <c r="E95" s="103"/>
      <c r="F95" s="94"/>
      <c r="G95" s="94"/>
      <c r="H95" s="103"/>
      <c r="I95" s="103"/>
      <c r="J95" s="103"/>
      <c r="K95" s="103"/>
      <c r="L95" s="103"/>
      <c r="M95" s="103"/>
      <c r="N95" s="103"/>
      <c r="O95" s="103"/>
      <c r="P95" s="99"/>
      <c r="Q95" s="7"/>
      <c r="R95" s="1"/>
      <c r="S95" s="1"/>
      <c r="T95" s="1"/>
      <c r="U95" s="1"/>
      <c r="V95" s="1"/>
      <c r="W95" s="1"/>
      <c r="X95" s="1"/>
      <c r="Y95" s="1"/>
    </row>
    <row r="96" spans="1:25" ht="28.5" customHeight="1" thickBot="1" x14ac:dyDescent="0.3">
      <c r="A96" s="62" t="s">
        <v>42</v>
      </c>
      <c r="B96" s="63">
        <f>+B84+B94</f>
        <v>276225000</v>
      </c>
      <c r="C96" s="87">
        <f>+C14+C20+C30+C57</f>
        <v>0</v>
      </c>
      <c r="D96" s="63">
        <f>+D14+D20+D30+D57</f>
        <v>295425994.25</v>
      </c>
      <c r="E96" s="87">
        <f t="shared" ref="E96:Q96" si="69">E14+E20+E30+E57</f>
        <v>12923184.49</v>
      </c>
      <c r="F96" s="63">
        <f t="shared" si="69"/>
        <v>13152324.940000001</v>
      </c>
      <c r="G96" s="63">
        <f t="shared" si="69"/>
        <v>17403220.690000001</v>
      </c>
      <c r="H96" s="87">
        <f t="shared" si="69"/>
        <v>0</v>
      </c>
      <c r="I96" s="87">
        <f t="shared" si="69"/>
        <v>0</v>
      </c>
      <c r="J96" s="87">
        <f t="shared" si="69"/>
        <v>0</v>
      </c>
      <c r="K96" s="87">
        <f t="shared" si="69"/>
        <v>0</v>
      </c>
      <c r="L96" s="87">
        <f t="shared" si="69"/>
        <v>0</v>
      </c>
      <c r="M96" s="87">
        <f t="shared" si="69"/>
        <v>0</v>
      </c>
      <c r="N96" s="87">
        <f t="shared" si="69"/>
        <v>0</v>
      </c>
      <c r="O96" s="87">
        <f t="shared" si="69"/>
        <v>0</v>
      </c>
      <c r="P96" s="87">
        <f t="shared" si="69"/>
        <v>0</v>
      </c>
      <c r="Q96" s="64">
        <f t="shared" si="69"/>
        <v>43478730.120000005</v>
      </c>
    </row>
    <row r="97" spans="1:16" ht="12.75" customHeight="1" x14ac:dyDescent="0.2">
      <c r="A97" s="43" t="s">
        <v>43</v>
      </c>
      <c r="B97" s="44"/>
      <c r="C97" s="31"/>
      <c r="D97" s="31"/>
      <c r="E97" s="25"/>
      <c r="F97" s="26"/>
      <c r="P97" s="4"/>
    </row>
    <row r="98" spans="1:16" ht="14.25" customHeight="1" x14ac:dyDescent="0.2">
      <c r="A98" s="43" t="s">
        <v>112</v>
      </c>
      <c r="B98" s="45"/>
      <c r="C98" s="35"/>
      <c r="D98" s="35"/>
      <c r="E98" s="24"/>
      <c r="F98" s="26"/>
      <c r="P98" s="4"/>
    </row>
    <row r="99" spans="1:16" ht="12.75" customHeight="1" x14ac:dyDescent="0.2">
      <c r="A99" s="43" t="s">
        <v>114</v>
      </c>
      <c r="B99" s="45"/>
      <c r="C99" s="35"/>
      <c r="D99" s="35"/>
      <c r="E99" s="24"/>
      <c r="F99" s="27"/>
      <c r="P99" s="4"/>
    </row>
    <row r="100" spans="1:16" ht="12.75" customHeight="1" x14ac:dyDescent="0.2">
      <c r="A100" s="46" t="s">
        <v>99</v>
      </c>
      <c r="B100" s="47"/>
      <c r="C100" s="36"/>
      <c r="D100" s="36"/>
      <c r="E100" s="24"/>
      <c r="F100" s="26"/>
    </row>
    <row r="101" spans="1:16" ht="12.75" customHeight="1" x14ac:dyDescent="0.2">
      <c r="A101" s="47" t="s">
        <v>52</v>
      </c>
      <c r="B101" s="47"/>
      <c r="C101" s="37"/>
      <c r="D101" s="37"/>
      <c r="E101" s="24"/>
      <c r="F101" s="26"/>
    </row>
    <row r="102" spans="1:16" ht="12.75" customHeight="1" x14ac:dyDescent="0.2">
      <c r="A102" s="47" t="s">
        <v>50</v>
      </c>
      <c r="B102" s="47"/>
      <c r="C102" s="36"/>
      <c r="D102" s="36"/>
      <c r="E102" s="24"/>
      <c r="F102" s="26"/>
    </row>
    <row r="103" spans="1:16" ht="12.75" customHeight="1" x14ac:dyDescent="0.25">
      <c r="A103" s="22"/>
      <c r="B103" s="22"/>
      <c r="C103" s="12"/>
    </row>
    <row r="104" spans="1:16" ht="12.75" customHeight="1" x14ac:dyDescent="0.25">
      <c r="A104" s="22"/>
      <c r="B104" s="22"/>
      <c r="C104" s="12"/>
    </row>
    <row r="105" spans="1:16" ht="12.75" customHeight="1" x14ac:dyDescent="0.25">
      <c r="A105" s="22"/>
      <c r="B105" s="22"/>
      <c r="C105" s="12"/>
    </row>
    <row r="106" spans="1:16" ht="12.75" customHeight="1" x14ac:dyDescent="0.25">
      <c r="A106" s="22"/>
      <c r="B106" s="22"/>
      <c r="C106" s="12"/>
    </row>
    <row r="107" spans="1:16" ht="12.75" customHeight="1" x14ac:dyDescent="0.25">
      <c r="A107" s="22"/>
      <c r="B107" s="22"/>
      <c r="C107" s="12"/>
    </row>
    <row r="108" spans="1:16" ht="12.75" customHeight="1" x14ac:dyDescent="0.25">
      <c r="A108" s="22"/>
      <c r="B108" s="22"/>
      <c r="C108" s="12"/>
    </row>
    <row r="109" spans="1:16" ht="12.75" customHeight="1" x14ac:dyDescent="0.25">
      <c r="A109" s="22"/>
      <c r="B109" s="22"/>
      <c r="C109" s="12"/>
    </row>
    <row r="110" spans="1:16" ht="12.75" customHeight="1" x14ac:dyDescent="0.25">
      <c r="A110" s="22"/>
      <c r="B110" s="22"/>
      <c r="C110" s="12"/>
    </row>
    <row r="111" spans="1:16" ht="12.75" customHeight="1" x14ac:dyDescent="0.25">
      <c r="A111" s="22"/>
      <c r="B111" s="22"/>
      <c r="C111" s="12"/>
    </row>
    <row r="112" spans="1:16" ht="12.75" customHeight="1" x14ac:dyDescent="0.25">
      <c r="A112" s="22"/>
      <c r="B112" s="22"/>
      <c r="C112" s="12"/>
    </row>
    <row r="113" spans="1:16" ht="12.75" customHeight="1" x14ac:dyDescent="0.25">
      <c r="A113" s="22"/>
      <c r="B113" s="22"/>
      <c r="C113" s="12"/>
    </row>
    <row r="114" spans="1:16" ht="12.75" customHeight="1" x14ac:dyDescent="0.25">
      <c r="A114" s="22"/>
      <c r="B114" s="22"/>
      <c r="C114" s="12"/>
    </row>
    <row r="115" spans="1:16" ht="12.75" customHeight="1" x14ac:dyDescent="0.25">
      <c r="B115" s="23"/>
      <c r="C115" s="12"/>
    </row>
    <row r="116" spans="1:16" ht="17.25" customHeight="1" x14ac:dyDescent="0.2"/>
    <row r="118" spans="1:16" ht="17.25" customHeight="1" x14ac:dyDescent="0.25">
      <c r="A118" s="15" t="s">
        <v>113</v>
      </c>
      <c r="B118" s="15"/>
      <c r="G118" s="12" t="s">
        <v>51</v>
      </c>
    </row>
    <row r="119" spans="1:16" ht="17.25" customHeight="1" x14ac:dyDescent="0.25">
      <c r="A119" s="88" t="s">
        <v>110</v>
      </c>
      <c r="B119" s="15"/>
      <c r="G119" s="89" t="s">
        <v>44</v>
      </c>
      <c r="P119" s="4"/>
    </row>
    <row r="120" spans="1:16" ht="12.75" customHeight="1" x14ac:dyDescent="0.2">
      <c r="P120" s="4"/>
    </row>
    <row r="121" spans="1:16" ht="12.75" customHeight="1" x14ac:dyDescent="0.2">
      <c r="P121" s="4"/>
    </row>
    <row r="122" spans="1:16" ht="12.75" customHeight="1" x14ac:dyDescent="0.25">
      <c r="F122" s="12"/>
      <c r="G122" s="12"/>
      <c r="H122" s="13"/>
      <c r="I122" s="13"/>
      <c r="P122" s="4"/>
    </row>
    <row r="123" spans="1:16" ht="12.75" customHeight="1" x14ac:dyDescent="0.25">
      <c r="F123" s="12"/>
      <c r="G123" s="12"/>
      <c r="I123" s="12"/>
      <c r="P123" s="4"/>
    </row>
    <row r="124" spans="1:16" ht="12.75" customHeight="1" x14ac:dyDescent="0.2">
      <c r="P124" s="4"/>
    </row>
    <row r="125" spans="1:16" ht="12.75" customHeight="1" x14ac:dyDescent="0.2">
      <c r="P125" s="4"/>
    </row>
    <row r="126" spans="1:16" ht="12.75" customHeight="1" x14ac:dyDescent="0.2">
      <c r="P126" s="4"/>
    </row>
    <row r="127" spans="1:16" ht="12.75" customHeight="1" x14ac:dyDescent="0.2">
      <c r="P127" s="4"/>
    </row>
    <row r="128" spans="1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  <row r="1071" spans="16:16" ht="12.75" customHeight="1" x14ac:dyDescent="0.2">
      <c r="P1071" s="4"/>
    </row>
    <row r="1072" spans="16:16" ht="12.75" customHeight="1" x14ac:dyDescent="0.2">
      <c r="P1072" s="4"/>
    </row>
    <row r="1073" spans="16:16" ht="12.75" customHeight="1" x14ac:dyDescent="0.2">
      <c r="P1073" s="4"/>
    </row>
    <row r="1074" spans="16:16" ht="12.75" customHeight="1" x14ac:dyDescent="0.2">
      <c r="P1074" s="4"/>
    </row>
  </sheetData>
  <mergeCells count="5">
    <mergeCell ref="A3:Q3"/>
    <mergeCell ref="A4:Q4"/>
    <mergeCell ref="A5:Q5"/>
    <mergeCell ref="A6:Q6"/>
    <mergeCell ref="A7:Q7"/>
  </mergeCells>
  <printOptions horizontalCentered="1" verticalCentered="1"/>
  <pageMargins left="0.25" right="0.25" top="0" bottom="1.58" header="0" footer="1.3"/>
  <pageSetup scale="65" fitToHeight="0" orientation="portrait" useFirstPageNumber="1" r:id="rId1"/>
  <headerFooter>
    <oddFooter>&amp;CPágina &amp;P</oddFooter>
  </headerFooter>
  <ignoredErrors>
    <ignoredError sqref="Q15 Q16:Q28 D30:P30 B30 B57:Q57 D78 Q58:Q66" formulaRange="1"/>
    <ignoredError sqref="E14" formula="1"/>
    <ignoredError sqref="Q30:Q31 Q32:Q38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2024-04-08T18:55:27Z</cp:lastPrinted>
  <dcterms:created xsi:type="dcterms:W3CDTF">2022-02-01T16:24:37Z</dcterms:created>
  <dcterms:modified xsi:type="dcterms:W3CDTF">2024-04-11T15:58:16Z</dcterms:modified>
</cp:coreProperties>
</file>