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NOMINA\OCT\"/>
    </mc:Choice>
  </mc:AlternateContent>
  <xr:revisionPtr revIDLastSave="0" documentId="8_{9E5783CB-0F4E-4E80-B01C-09252C8413DC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Vigilancia" sheetId="6" r:id="rId5"/>
    <sheet name="Interinato y Suplencia " sheetId="8" r:id="rId6"/>
  </sheets>
  <definedNames>
    <definedName name="_xlnm._FilterDatabase" localSheetId="0" hidden="1">Fijo!$A$4:$O$221</definedName>
    <definedName name="_xlnm._FilterDatabase" localSheetId="1" hidden="1">'Fijo 2'!$A$4:$O$89</definedName>
    <definedName name="_xlnm._FilterDatabase" localSheetId="2" hidden="1">Temporal!$A$4:$O$49</definedName>
    <definedName name="_xlnm._FilterDatabase" localSheetId="4" hidden="1">Vigilancia!$A$3:$O$19</definedName>
    <definedName name="_xlnm.Extract" localSheetId="0">Fijo!$D$232</definedName>
    <definedName name="_xlnm.Extract" localSheetId="1">'Fijo 2'!$D$100</definedName>
    <definedName name="_xlnm.Print_Area" localSheetId="0">Fijo!$A$1:$O$225</definedName>
    <definedName name="_xlnm.Print_Area" localSheetId="2">Temporal!$A$1:$P$64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4" l="1"/>
  <c r="N35" i="4"/>
  <c r="O35" i="4"/>
  <c r="I35" i="4"/>
  <c r="M221" i="2"/>
  <c r="G221" i="2"/>
  <c r="N17" i="2"/>
  <c r="O17" i="2" s="1"/>
  <c r="O104" i="2"/>
  <c r="M49" i="4"/>
  <c r="N48" i="4"/>
  <c r="O48" i="4"/>
  <c r="L49" i="4"/>
  <c r="J49" i="4"/>
  <c r="H49" i="4"/>
  <c r="G49" i="4"/>
  <c r="L221" i="2"/>
  <c r="K221" i="2"/>
  <c r="J221" i="2"/>
  <c r="N34" i="2"/>
  <c r="O34" i="2" s="1"/>
  <c r="N76" i="2"/>
  <c r="N220" i="2"/>
  <c r="O220" i="2" s="1"/>
  <c r="N219" i="2"/>
  <c r="O219" i="2" s="1"/>
  <c r="N79" i="2"/>
  <c r="O79" i="2" s="1"/>
  <c r="N78" i="2"/>
  <c r="O78" i="2" s="1"/>
  <c r="N218" i="2"/>
  <c r="O218" i="2" s="1"/>
  <c r="N77" i="2"/>
  <c r="O77" i="2" s="1"/>
  <c r="N217" i="2"/>
  <c r="O217" i="2" s="1"/>
  <c r="N216" i="2"/>
  <c r="O216" i="2" s="1"/>
  <c r="I5" i="1"/>
  <c r="O5" i="1"/>
  <c r="I6" i="1"/>
  <c r="O6" i="1"/>
  <c r="I7" i="1"/>
  <c r="O7" i="1"/>
  <c r="I8" i="1"/>
  <c r="O8" i="1"/>
  <c r="I9" i="1"/>
  <c r="O9" i="1"/>
  <c r="I10" i="1"/>
  <c r="O10" i="1"/>
  <c r="I11" i="1"/>
  <c r="O11" i="1"/>
  <c r="I12" i="1"/>
  <c r="O12" i="1"/>
  <c r="I13" i="1"/>
  <c r="O13" i="1"/>
  <c r="I15" i="1"/>
  <c r="N15" i="1"/>
  <c r="O15" i="1" s="1"/>
  <c r="I18" i="1"/>
  <c r="N18" i="1"/>
  <c r="O18" i="1" s="1"/>
  <c r="I20" i="1"/>
  <c r="N20" i="1"/>
  <c r="O20" i="1"/>
  <c r="N21" i="1"/>
  <c r="I22" i="1"/>
  <c r="N22" i="1"/>
  <c r="O22" i="1"/>
  <c r="I23" i="1"/>
  <c r="N23" i="1"/>
  <c r="O23" i="1" s="1"/>
  <c r="I25" i="1"/>
  <c r="N25" i="1"/>
  <c r="O25" i="1" s="1"/>
  <c r="I26" i="1"/>
  <c r="N26" i="1"/>
  <c r="O26" i="1"/>
  <c r="I27" i="1"/>
  <c r="N27" i="1"/>
  <c r="O27" i="1"/>
  <c r="I28" i="1"/>
  <c r="N28" i="1"/>
  <c r="O28" i="1"/>
  <c r="I29" i="1"/>
  <c r="N29" i="1"/>
  <c r="O29" i="1" s="1"/>
  <c r="I30" i="1"/>
  <c r="N30" i="1"/>
  <c r="O30" i="1"/>
  <c r="I31" i="1"/>
  <c r="N31" i="1"/>
  <c r="O31" i="1"/>
  <c r="I32" i="1"/>
  <c r="N32" i="1"/>
  <c r="O32" i="1"/>
  <c r="I33" i="1"/>
  <c r="N33" i="1"/>
  <c r="O33" i="1" s="1"/>
  <c r="I34" i="1"/>
  <c r="N34" i="1"/>
  <c r="O34" i="1" s="1"/>
  <c r="I36" i="1"/>
  <c r="N36" i="1"/>
  <c r="O36" i="1"/>
  <c r="I37" i="1"/>
  <c r="N37" i="1"/>
  <c r="O37" i="1"/>
  <c r="I39" i="1"/>
  <c r="N39" i="1"/>
  <c r="O39" i="1" s="1"/>
  <c r="I40" i="1"/>
  <c r="N40" i="1"/>
  <c r="O40" i="1"/>
  <c r="I41" i="1"/>
  <c r="N41" i="1"/>
  <c r="O41" i="1"/>
  <c r="I42" i="1"/>
  <c r="N42" i="1"/>
  <c r="O42" i="1"/>
  <c r="I45" i="1"/>
  <c r="N45" i="1"/>
  <c r="O45" i="1" s="1"/>
  <c r="I46" i="1"/>
  <c r="N46" i="1"/>
  <c r="O46" i="1" s="1"/>
  <c r="I47" i="1"/>
  <c r="N47" i="1"/>
  <c r="O47" i="1"/>
  <c r="I48" i="1"/>
  <c r="N48" i="1"/>
  <c r="O48" i="1"/>
  <c r="I49" i="1"/>
  <c r="N49" i="1"/>
  <c r="O49" i="1" s="1"/>
  <c r="I50" i="1"/>
  <c r="N50" i="1"/>
  <c r="O50" i="1" s="1"/>
  <c r="I51" i="1"/>
  <c r="N51" i="1"/>
  <c r="O51" i="1" s="1"/>
  <c r="I52" i="1"/>
  <c r="N52" i="1"/>
  <c r="O52" i="1"/>
  <c r="I53" i="1"/>
  <c r="N53" i="1"/>
  <c r="O53" i="1" s="1"/>
  <c r="I54" i="1"/>
  <c r="N54" i="1"/>
  <c r="O54" i="1"/>
  <c r="I55" i="1"/>
  <c r="N55" i="1"/>
  <c r="O55" i="1"/>
  <c r="I56" i="1"/>
  <c r="O56" i="1"/>
  <c r="I57" i="1"/>
  <c r="N57" i="1"/>
  <c r="O57" i="1"/>
  <c r="I58" i="1"/>
  <c r="N58" i="1"/>
  <c r="O58" i="1"/>
  <c r="I61" i="1"/>
  <c r="N61" i="1"/>
  <c r="O61" i="1" s="1"/>
  <c r="N62" i="1"/>
  <c r="O62" i="1" s="1"/>
  <c r="I63" i="1"/>
  <c r="N63" i="1"/>
  <c r="O63" i="1"/>
  <c r="I64" i="1"/>
  <c r="N64" i="1"/>
  <c r="O64" i="1"/>
  <c r="I65" i="1"/>
  <c r="N65" i="1"/>
  <c r="O65" i="1" s="1"/>
  <c r="I66" i="1"/>
  <c r="N66" i="1"/>
  <c r="O66" i="1" s="1"/>
  <c r="I69" i="1"/>
  <c r="N69" i="1"/>
  <c r="O69" i="1"/>
  <c r="I70" i="1"/>
  <c r="N70" i="1"/>
  <c r="O70" i="1" s="1"/>
  <c r="I71" i="1"/>
  <c r="N71" i="1"/>
  <c r="O71" i="1"/>
  <c r="I72" i="1"/>
  <c r="N72" i="1"/>
  <c r="O72" i="1"/>
  <c r="N73" i="1"/>
  <c r="O73" i="1" s="1"/>
  <c r="I74" i="1"/>
  <c r="O74" i="1"/>
  <c r="I76" i="1"/>
  <c r="N76" i="1"/>
  <c r="O76" i="1"/>
  <c r="I77" i="1"/>
  <c r="N77" i="1"/>
  <c r="O77" i="1" s="1"/>
  <c r="N79" i="1"/>
  <c r="O79" i="1" s="1"/>
  <c r="N80" i="1"/>
  <c r="O80" i="1" s="1"/>
  <c r="N81" i="1"/>
  <c r="O81" i="1" s="1"/>
  <c r="N83" i="1"/>
  <c r="O83" i="1" s="1"/>
  <c r="N88" i="1"/>
  <c r="O88" i="1"/>
  <c r="G89" i="1"/>
  <c r="H89" i="1"/>
  <c r="J89" i="1"/>
  <c r="K89" i="1"/>
  <c r="L89" i="1"/>
  <c r="M89" i="1"/>
  <c r="O15" i="6"/>
  <c r="O16" i="6"/>
  <c r="O17" i="6"/>
  <c r="O18" i="6"/>
  <c r="O31" i="4"/>
  <c r="O32" i="4"/>
  <c r="O33" i="4"/>
  <c r="O36" i="4"/>
  <c r="O45" i="4"/>
  <c r="O5" i="4"/>
  <c r="N6" i="4"/>
  <c r="O6" i="4" s="1"/>
  <c r="N7" i="4"/>
  <c r="O7" i="4" s="1"/>
  <c r="N8" i="4"/>
  <c r="O8" i="4" s="1"/>
  <c r="N9" i="4"/>
  <c r="O9" i="4" s="1"/>
  <c r="N10" i="4"/>
  <c r="O10" i="4" s="1"/>
  <c r="N11" i="4"/>
  <c r="O11" i="4" s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N19" i="4"/>
  <c r="O19" i="4" s="1"/>
  <c r="N20" i="4"/>
  <c r="O20" i="4" s="1"/>
  <c r="N21" i="4"/>
  <c r="O21" i="4" s="1"/>
  <c r="N22" i="4"/>
  <c r="O22" i="4" s="1"/>
  <c r="N23" i="4"/>
  <c r="O23" i="4" s="1"/>
  <c r="N24" i="4"/>
  <c r="O24" i="4" s="1"/>
  <c r="N25" i="4"/>
  <c r="O25" i="4" s="1"/>
  <c r="N26" i="4"/>
  <c r="O26" i="4" s="1"/>
  <c r="N27" i="4"/>
  <c r="O27" i="4" s="1"/>
  <c r="N28" i="4"/>
  <c r="O28" i="4" s="1"/>
  <c r="N29" i="4"/>
  <c r="O29" i="4" s="1"/>
  <c r="N30" i="4"/>
  <c r="O30" i="4" s="1"/>
  <c r="N31" i="4"/>
  <c r="N32" i="4"/>
  <c r="N33" i="4"/>
  <c r="N34" i="4"/>
  <c r="O34" i="4" s="1"/>
  <c r="N36" i="4"/>
  <c r="N37" i="4"/>
  <c r="O37" i="4" s="1"/>
  <c r="N38" i="4"/>
  <c r="O38" i="4" s="1"/>
  <c r="N39" i="4"/>
  <c r="O39" i="4" s="1"/>
  <c r="N40" i="4"/>
  <c r="O40" i="4" s="1"/>
  <c r="N41" i="4"/>
  <c r="O41" i="4" s="1"/>
  <c r="N42" i="4"/>
  <c r="O42" i="4" s="1"/>
  <c r="N43" i="4"/>
  <c r="O43" i="4" s="1"/>
  <c r="N44" i="4"/>
  <c r="O44" i="4" s="1"/>
  <c r="N45" i="4"/>
  <c r="N46" i="4"/>
  <c r="O46" i="4" s="1"/>
  <c r="N47" i="4"/>
  <c r="O47" i="4" s="1"/>
  <c r="N5" i="4"/>
  <c r="N49" i="4" s="1"/>
  <c r="I27" i="4"/>
  <c r="O49" i="4" l="1"/>
  <c r="I89" i="1"/>
  <c r="O89" i="1"/>
  <c r="N89" i="1"/>
  <c r="I29" i="4"/>
  <c r="N24" i="2"/>
  <c r="O24" i="2" s="1"/>
  <c r="N207" i="2"/>
  <c r="O207" i="2" s="1"/>
  <c r="N206" i="2"/>
  <c r="O206" i="2" s="1"/>
  <c r="N177" i="2"/>
  <c r="O177" i="2" s="1"/>
  <c r="O18" i="8"/>
  <c r="O20" i="8"/>
  <c r="O17" i="8"/>
  <c r="N18" i="8"/>
  <c r="N19" i="8"/>
  <c r="O19" i="8" s="1"/>
  <c r="N20" i="8"/>
  <c r="N17" i="8"/>
  <c r="N21" i="8" l="1"/>
  <c r="N6" i="2" l="1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O93" i="2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8" i="2"/>
  <c r="O178" i="2" s="1"/>
  <c r="N179" i="2"/>
  <c r="O179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6" i="2"/>
  <c r="O186" i="2" s="1"/>
  <c r="N187" i="2"/>
  <c r="O187" i="2" s="1"/>
  <c r="N188" i="2"/>
  <c r="O188" i="2" s="1"/>
  <c r="N189" i="2"/>
  <c r="O189" i="2" s="1"/>
  <c r="N190" i="2"/>
  <c r="O190" i="2" s="1"/>
  <c r="N191" i="2"/>
  <c r="O191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8" i="2"/>
  <c r="O208" i="2" s="1"/>
  <c r="N209" i="2"/>
  <c r="O209" i="2" s="1"/>
  <c r="N210" i="2"/>
  <c r="O210" i="2" s="1"/>
  <c r="N211" i="2"/>
  <c r="O211" i="2" s="1"/>
  <c r="N212" i="2"/>
  <c r="O212" i="2" s="1"/>
  <c r="N213" i="2"/>
  <c r="O213" i="2" s="1"/>
  <c r="N214" i="2"/>
  <c r="O214" i="2" s="1"/>
  <c r="N75" i="2"/>
  <c r="O76" i="2"/>
  <c r="N215" i="2"/>
  <c r="O215" i="2" s="1"/>
  <c r="N80" i="2"/>
  <c r="O80" i="2" s="1"/>
  <c r="N5" i="2"/>
  <c r="L12" i="8"/>
  <c r="K12" i="8"/>
  <c r="J12" i="8"/>
  <c r="I12" i="8"/>
  <c r="G12" i="8"/>
  <c r="L35" i="8"/>
  <c r="K35" i="8"/>
  <c r="J35" i="8"/>
  <c r="I35" i="8"/>
  <c r="G35" i="8"/>
  <c r="N221" i="2" l="1"/>
  <c r="O44" i="2"/>
  <c r="O5" i="2"/>
  <c r="I213" i="2"/>
  <c r="I212" i="2"/>
  <c r="M19" i="6"/>
  <c r="G19" i="6"/>
  <c r="L19" i="6"/>
  <c r="K19" i="6"/>
  <c r="J19" i="6"/>
  <c r="I19" i="6"/>
  <c r="O221" i="2" l="1"/>
  <c r="I221" i="2"/>
  <c r="M35" i="8"/>
  <c r="H35" i="8"/>
  <c r="I22" i="4"/>
  <c r="N5" i="8"/>
  <c r="O5" i="8" s="1"/>
  <c r="N6" i="8"/>
  <c r="O6" i="8" s="1"/>
  <c r="N7" i="8"/>
  <c r="O7" i="8" s="1"/>
  <c r="N8" i="8"/>
  <c r="O8" i="8" s="1"/>
  <c r="N9" i="8"/>
  <c r="O9" i="8" s="1"/>
  <c r="N10" i="8"/>
  <c r="N11" i="8"/>
  <c r="O11" i="8" s="1"/>
  <c r="N27" i="8"/>
  <c r="O27" i="8" s="1"/>
  <c r="N4" i="8"/>
  <c r="O4" i="8" s="1"/>
  <c r="O10" i="8" l="1"/>
  <c r="O12" i="8" s="1"/>
  <c r="N12" i="8"/>
  <c r="O35" i="8"/>
  <c r="N35" i="8"/>
  <c r="N4" i="6"/>
  <c r="O4" i="6" s="1"/>
  <c r="L21" i="8" l="1"/>
  <c r="K21" i="8"/>
  <c r="J21" i="8"/>
  <c r="G21" i="8"/>
  <c r="I17" i="8" l="1"/>
  <c r="I21" i="8" s="1"/>
  <c r="O21" i="8" l="1"/>
  <c r="I7" i="4"/>
  <c r="I8" i="4"/>
  <c r="I13" i="4" l="1"/>
  <c r="N5" i="6" l="1"/>
  <c r="O5" i="6" s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I4" i="3"/>
  <c r="O4" i="3" s="1"/>
  <c r="B5" i="3"/>
  <c r="I6" i="4"/>
  <c r="I9" i="4"/>
  <c r="I10" i="4"/>
  <c r="I11" i="4"/>
  <c r="I14" i="4"/>
  <c r="I15" i="4"/>
  <c r="I16" i="4"/>
  <c r="I17" i="4"/>
  <c r="I18" i="4"/>
  <c r="I21" i="4"/>
  <c r="I23" i="4"/>
  <c r="I24" i="4"/>
  <c r="I25" i="4"/>
  <c r="I26" i="4"/>
  <c r="I28" i="4"/>
  <c r="I30" i="4"/>
  <c r="I31" i="4"/>
  <c r="I32" i="4"/>
  <c r="I34" i="4"/>
  <c r="I39" i="4"/>
  <c r="I40" i="4"/>
  <c r="I42" i="4"/>
  <c r="I43" i="4"/>
  <c r="I44" i="4"/>
  <c r="I49" i="4" l="1"/>
  <c r="N19" i="6"/>
  <c r="O19" i="6"/>
  <c r="O5" i="3" l="1"/>
  <c r="N5" i="3"/>
  <c r="M5" i="3"/>
  <c r="L5" i="3"/>
  <c r="K5" i="3"/>
  <c r="J5" i="3"/>
  <c r="I5" i="3"/>
  <c r="H5" i="3"/>
  <c r="G5" i="3"/>
</calcChain>
</file>

<file path=xl/sharedStrings.xml><?xml version="1.0" encoding="utf-8"?>
<sst xmlns="http://schemas.openxmlformats.org/spreadsheetml/2006/main" count="2055" uniqueCount="552">
  <si>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</si>
  <si>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</si>
  <si>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</si>
  <si>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</si>
  <si>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</si>
  <si>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</si>
  <si>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</si>
  <si>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</si>
  <si>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</si>
  <si>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</si>
  <si>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</si>
  <si>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</si>
  <si>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</si>
  <si>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</si>
  <si>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</si>
  <si>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</si>
  <si>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</si>
  <si>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</si>
  <si>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</si>
  <si>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</si>
  <si>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</si>
  <si>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</si>
  <si>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</si>
  <si>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</si>
  <si>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</si>
  <si>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</si>
  <si>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</si>
  <si>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</si>
  <si>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</si>
  <si>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</si>
  <si>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</si>
  <si>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</si>
  <si>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</si>
  <si>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</si>
  <si>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</si>
  <si>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</si>
  <si>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</si>
  <si>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</si>
  <si>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</si>
  <si>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</si>
  <si>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</si>
  <si>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</si>
  <si>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</si>
  <si>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</si>
  <si>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</si>
  <si>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FRANCIA DE LA CRUZ ABREU</t>
  </si>
  <si>
    <t>ENCARGADO (A)</t>
  </si>
  <si>
    <t>CRISTIANA BELTRE MENDEZ</t>
  </si>
  <si>
    <t>LEONOR CUEVAS SIERRA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</si>
  <si>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</si>
  <si>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</si>
  <si>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</si>
  <si>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</si>
  <si>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</si>
  <si>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</si>
  <si>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</si>
  <si>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</si>
  <si>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</si>
  <si>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</si>
  <si>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</si>
  <si>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</si>
  <si>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</si>
  <si>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</si>
  <si>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</si>
  <si>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</si>
  <si>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</si>
  <si>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</si>
  <si>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</si>
  <si>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</si>
  <si>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</si>
  <si>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</si>
  <si>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</si>
  <si>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</si>
  <si>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</si>
  <si>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</si>
  <si>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</si>
  <si>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</si>
  <si>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</si>
  <si>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</si>
  <si>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</si>
  <si>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</si>
  <si>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</si>
  <si>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</si>
  <si>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</si>
  <si>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</si>
  <si>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</si>
  <si>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</si>
  <si>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</si>
  <si>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</si>
  <si>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</si>
  <si>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</si>
  <si>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</si>
  <si>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</si>
  <si>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</si>
  <si>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</si>
  <si>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</si>
  <si>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</si>
  <si>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</si>
  <si>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</si>
  <si>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</si>
  <si>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</si>
  <si>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</si>
  <si>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</si>
  <si>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</si>
  <si>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</si>
  <si>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</si>
  <si>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</si>
  <si>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</si>
  <si>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</si>
  <si>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</si>
  <si>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</si>
  <si>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</si>
  <si>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</si>
  <si>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</si>
  <si>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</si>
  <si>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</si>
  <si>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</si>
  <si>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</si>
  <si>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</si>
  <si>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</si>
  <si>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</si>
  <si>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</si>
  <si>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</si>
  <si>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</si>
  <si>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</si>
  <si>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</si>
  <si>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</si>
  <si>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</si>
  <si>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</si>
  <si>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</si>
  <si>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</si>
  <si>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</si>
  <si>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</si>
  <si>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</si>
  <si>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</si>
  <si>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</si>
  <si>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</si>
  <si>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</si>
  <si>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</si>
  <si>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</si>
  <si>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</si>
  <si>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</si>
  <si>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</si>
  <si>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</si>
  <si>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</si>
  <si>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</si>
  <si>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</si>
  <si>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</si>
  <si>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</si>
  <si>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</si>
  <si>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</si>
  <si>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</si>
  <si>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</si>
  <si>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</si>
  <si>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JOSE ANTONIO HERNANDEZ CUEVAS</t>
  </si>
  <si>
    <t>FRANCISCO JAVIER FERNANDEZ ALMONTE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</si>
  <si>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</si>
  <si>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</si>
  <si>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</si>
  <si>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</si>
  <si>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</si>
  <si>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</si>
  <si>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</si>
  <si>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</si>
  <si>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</si>
  <si>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</si>
  <si>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</si>
  <si>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</si>
  <si>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</si>
  <si>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</si>
  <si>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</si>
  <si>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</si>
  <si>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</si>
  <si>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</si>
  <si>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</si>
  <si>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</si>
  <si>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</si>
  <si>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</si>
  <si>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</si>
  <si>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</si>
  <si>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</si>
  <si>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</si>
  <si>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</si>
  <si>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</si>
  <si>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</si>
  <si>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</si>
  <si>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</si>
  <si>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</si>
  <si>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</si>
  <si>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</si>
  <si>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</si>
  <si>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</si>
  <si>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</si>
  <si>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</si>
  <si>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</si>
  <si>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</si>
  <si>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</si>
  <si>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</si>
  <si>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</si>
  <si>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</si>
  <si>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</si>
  <si>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</si>
  <si>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</si>
  <si>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</si>
  <si>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</si>
  <si>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</si>
  <si>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</si>
  <si>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</si>
  <si>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</si>
  <si>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</si>
  <si>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</si>
  <si>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</si>
  <si>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</si>
  <si>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</si>
  <si>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</si>
  <si>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</si>
  <si>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</si>
  <si>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</si>
  <si>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</si>
  <si>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</si>
  <si>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</si>
  <si>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</si>
  <si>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</si>
  <si>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</si>
  <si>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</si>
  <si>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</si>
  <si>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</si>
  <si>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</si>
  <si>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</si>
  <si>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</si>
  <si>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</si>
  <si>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</si>
  <si>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</si>
  <si>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</si>
  <si>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</si>
  <si>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</si>
  <si>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</si>
  <si>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</si>
  <si>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</si>
  <si>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</si>
  <si>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</si>
  <si>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</si>
  <si>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</si>
  <si>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</si>
  <si>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</si>
  <si>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</si>
  <si>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</si>
  <si>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</si>
  <si>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</si>
  <si>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</si>
  <si>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</si>
  <si>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</si>
  <si>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</si>
  <si>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</si>
  <si>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</si>
  <si>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</si>
  <si>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</si>
  <si>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</si>
  <si>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</si>
  <si>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</si>
  <si>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</si>
  <si>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</si>
  <si>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</si>
  <si>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MARIA DEL CARMEN VAZQUEZ CAMPILLO</t>
  </si>
  <si>
    <t>DORIS AURORA ALVAREZ MARTINEZ</t>
  </si>
  <si>
    <t>ALBERICH AYLWIN REYES JIMENEZ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</si>
  <si>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</si>
  <si>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</si>
  <si>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</si>
  <si>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</si>
  <si>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</si>
  <si>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</si>
  <si>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</si>
  <si>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</si>
  <si>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</si>
  <si>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</si>
  <si>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</si>
  <si>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</si>
  <si>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</si>
  <si>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</si>
  <si>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</si>
  <si>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</si>
  <si>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</si>
  <si>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</si>
  <si>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</si>
  <si>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</si>
  <si>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</si>
  <si>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</si>
  <si>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</si>
  <si>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</si>
  <si>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</si>
  <si>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</si>
  <si>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</si>
  <si>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</si>
  <si>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</si>
  <si>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</si>
  <si>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</si>
  <si>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</si>
  <si>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</si>
  <si>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</si>
  <si>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</si>
  <si>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</si>
  <si>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</si>
  <si>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</si>
  <si>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</si>
  <si>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</si>
  <si>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</si>
  <si>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</si>
  <si>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</si>
  <si>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</si>
  <si>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</si>
  <si>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</si>
  <si>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</si>
  <si>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</si>
  <si>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</si>
  <si>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</si>
  <si>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</si>
  <si>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</si>
  <si>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</si>
  <si>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</si>
  <si>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</si>
  <si>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</si>
  <si>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</si>
  <si>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</si>
  <si>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</si>
  <si>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</si>
  <si>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</si>
  <si>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</si>
  <si>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</si>
  <si>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</si>
  <si>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</si>
  <si>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</si>
  <si>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</si>
  <si>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</si>
  <si>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</si>
  <si>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</si>
  <si>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</si>
  <si>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</si>
  <si>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</si>
  <si>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</si>
  <si>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</si>
  <si>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</si>
  <si>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</si>
  <si>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</si>
  <si>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</si>
  <si>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</si>
  <si>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</si>
  <si>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</si>
  <si>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</si>
  <si>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</si>
  <si>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</si>
  <si>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</si>
  <si>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</si>
  <si>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</si>
  <si>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</si>
  <si>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</si>
  <si>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 xml:space="preserve">MIGUEL ANGEL DÍAZ </t>
  </si>
  <si>
    <t xml:space="preserve">FERMIN BLANDINO ROSARIO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</si>
  <si>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</si>
  <si>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</si>
  <si>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</si>
  <si>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</si>
  <si>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</si>
  <si>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</si>
  <si>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</si>
  <si>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</si>
  <si>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</si>
  <si>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</si>
  <si>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</si>
  <si>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</si>
  <si>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</si>
  <si>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</si>
  <si>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</si>
  <si>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</si>
  <si>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</si>
  <si>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</si>
  <si>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</si>
  <si>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</si>
  <si>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</si>
  <si>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</si>
  <si>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</si>
  <si>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</si>
  <si>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</si>
  <si>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</si>
  <si>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</si>
  <si>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</si>
  <si>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</si>
  <si>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</si>
  <si>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</si>
  <si>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</si>
  <si>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</si>
  <si>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</si>
  <si>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</si>
  <si>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</si>
  <si>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</si>
  <si>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</si>
  <si>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</si>
  <si>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</si>
  <si>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</si>
  <si>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</si>
  <si>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</si>
  <si>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</si>
  <si>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</si>
  <si>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</si>
  <si>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</si>
  <si>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</si>
  <si>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</si>
  <si>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</si>
  <si>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</si>
  <si>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</si>
  <si>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</si>
  <si>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</si>
  <si>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</si>
  <si>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</si>
  <si>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</si>
  <si>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</si>
  <si>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</si>
  <si>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</si>
  <si>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</si>
  <si>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</si>
  <si>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</si>
  <si>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</si>
  <si>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</si>
  <si>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</si>
  <si>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</si>
  <si>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</si>
  <si>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</si>
  <si>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</si>
  <si>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</si>
  <si>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</si>
  <si>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</si>
  <si>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</si>
  <si>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</si>
  <si>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</si>
  <si>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</si>
  <si>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</si>
  <si>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</si>
  <si>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</si>
  <si>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</si>
  <si>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</si>
  <si>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</si>
  <si>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</si>
  <si>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</si>
  <si>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</si>
  <si>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</si>
  <si>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</si>
  <si>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</si>
  <si>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</si>
  <si>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</si>
  <si>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</si>
  <si>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</si>
  <si>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</si>
  <si>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ANYELINE PÉREZ RAMÍREZ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</si>
  <si>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</si>
  <si>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</si>
  <si>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</si>
  <si>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</si>
  <si>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</si>
  <si>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</si>
  <si>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</si>
  <si>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</si>
  <si>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</si>
  <si>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</si>
  <si>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</si>
  <si>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</si>
  <si>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</si>
  <si>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</si>
  <si>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</si>
  <si>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</si>
  <si>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</si>
  <si>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</si>
  <si>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</si>
  <si>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</si>
  <si>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</si>
  <si>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</si>
  <si>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</si>
  <si>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</si>
  <si>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</si>
  <si>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</si>
  <si>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</si>
  <si>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</si>
  <si>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</si>
  <si>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</si>
  <si>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</si>
  <si>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</si>
  <si>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</si>
  <si>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</si>
  <si>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</si>
  <si>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</si>
  <si>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</si>
  <si>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</si>
  <si>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</si>
  <si>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</si>
  <si>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</si>
  <si>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</si>
  <si>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</si>
  <si>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</si>
  <si>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</si>
  <si>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</si>
  <si>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</si>
  <si>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</si>
  <si>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</si>
  <si>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</si>
  <si>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</si>
  <si>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</si>
  <si>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</si>
  <si>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</si>
  <si>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</si>
  <si>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</si>
  <si>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</si>
  <si>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</si>
  <si>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</si>
  <si>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</si>
  <si>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</si>
  <si>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</si>
  <si>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</si>
  <si>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</si>
  <si>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 xml:space="preserve">WESKENDY MIHOVAR TAPIA MONTERO </t>
  </si>
  <si>
    <t>JOSE PAREDES CALCAÑO</t>
  </si>
  <si>
    <t>GERSON DANIEL RAMOS HERNANDEZ</t>
  </si>
  <si>
    <t>JOSE ADON PASCUAL</t>
  </si>
  <si>
    <t>GESTOR DE REDES SOCIALES</t>
  </si>
  <si>
    <t>LEONELA CABRAL VIDAL</t>
  </si>
  <si>
    <t>ISABELA DE WINDT TAVAREZ</t>
  </si>
  <si>
    <t>PARALEGAL</t>
  </si>
  <si>
    <t>SEBASTIAN MARTINEZ MADERA</t>
  </si>
  <si>
    <t>ADRIAN RAFAEL DIPLAN MONTAS</t>
  </si>
  <si>
    <t>Responsable Recursos Humanos_____________________________________</t>
  </si>
  <si>
    <t>XIOMARIS SÁNCHEZ VÁSQUEZ</t>
  </si>
  <si>
    <t>AUXILIAR  DE ALMACEN Y SUMINISTRO</t>
  </si>
  <si>
    <t xml:space="preserve">AURELINA CAMPUSANO MARTINEZ </t>
  </si>
  <si>
    <t xml:space="preserve">ANGEL LUIS MARTE PERALTA </t>
  </si>
  <si>
    <t>KELVIN DISRAELI CRUZ WILLIAMS</t>
  </si>
  <si>
    <t>JOSE RAMON DIAZ PITTA</t>
  </si>
  <si>
    <t>RAMON ALFREDO TORO CASTILLO</t>
  </si>
  <si>
    <t>HECTOR JULIO CASTILLO PERALTA</t>
  </si>
  <si>
    <t>MIREIDY BELTRE BELTRE</t>
  </si>
  <si>
    <t>SECCION DE ESTACION Y ADMINISTRACIÓN PESQUERA- SAN PEDRO DE MACORIS</t>
  </si>
  <si>
    <t>GUILLERMO ALCANTARA MATEO</t>
  </si>
  <si>
    <t xml:space="preserve">DIVISIÓN DE TRANSFORMACIÓN DIGITAL </t>
  </si>
  <si>
    <t>EDGAR EDUARDO BOURNIGAL TEJADA</t>
  </si>
  <si>
    <t>NÓMINA PERSONAL FIJO CORRESPONDIENTE AL MES DE OCTUBRE 2025</t>
  </si>
  <si>
    <t>DIDSON ALBERTO DE LA CRUZ DE LOS SANTOS</t>
  </si>
  <si>
    <t>ERIKA ORTIZ SOTO</t>
  </si>
  <si>
    <t>NÓMINA PERSONAL FIJO 2 CORRESPONDIENTE AL MES DE OCTUBRE 2025</t>
  </si>
  <si>
    <t xml:space="preserve">MYLCHA YESENIA MADERA MORA </t>
  </si>
  <si>
    <t>NÓMINA PERSONAL TEMPORALES CORRESPONDIENTE AL MES DE OCTUBRE 2025</t>
  </si>
  <si>
    <t>NÓMINA PERSONAL TRAMITE EN PENSIÓN CORRESPONDIENTE AL MES DE OCTUBRE  2025</t>
  </si>
  <si>
    <t>NÓMINA PERSONAL DE VIGILANCIA CORRESPONDIENTE AL MES DE OCTUBRE 2025</t>
  </si>
  <si>
    <t>NÓMINA PERSONAL DE INTERINATO  CORRESPONDIENTE AL MES DE OCTUBRE 2025</t>
  </si>
  <si>
    <t>NÓMINA PERSONAL DE INTERINATO FONDO 9998  CORRESPONDIENTE AL MES DE OCTUBRE 2025</t>
  </si>
  <si>
    <t>NÓMINA PERSONAL DE SUPLENCIA  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</si>
</sst>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name val="Calibri"/>
      <family val="2"/>
      <scheme val="minor"/>
    </font>
    <font>
      <sz val="18"/>
      <name val="Calibri"/>
      <family val="2"/>
    </font>
    <font>
      <sz val="18"/>
      <color rgb="FF000000"/>
      <name val="Calibri"/>
      <family val="2"/>
    </font>
    <font>
      <sz val="18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0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1" fillId="0" borderId="0" xfId="0" applyFont="1" applyAlignment="1">
      <alignment horizontal="right"/>
    </xf>
    <xf numFmtId="0" fontId="31" fillId="0" borderId="12" xfId="0" applyFont="1" applyBorder="1"/>
    <xf numFmtId="0" fontId="31" fillId="0" borderId="0" xfId="0" applyFont="1"/>
    <xf numFmtId="0" fontId="31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3" xfId="0" applyFont="1" applyBorder="1"/>
    <xf numFmtId="17" fontId="23" fillId="0" borderId="13" xfId="0" applyNumberFormat="1" applyFont="1" applyBorder="1"/>
    <xf numFmtId="165" fontId="23" fillId="0" borderId="13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3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right"/>
    </xf>
    <xf numFmtId="165" fontId="23" fillId="33" borderId="13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29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29" fillId="0" borderId="11" xfId="0" applyNumberFormat="1" applyFont="1" applyBorder="1"/>
    <xf numFmtId="0" fontId="33" fillId="0" borderId="0" xfId="0" applyFont="1"/>
    <xf numFmtId="0" fontId="34" fillId="0" borderId="0" xfId="0" applyFont="1"/>
    <xf numFmtId="0" fontId="36" fillId="0" borderId="0" xfId="0" applyFont="1"/>
    <xf numFmtId="165" fontId="35" fillId="0" borderId="10" xfId="0" applyNumberFormat="1" applyFont="1" applyBorder="1" applyAlignment="1">
      <alignment wrapText="1"/>
    </xf>
    <xf numFmtId="0" fontId="35" fillId="0" borderId="0" xfId="0" applyFont="1" applyAlignment="1">
      <alignment horizontal="right" wrapText="1"/>
    </xf>
    <xf numFmtId="0" fontId="35" fillId="0" borderId="0" xfId="0" applyFont="1" applyAlignment="1">
      <alignment wrapText="1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center" wrapText="1"/>
    </xf>
    <xf numFmtId="4" fontId="35" fillId="0" borderId="0" xfId="0" applyNumberFormat="1" applyFont="1" applyAlignment="1">
      <alignment wrapText="1"/>
    </xf>
    <xf numFmtId="4" fontId="35" fillId="0" borderId="0" xfId="0" applyNumberFormat="1" applyFont="1" applyAlignment="1">
      <alignment horizontal="right" wrapText="1"/>
    </xf>
    <xf numFmtId="0" fontId="35" fillId="0" borderId="0" xfId="0" applyFont="1" applyAlignment="1">
      <alignment horizontal="right"/>
    </xf>
    <xf numFmtId="0" fontId="35" fillId="0" borderId="0" xfId="0" applyFont="1"/>
    <xf numFmtId="0" fontId="37" fillId="0" borderId="0" xfId="0" applyFont="1"/>
    <xf numFmtId="0" fontId="37" fillId="0" borderId="0" xfId="0" applyFont="1" applyAlignment="1">
      <alignment horizontal="center"/>
    </xf>
    <xf numFmtId="4" fontId="35" fillId="0" borderId="0" xfId="0" applyNumberFormat="1" applyFont="1"/>
    <xf numFmtId="4" fontId="35" fillId="0" borderId="0" xfId="0" applyNumberFormat="1" applyFont="1" applyAlignment="1">
      <alignment horizontal="right"/>
    </xf>
    <xf numFmtId="0" fontId="33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left" vertical="center" wrapText="1"/>
    </xf>
    <xf numFmtId="165" fontId="27" fillId="0" borderId="10" xfId="0" applyNumberFormat="1" applyFont="1" applyBorder="1" applyAlignment="1">
      <alignment horizontal="right" vertical="center" wrapText="1"/>
    </xf>
    <xf numFmtId="165" fontId="27" fillId="0" borderId="11" xfId="0" applyNumberFormat="1" applyFont="1" applyBorder="1" applyAlignment="1">
      <alignment horizontal="right" vertical="center" wrapText="1"/>
    </xf>
    <xf numFmtId="0" fontId="32" fillId="0" borderId="0" xfId="0" applyFont="1"/>
    <xf numFmtId="0" fontId="27" fillId="0" borderId="11" xfId="0" applyFont="1" applyBorder="1"/>
    <xf numFmtId="0" fontId="27" fillId="0" borderId="11" xfId="0" applyFont="1" applyBorder="1" applyAlignment="1">
      <alignment horizontal="left"/>
    </xf>
    <xf numFmtId="0" fontId="0" fillId="0" borderId="0" xfId="0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17" fontId="27" fillId="0" borderId="10" xfId="0" applyNumberFormat="1" applyFont="1" applyBorder="1" applyAlignment="1">
      <alignment horizontal="left" vertical="center"/>
    </xf>
    <xf numFmtId="165" fontId="27" fillId="0" borderId="10" xfId="0" applyNumberFormat="1" applyFont="1" applyBorder="1" applyAlignment="1">
      <alignment horizontal="right" vertical="center"/>
    </xf>
    <xf numFmtId="165" fontId="29" fillId="0" borderId="10" xfId="0" applyNumberFormat="1" applyFont="1" applyBorder="1" applyAlignment="1">
      <alignment horizontal="right" vertical="center"/>
    </xf>
    <xf numFmtId="165" fontId="35" fillId="0" borderId="11" xfId="0" applyNumberFormat="1" applyFont="1" applyBorder="1"/>
    <xf numFmtId="165" fontId="35" fillId="0" borderId="11" xfId="0" applyNumberFormat="1" applyFont="1" applyBorder="1" applyAlignment="1">
      <alignment horizontal="right"/>
    </xf>
    <xf numFmtId="0" fontId="38" fillId="0" borderId="0" xfId="0" applyFont="1" applyAlignment="1">
      <alignment horizontal="right"/>
    </xf>
    <xf numFmtId="0" fontId="38" fillId="0" borderId="12" xfId="0" applyFont="1" applyBorder="1"/>
    <xf numFmtId="0" fontId="38" fillId="0" borderId="0" xfId="0" applyFont="1"/>
    <xf numFmtId="0" fontId="30" fillId="0" borderId="11" xfId="0" applyFont="1" applyBorder="1" applyAlignment="1">
      <alignment horizontal="right"/>
    </xf>
    <xf numFmtId="0" fontId="30" fillId="0" borderId="11" xfId="0" applyFont="1" applyBorder="1" applyAlignment="1">
      <alignment horizontal="center"/>
    </xf>
    <xf numFmtId="0" fontId="28" fillId="0" borderId="11" xfId="0" applyFont="1" applyBorder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0" fillId="33" borderId="0" xfId="0" applyFill="1"/>
    <xf numFmtId="0" fontId="23" fillId="33" borderId="0" xfId="0" applyFont="1" applyFill="1" applyAlignment="1">
      <alignment horizontal="center"/>
    </xf>
    <xf numFmtId="0" fontId="39" fillId="0" borderId="0" xfId="0" applyFont="1" applyAlignment="1">
      <alignment horizontal="right"/>
    </xf>
    <xf numFmtId="0" fontId="40" fillId="0" borderId="12" xfId="0" applyFont="1" applyBorder="1"/>
    <xf numFmtId="0" fontId="40" fillId="0" borderId="0" xfId="0" applyFont="1"/>
    <xf numFmtId="0" fontId="40" fillId="0" borderId="0" xfId="0" applyFont="1" applyAlignment="1">
      <alignment horizontal="center"/>
    </xf>
    <xf numFmtId="0" fontId="39" fillId="0" borderId="0" xfId="0" applyFont="1"/>
    <xf numFmtId="0" fontId="40" fillId="0" borderId="0" xfId="0" applyFont="1" applyAlignment="1">
      <alignment horizontal="right"/>
    </xf>
    <xf numFmtId="0" fontId="31" fillId="33" borderId="10" xfId="0" applyFont="1" applyFill="1" applyBorder="1"/>
    <xf numFmtId="17" fontId="31" fillId="0" borderId="10" xfId="0" applyNumberFormat="1" applyFont="1" applyBorder="1" applyAlignment="1">
      <alignment horizontal="center"/>
    </xf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17" fontId="31" fillId="0" borderId="10" xfId="0" applyNumberFormat="1" applyFont="1" applyBorder="1"/>
    <xf numFmtId="165" fontId="31" fillId="0" borderId="10" xfId="0" applyNumberFormat="1" applyFont="1" applyBorder="1"/>
    <xf numFmtId="165" fontId="31" fillId="0" borderId="10" xfId="0" applyNumberFormat="1" applyFont="1" applyBorder="1" applyAlignment="1">
      <alignment horizontal="right"/>
    </xf>
    <xf numFmtId="17" fontId="31" fillId="33" borderId="10" xfId="0" applyNumberFormat="1" applyFont="1" applyFill="1" applyBorder="1"/>
    <xf numFmtId="0" fontId="41" fillId="0" borderId="10" xfId="0" applyFont="1" applyBorder="1" applyAlignment="1">
      <alignment horizontal="center" vertical="center" wrapText="1"/>
    </xf>
    <xf numFmtId="17" fontId="31" fillId="0" borderId="10" xfId="0" applyNumberFormat="1" applyFont="1" applyBorder="1" applyAlignment="1">
      <alignment wrapText="1"/>
    </xf>
    <xf numFmtId="165" fontId="31" fillId="0" borderId="10" xfId="0" applyNumberFormat="1" applyFont="1" applyBorder="1" applyAlignment="1">
      <alignment horizontal="right" wrapText="1"/>
    </xf>
    <xf numFmtId="17" fontId="31" fillId="33" borderId="10" xfId="0" applyNumberFormat="1" applyFont="1" applyFill="1" applyBorder="1" applyAlignment="1">
      <alignment wrapText="1"/>
    </xf>
    <xf numFmtId="0" fontId="41" fillId="0" borderId="10" xfId="0" applyFont="1" applyBorder="1" applyAlignment="1">
      <alignment horizontal="right" wrapText="1"/>
    </xf>
    <xf numFmtId="0" fontId="41" fillId="0" borderId="10" xfId="0" applyFont="1" applyBorder="1" applyAlignment="1">
      <alignment horizontal="center" wrapText="1"/>
    </xf>
    <xf numFmtId="0" fontId="38" fillId="0" borderId="10" xfId="0" applyFont="1" applyBorder="1" applyAlignment="1">
      <alignment wrapText="1"/>
    </xf>
    <xf numFmtId="0" fontId="38" fillId="0" borderId="10" xfId="0" applyFont="1" applyBorder="1" applyAlignment="1">
      <alignment horizontal="center" wrapText="1"/>
    </xf>
    <xf numFmtId="165" fontId="41" fillId="0" borderId="10" xfId="0" applyNumberFormat="1" applyFont="1" applyBorder="1" applyAlignment="1">
      <alignment wrapText="1"/>
    </xf>
    <xf numFmtId="165" fontId="41" fillId="0" borderId="10" xfId="0" applyNumberFormat="1" applyFont="1" applyBorder="1" applyAlignment="1">
      <alignment horizontal="right" wrapText="1"/>
    </xf>
    <xf numFmtId="0" fontId="31" fillId="33" borderId="10" xfId="0" applyFont="1" applyFill="1" applyBorder="1" applyAlignment="1">
      <alignment horizontal="left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wrapText="1"/>
    </xf>
    <xf numFmtId="165" fontId="31" fillId="33" borderId="10" xfId="0" applyNumberFormat="1" applyFont="1" applyFill="1" applyBorder="1" applyAlignment="1">
      <alignment horizontal="right" wrapText="1"/>
    </xf>
    <xf numFmtId="165" fontId="42" fillId="0" borderId="10" xfId="0" applyNumberFormat="1" applyFont="1" applyBorder="1" applyAlignment="1">
      <alignment horizontal="right" wrapText="1"/>
    </xf>
    <xf numFmtId="0" fontId="31" fillId="33" borderId="10" xfId="0" applyFont="1" applyFill="1" applyBorder="1" applyAlignment="1">
      <alignment horizontal="left" wrapText="1"/>
    </xf>
    <xf numFmtId="165" fontId="42" fillId="33" borderId="10" xfId="0" applyNumberFormat="1" applyFont="1" applyFill="1" applyBorder="1" applyAlignment="1">
      <alignment horizontal="right" wrapText="1"/>
    </xf>
    <xf numFmtId="49" fontId="31" fillId="0" borderId="10" xfId="0" applyNumberFormat="1" applyFont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 wrapText="1"/>
    </xf>
    <xf numFmtId="0" fontId="44" fillId="33" borderId="10" xfId="0" applyFont="1" applyFill="1" applyBorder="1" applyAlignment="1">
      <alignment horizontal="left" vertical="center" wrapText="1"/>
    </xf>
    <xf numFmtId="49" fontId="31" fillId="33" borderId="10" xfId="0" applyNumberFormat="1" applyFont="1" applyFill="1" applyBorder="1" applyAlignment="1">
      <alignment horizontal="center" vertical="center" wrapText="1"/>
    </xf>
    <xf numFmtId="0" fontId="43" fillId="33" borderId="10" xfId="0" applyFont="1" applyFill="1" applyBorder="1" applyAlignment="1">
      <alignment horizontal="left" vertical="center" wrapText="1"/>
    </xf>
    <xf numFmtId="0" fontId="31" fillId="33" borderId="10" xfId="0" applyFont="1" applyFill="1" applyBorder="1" applyAlignment="1">
      <alignment horizontal="center" vertical="center" wrapText="1"/>
    </xf>
    <xf numFmtId="17" fontId="31" fillId="33" borderId="10" xfId="0" applyNumberFormat="1" applyFont="1" applyFill="1" applyBorder="1" applyAlignment="1">
      <alignment horizontal="right" vertical="center" wrapText="1"/>
    </xf>
    <xf numFmtId="165" fontId="31" fillId="33" borderId="10" xfId="0" applyNumberFormat="1" applyFont="1" applyFill="1" applyBorder="1" applyAlignment="1">
      <alignment horizontal="right" vertical="center" wrapText="1"/>
    </xf>
    <xf numFmtId="165" fontId="42" fillId="33" borderId="10" xfId="0" applyNumberFormat="1" applyFont="1" applyFill="1" applyBorder="1" applyAlignment="1">
      <alignment horizontal="right" vertical="center" wrapText="1"/>
    </xf>
    <xf numFmtId="165" fontId="43" fillId="33" borderId="10" xfId="0" applyNumberFormat="1" applyFont="1" applyFill="1" applyBorder="1" applyAlignment="1">
      <alignment horizontal="right" wrapText="1"/>
    </xf>
    <xf numFmtId="0" fontId="31" fillId="33" borderId="13" xfId="0" applyFont="1" applyFill="1" applyBorder="1" applyAlignment="1">
      <alignment horizontal="left" vertical="center" wrapText="1"/>
    </xf>
    <xf numFmtId="49" fontId="31" fillId="0" borderId="13" xfId="0" applyNumberFormat="1" applyFont="1" applyBorder="1" applyAlignment="1">
      <alignment horizontal="center" vertical="center" wrapText="1"/>
    </xf>
    <xf numFmtId="0" fontId="43" fillId="0" borderId="13" xfId="0" applyFont="1" applyBorder="1" applyAlignment="1">
      <alignment horizontal="left" vertical="center" wrapText="1"/>
    </xf>
    <xf numFmtId="0" fontId="44" fillId="33" borderId="13" xfId="0" applyFont="1" applyFill="1" applyBorder="1" applyAlignment="1">
      <alignment horizontal="left" vertical="center" wrapText="1"/>
    </xf>
    <xf numFmtId="0" fontId="31" fillId="33" borderId="13" xfId="0" applyFont="1" applyFill="1" applyBorder="1" applyAlignment="1">
      <alignment horizontal="left" wrapText="1"/>
    </xf>
    <xf numFmtId="17" fontId="31" fillId="33" borderId="13" xfId="0" applyNumberFormat="1" applyFont="1" applyFill="1" applyBorder="1" applyAlignment="1">
      <alignment wrapText="1"/>
    </xf>
    <xf numFmtId="165" fontId="31" fillId="33" borderId="13" xfId="0" applyNumberFormat="1" applyFont="1" applyFill="1" applyBorder="1" applyAlignment="1">
      <alignment horizontal="right" wrapText="1"/>
    </xf>
    <xf numFmtId="0" fontId="31" fillId="33" borderId="11" xfId="0" applyFont="1" applyFill="1" applyBorder="1" applyAlignment="1">
      <alignment horizontal="left" vertical="center" wrapText="1"/>
    </xf>
    <xf numFmtId="0" fontId="31" fillId="33" borderId="11" xfId="0" applyFont="1" applyFill="1" applyBorder="1" applyAlignment="1">
      <alignment horizontal="center" vertical="center" wrapText="1"/>
    </xf>
    <xf numFmtId="0" fontId="31" fillId="33" borderId="11" xfId="0" applyFont="1" applyFill="1" applyBorder="1" applyAlignment="1">
      <alignment horizontal="left" wrapText="1"/>
    </xf>
    <xf numFmtId="17" fontId="31" fillId="33" borderId="11" xfId="0" applyNumberFormat="1" applyFont="1" applyFill="1" applyBorder="1" applyAlignment="1">
      <alignment wrapText="1"/>
    </xf>
    <xf numFmtId="165" fontId="31" fillId="33" borderId="11" xfId="0" applyNumberFormat="1" applyFont="1" applyFill="1" applyBorder="1" applyAlignment="1">
      <alignment horizontal="right" wrapText="1"/>
    </xf>
    <xf numFmtId="17" fontId="31" fillId="0" borderId="11" xfId="0" applyNumberFormat="1" applyFont="1" applyBorder="1" applyAlignment="1">
      <alignment horizontal="center" vertical="center" wrapText="1"/>
    </xf>
    <xf numFmtId="17" fontId="31" fillId="0" borderId="11" xfId="0" applyNumberFormat="1" applyFont="1" applyBorder="1" applyAlignment="1">
      <alignment horizontal="left" vertical="center" wrapText="1"/>
    </xf>
    <xf numFmtId="0" fontId="45" fillId="33" borderId="10" xfId="0" applyFont="1" applyFill="1" applyBorder="1" applyAlignment="1">
      <alignment horizontal="left" vertical="center" wrapText="1"/>
    </xf>
    <xf numFmtId="17" fontId="31" fillId="0" borderId="10" xfId="0" applyNumberFormat="1" applyFont="1" applyBorder="1" applyAlignment="1">
      <alignment horizontal="center" vertical="center" wrapText="1"/>
    </xf>
    <xf numFmtId="17" fontId="31" fillId="0" borderId="10" xfId="0" applyNumberFormat="1" applyFont="1" applyBorder="1" applyAlignment="1">
      <alignment horizontal="left" vertical="center" wrapText="1"/>
    </xf>
    <xf numFmtId="17" fontId="31" fillId="33" borderId="11" xfId="0" applyNumberFormat="1" applyFont="1" applyFill="1" applyBorder="1" applyAlignment="1">
      <alignment horizontal="right" vertical="center" wrapText="1"/>
    </xf>
    <xf numFmtId="165" fontId="31" fillId="33" borderId="11" xfId="0" applyNumberFormat="1" applyFont="1" applyFill="1" applyBorder="1" applyAlignment="1">
      <alignment horizontal="right" vertical="center" wrapText="1"/>
    </xf>
    <xf numFmtId="0" fontId="31" fillId="0" borderId="11" xfId="0" applyFont="1" applyBorder="1" applyAlignment="1">
      <alignment horizontal="left" vertical="center" wrapText="1"/>
    </xf>
    <xf numFmtId="17" fontId="31" fillId="0" borderId="11" xfId="0" applyNumberFormat="1" applyFont="1" applyBorder="1" applyAlignment="1">
      <alignment horizontal="right" vertical="center" wrapText="1"/>
    </xf>
    <xf numFmtId="165" fontId="31" fillId="0" borderId="11" xfId="0" applyNumberFormat="1" applyFont="1" applyBorder="1" applyAlignment="1">
      <alignment horizontal="right" vertical="center" wrapText="1"/>
    </xf>
    <xf numFmtId="165" fontId="31" fillId="0" borderId="10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19" fillId="0" borderId="0" xfId="0" applyFont="1"/>
    <xf numFmtId="0" fontId="28" fillId="0" borderId="0" xfId="0" applyFont="1" applyAlignment="1">
      <alignment horizontal="right"/>
    </xf>
    <xf numFmtId="0" fontId="38" fillId="0" borderId="0" xfId="0" applyFont="1" applyAlignment="1">
      <alignment horizontal="right"/>
    </xf>
    <xf numFmtId="0" fontId="3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12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2:X231"/>
  <sheetViews>
    <sheetView topLeftCell="E190" zoomScale="85" zoomScaleNormal="85" zoomScalePageLayoutView="85" workbookViewId="0">
      <selection sqref="A1:Q202"/>
    </sheetView>
  </sheetViews>
  <sheetFormatPr baseColWidth="10" defaultColWidth="11.42578125" defaultRowHeight="15" x14ac:dyDescent="0.25"/>
  <cols>
    <col min="1" max="1" width="86.5703125" customWidth="1"/>
    <col min="2" max="2" width="12.42578125" customWidth="1"/>
    <col min="3" max="3" width="64.140625" customWidth="1"/>
    <col min="4" max="4" width="89.42578125" customWidth="1"/>
    <col min="5" max="5" width="33.7109375" style="1" customWidth="1"/>
    <col min="6" max="6" width="18.7109375" bestFit="1" customWidth="1"/>
    <col min="7" max="7" width="18.5703125" bestFit="1" customWidth="1"/>
    <col min="8" max="8" width="15.85546875" style="2" customWidth="1"/>
    <col min="9" max="9" width="18.5703125" bestFit="1" customWidth="1"/>
    <col min="10" max="10" width="15.7109375" bestFit="1" customWidth="1"/>
    <col min="11" max="11" width="16.85546875" bestFit="1" customWidth="1"/>
    <col min="12" max="12" width="15.7109375" bestFit="1" customWidth="1"/>
    <col min="13" max="13" width="18.140625" customWidth="1"/>
    <col min="14" max="14" width="18.28515625" customWidth="1"/>
    <col min="15" max="15" width="22.5703125" customWidth="1"/>
    <col min="17" max="17" width="11.85546875" bestFit="1" customWidth="1"/>
  </cols>
  <sheetData>
    <row r="2" spans="1:18" ht="13.5" customHeight="1" x14ac:dyDescent="0.25"/>
    <row r="3" spans="1:18" s="106" customFormat="1" ht="30" customHeight="1" x14ac:dyDescent="0.35">
      <c r="A3" s="105" t="s">
        <v>541</v>
      </c>
      <c r="E3" s="145"/>
      <c r="H3" s="146"/>
    </row>
    <row r="4" spans="1:18" s="106" customFormat="1" ht="42" x14ac:dyDescent="0.35">
      <c r="A4" s="121" t="s">
        <v>0</v>
      </c>
      <c r="B4" s="121" t="s">
        <v>321</v>
      </c>
      <c r="C4" s="121" t="s">
        <v>2</v>
      </c>
      <c r="D4" s="121" t="s">
        <v>3</v>
      </c>
      <c r="E4" s="121" t="s">
        <v>489</v>
      </c>
      <c r="F4" s="121" t="s">
        <v>4</v>
      </c>
      <c r="G4" s="121" t="s">
        <v>5</v>
      </c>
      <c r="H4" s="121" t="s">
        <v>6</v>
      </c>
      <c r="I4" s="121" t="s">
        <v>7</v>
      </c>
      <c r="J4" s="121" t="s">
        <v>8</v>
      </c>
      <c r="K4" s="121" t="s">
        <v>9</v>
      </c>
      <c r="L4" s="121" t="s">
        <v>10</v>
      </c>
      <c r="M4" s="121" t="s">
        <v>11</v>
      </c>
      <c r="N4" s="121" t="s">
        <v>12</v>
      </c>
      <c r="O4" s="121" t="s">
        <v>13</v>
      </c>
      <c r="Q4" s="145"/>
    </row>
    <row r="5" spans="1:18" ht="28.5" customHeight="1" x14ac:dyDescent="0.35">
      <c r="A5" s="173" t="s">
        <v>14</v>
      </c>
      <c r="B5" s="174" t="s">
        <v>15</v>
      </c>
      <c r="C5" s="175" t="s">
        <v>16</v>
      </c>
      <c r="D5" s="175" t="s">
        <v>401</v>
      </c>
      <c r="E5" s="176" t="s">
        <v>17</v>
      </c>
      <c r="F5" s="164">
        <v>44044</v>
      </c>
      <c r="G5" s="165">
        <v>240000</v>
      </c>
      <c r="H5" s="165">
        <v>0</v>
      </c>
      <c r="I5" s="165">
        <v>240000</v>
      </c>
      <c r="J5" s="165">
        <v>6888</v>
      </c>
      <c r="K5" s="177">
        <v>45213.58</v>
      </c>
      <c r="L5" s="165">
        <v>6589.14</v>
      </c>
      <c r="M5" s="178">
        <v>25</v>
      </c>
      <c r="N5" s="165">
        <f>J5+K5+L5+M5</f>
        <v>58715.72</v>
      </c>
      <c r="O5" s="165">
        <f>G5-N5</f>
        <v>181284.28</v>
      </c>
      <c r="Q5" s="28"/>
      <c r="R5" s="28"/>
    </row>
    <row r="6" spans="1:18" ht="28.5" customHeight="1" x14ac:dyDescent="0.35">
      <c r="A6" s="173" t="s">
        <v>18</v>
      </c>
      <c r="B6" s="174" t="s">
        <v>15</v>
      </c>
      <c r="C6" s="175" t="s">
        <v>389</v>
      </c>
      <c r="D6" s="173" t="s">
        <v>402</v>
      </c>
      <c r="E6" s="179" t="s">
        <v>17</v>
      </c>
      <c r="F6" s="166">
        <v>44044</v>
      </c>
      <c r="G6" s="177">
        <v>120000</v>
      </c>
      <c r="H6" s="177">
        <v>0</v>
      </c>
      <c r="I6" s="177">
        <v>120000</v>
      </c>
      <c r="J6" s="177">
        <v>3444</v>
      </c>
      <c r="K6" s="177">
        <v>16809.87</v>
      </c>
      <c r="L6" s="177">
        <v>3648</v>
      </c>
      <c r="M6" s="180">
        <v>25</v>
      </c>
      <c r="N6" s="177">
        <f t="shared" ref="N6:N67" si="0">J6+K6+L6+M6</f>
        <v>23926.87</v>
      </c>
      <c r="O6" s="177">
        <f t="shared" ref="O6:O67" si="1">G6-N6</f>
        <v>96073.13</v>
      </c>
      <c r="Q6" s="21"/>
    </row>
    <row r="7" spans="1:18" ht="24.75" customHeight="1" x14ac:dyDescent="0.35">
      <c r="A7" s="173" t="s">
        <v>19</v>
      </c>
      <c r="B7" s="174" t="s">
        <v>15</v>
      </c>
      <c r="C7" s="175" t="s">
        <v>389</v>
      </c>
      <c r="D7" s="173" t="s">
        <v>402</v>
      </c>
      <c r="E7" s="179" t="s">
        <v>17</v>
      </c>
      <c r="F7" s="166">
        <v>44075</v>
      </c>
      <c r="G7" s="177">
        <v>120000</v>
      </c>
      <c r="H7" s="177">
        <v>0</v>
      </c>
      <c r="I7" s="177">
        <v>120000</v>
      </c>
      <c r="J7" s="177">
        <v>3444</v>
      </c>
      <c r="K7" s="177">
        <v>16809.87</v>
      </c>
      <c r="L7" s="177">
        <v>3648</v>
      </c>
      <c r="M7" s="180">
        <v>25</v>
      </c>
      <c r="N7" s="177">
        <f t="shared" si="0"/>
        <v>23926.87</v>
      </c>
      <c r="O7" s="177">
        <f t="shared" si="1"/>
        <v>96073.13</v>
      </c>
      <c r="Q7" s="21"/>
    </row>
    <row r="8" spans="1:18" ht="25.5" customHeight="1" x14ac:dyDescent="0.35">
      <c r="A8" s="173" t="s">
        <v>20</v>
      </c>
      <c r="B8" s="174" t="s">
        <v>15</v>
      </c>
      <c r="C8" s="175" t="s">
        <v>390</v>
      </c>
      <c r="D8" s="173" t="s">
        <v>401</v>
      </c>
      <c r="E8" s="179" t="s">
        <v>21</v>
      </c>
      <c r="F8" s="166">
        <v>44075</v>
      </c>
      <c r="G8" s="177">
        <v>110000</v>
      </c>
      <c r="H8" s="177">
        <v>0</v>
      </c>
      <c r="I8" s="177">
        <v>110000</v>
      </c>
      <c r="J8" s="177">
        <v>3157</v>
      </c>
      <c r="K8" s="177">
        <v>14457.62</v>
      </c>
      <c r="L8" s="177">
        <v>3344</v>
      </c>
      <c r="M8" s="180">
        <v>25</v>
      </c>
      <c r="N8" s="177">
        <f t="shared" si="0"/>
        <v>20983.620000000003</v>
      </c>
      <c r="O8" s="177">
        <f t="shared" si="1"/>
        <v>89016.38</v>
      </c>
      <c r="Q8" s="28"/>
    </row>
    <row r="9" spans="1:18" ht="30" customHeight="1" x14ac:dyDescent="0.35">
      <c r="A9" s="173" t="s">
        <v>22</v>
      </c>
      <c r="B9" s="174" t="s">
        <v>23</v>
      </c>
      <c r="C9" s="175" t="s">
        <v>390</v>
      </c>
      <c r="D9" s="173" t="s">
        <v>401</v>
      </c>
      <c r="E9" s="179" t="s">
        <v>21</v>
      </c>
      <c r="F9" s="166">
        <v>44044</v>
      </c>
      <c r="G9" s="177">
        <v>110000</v>
      </c>
      <c r="H9" s="177">
        <v>0</v>
      </c>
      <c r="I9" s="177">
        <v>110000</v>
      </c>
      <c r="J9" s="177">
        <v>3157</v>
      </c>
      <c r="K9" s="177">
        <v>14457.62</v>
      </c>
      <c r="L9" s="177">
        <v>3344</v>
      </c>
      <c r="M9" s="177">
        <v>25</v>
      </c>
      <c r="N9" s="177">
        <f t="shared" si="0"/>
        <v>20983.620000000003</v>
      </c>
      <c r="O9" s="177">
        <f t="shared" si="1"/>
        <v>89016.38</v>
      </c>
      <c r="Q9" s="21"/>
    </row>
    <row r="10" spans="1:18" ht="25.5" customHeight="1" x14ac:dyDescent="0.35">
      <c r="A10" s="173" t="s">
        <v>26</v>
      </c>
      <c r="B10" s="174" t="s">
        <v>15</v>
      </c>
      <c r="C10" s="175" t="s">
        <v>24</v>
      </c>
      <c r="D10" s="173" t="s">
        <v>402</v>
      </c>
      <c r="E10" s="179" t="s">
        <v>25</v>
      </c>
      <c r="F10" s="166">
        <v>44531</v>
      </c>
      <c r="G10" s="177">
        <v>30000</v>
      </c>
      <c r="H10" s="177">
        <v>0</v>
      </c>
      <c r="I10" s="177">
        <v>30000</v>
      </c>
      <c r="J10" s="177">
        <v>861</v>
      </c>
      <c r="K10" s="177">
        <v>0</v>
      </c>
      <c r="L10" s="177">
        <v>912</v>
      </c>
      <c r="M10" s="180">
        <v>125</v>
      </c>
      <c r="N10" s="177">
        <f t="shared" si="0"/>
        <v>1898</v>
      </c>
      <c r="O10" s="177">
        <f t="shared" si="1"/>
        <v>28102</v>
      </c>
      <c r="Q10" s="21"/>
    </row>
    <row r="11" spans="1:18" ht="28.5" customHeight="1" x14ac:dyDescent="0.35">
      <c r="A11" s="173" t="s">
        <v>27</v>
      </c>
      <c r="B11" s="174" t="s">
        <v>23</v>
      </c>
      <c r="C11" s="175" t="s">
        <v>28</v>
      </c>
      <c r="D11" s="173" t="s">
        <v>402</v>
      </c>
      <c r="E11" s="179" t="s">
        <v>25</v>
      </c>
      <c r="F11" s="166">
        <v>44774</v>
      </c>
      <c r="G11" s="177">
        <v>33000</v>
      </c>
      <c r="H11" s="177">
        <v>0</v>
      </c>
      <c r="I11" s="177">
        <v>33000</v>
      </c>
      <c r="J11" s="177">
        <v>947.1</v>
      </c>
      <c r="K11" s="177">
        <v>0</v>
      </c>
      <c r="L11" s="177">
        <v>1003.2</v>
      </c>
      <c r="M11" s="180">
        <v>125</v>
      </c>
      <c r="N11" s="177">
        <f t="shared" si="0"/>
        <v>2075.3000000000002</v>
      </c>
      <c r="O11" s="177">
        <f t="shared" si="1"/>
        <v>30924.7</v>
      </c>
      <c r="Q11" s="21"/>
    </row>
    <row r="12" spans="1:18" ht="24" customHeight="1" x14ac:dyDescent="0.35">
      <c r="A12" s="173" t="s">
        <v>344</v>
      </c>
      <c r="B12" s="174" t="s">
        <v>15</v>
      </c>
      <c r="C12" s="175" t="s">
        <v>24</v>
      </c>
      <c r="D12" s="173" t="s">
        <v>402</v>
      </c>
      <c r="E12" s="179" t="s">
        <v>25</v>
      </c>
      <c r="F12" s="166">
        <v>45200</v>
      </c>
      <c r="G12" s="177">
        <v>30000</v>
      </c>
      <c r="H12" s="177">
        <v>0</v>
      </c>
      <c r="I12" s="177">
        <v>30000</v>
      </c>
      <c r="J12" s="177">
        <v>861</v>
      </c>
      <c r="K12" s="177">
        <v>0</v>
      </c>
      <c r="L12" s="177">
        <v>912</v>
      </c>
      <c r="M12" s="180">
        <v>25</v>
      </c>
      <c r="N12" s="177">
        <f t="shared" si="0"/>
        <v>1798</v>
      </c>
      <c r="O12" s="177">
        <f t="shared" si="1"/>
        <v>28202</v>
      </c>
      <c r="Q12" s="21"/>
    </row>
    <row r="13" spans="1:18" ht="27" customHeight="1" x14ac:dyDescent="0.35">
      <c r="A13" s="173" t="s">
        <v>29</v>
      </c>
      <c r="B13" s="174" t="s">
        <v>15</v>
      </c>
      <c r="C13" s="175" t="s">
        <v>391</v>
      </c>
      <c r="D13" s="173" t="s">
        <v>403</v>
      </c>
      <c r="E13" s="179" t="s">
        <v>25</v>
      </c>
      <c r="F13" s="166">
        <v>44044</v>
      </c>
      <c r="G13" s="177">
        <v>130000</v>
      </c>
      <c r="H13" s="177">
        <v>0</v>
      </c>
      <c r="I13" s="177">
        <v>130000</v>
      </c>
      <c r="J13" s="177">
        <v>3731</v>
      </c>
      <c r="K13" s="177">
        <v>19162.12</v>
      </c>
      <c r="L13" s="177">
        <v>3952</v>
      </c>
      <c r="M13" s="180">
        <v>25</v>
      </c>
      <c r="N13" s="177">
        <f t="shared" si="0"/>
        <v>26870.12</v>
      </c>
      <c r="O13" s="177">
        <f t="shared" si="1"/>
        <v>103129.88</v>
      </c>
      <c r="Q13" s="21"/>
    </row>
    <row r="14" spans="1:18" ht="22.5" customHeight="1" x14ac:dyDescent="0.35">
      <c r="A14" s="173" t="s">
        <v>30</v>
      </c>
      <c r="B14" s="174" t="s">
        <v>15</v>
      </c>
      <c r="C14" s="175" t="s">
        <v>24</v>
      </c>
      <c r="D14" s="173" t="s">
        <v>403</v>
      </c>
      <c r="E14" s="179" t="s">
        <v>25</v>
      </c>
      <c r="F14" s="166">
        <v>44075</v>
      </c>
      <c r="G14" s="177">
        <v>30000</v>
      </c>
      <c r="H14" s="177">
        <v>0</v>
      </c>
      <c r="I14" s="177">
        <v>30000</v>
      </c>
      <c r="J14" s="177">
        <v>861</v>
      </c>
      <c r="K14" s="177">
        <v>0</v>
      </c>
      <c r="L14" s="177">
        <v>912</v>
      </c>
      <c r="M14" s="180">
        <v>25</v>
      </c>
      <c r="N14" s="177">
        <f t="shared" si="0"/>
        <v>1798</v>
      </c>
      <c r="O14" s="177">
        <f t="shared" si="1"/>
        <v>28202</v>
      </c>
      <c r="Q14" s="21"/>
    </row>
    <row r="15" spans="1:18" ht="23.25" customHeight="1" x14ac:dyDescent="0.35">
      <c r="A15" s="173" t="s">
        <v>31</v>
      </c>
      <c r="B15" s="174" t="s">
        <v>23</v>
      </c>
      <c r="C15" s="175" t="s">
        <v>24</v>
      </c>
      <c r="D15" s="173" t="s">
        <v>403</v>
      </c>
      <c r="E15" s="179" t="s">
        <v>25</v>
      </c>
      <c r="F15" s="166">
        <v>44166</v>
      </c>
      <c r="G15" s="177">
        <v>30000</v>
      </c>
      <c r="H15" s="177">
        <v>0</v>
      </c>
      <c r="I15" s="177">
        <v>30000</v>
      </c>
      <c r="J15" s="177">
        <v>861</v>
      </c>
      <c r="K15" s="177">
        <v>0</v>
      </c>
      <c r="L15" s="177">
        <v>912</v>
      </c>
      <c r="M15" s="180">
        <v>25</v>
      </c>
      <c r="N15" s="177">
        <f t="shared" si="0"/>
        <v>1798</v>
      </c>
      <c r="O15" s="177">
        <f t="shared" si="1"/>
        <v>28202</v>
      </c>
      <c r="Q15" s="21"/>
    </row>
    <row r="16" spans="1:18" ht="23.25" x14ac:dyDescent="0.35">
      <c r="A16" s="173" t="s">
        <v>32</v>
      </c>
      <c r="B16" s="174" t="s">
        <v>15</v>
      </c>
      <c r="C16" s="175" t="s">
        <v>392</v>
      </c>
      <c r="D16" s="173" t="s">
        <v>403</v>
      </c>
      <c r="E16" s="179" t="s">
        <v>25</v>
      </c>
      <c r="F16" s="166">
        <v>44531</v>
      </c>
      <c r="G16" s="177">
        <v>30000</v>
      </c>
      <c r="H16" s="177">
        <v>0</v>
      </c>
      <c r="I16" s="177">
        <v>30000</v>
      </c>
      <c r="J16" s="177">
        <v>861</v>
      </c>
      <c r="K16" s="177">
        <v>0</v>
      </c>
      <c r="L16" s="177">
        <v>912</v>
      </c>
      <c r="M16" s="180">
        <v>25</v>
      </c>
      <c r="N16" s="177">
        <f t="shared" si="0"/>
        <v>1798</v>
      </c>
      <c r="O16" s="177">
        <f t="shared" si="1"/>
        <v>28202</v>
      </c>
      <c r="Q16" s="21"/>
    </row>
    <row r="17" spans="1:21" ht="24" customHeight="1" x14ac:dyDescent="0.35">
      <c r="A17" s="173" t="s">
        <v>374</v>
      </c>
      <c r="B17" s="181" t="s">
        <v>23</v>
      </c>
      <c r="C17" s="182" t="s">
        <v>28</v>
      </c>
      <c r="D17" s="183" t="s">
        <v>387</v>
      </c>
      <c r="E17" s="179" t="s">
        <v>25</v>
      </c>
      <c r="F17" s="166">
        <v>45444</v>
      </c>
      <c r="G17" s="177">
        <v>30000</v>
      </c>
      <c r="H17" s="177">
        <v>0</v>
      </c>
      <c r="I17" s="177">
        <v>30000</v>
      </c>
      <c r="J17" s="177">
        <v>861</v>
      </c>
      <c r="K17" s="177">
        <v>0</v>
      </c>
      <c r="L17" s="177">
        <v>912</v>
      </c>
      <c r="M17" s="180">
        <v>25</v>
      </c>
      <c r="N17" s="177">
        <f>J17+L17+M17</f>
        <v>1798</v>
      </c>
      <c r="O17" s="177">
        <f>G18-N17</f>
        <v>28202</v>
      </c>
    </row>
    <row r="18" spans="1:21" s="147" customFormat="1" ht="21.75" customHeight="1" x14ac:dyDescent="0.35">
      <c r="A18" s="173" t="s">
        <v>375</v>
      </c>
      <c r="B18" s="184" t="s">
        <v>15</v>
      </c>
      <c r="C18" s="185" t="s">
        <v>332</v>
      </c>
      <c r="D18" s="183" t="s">
        <v>387</v>
      </c>
      <c r="E18" s="179" t="s">
        <v>25</v>
      </c>
      <c r="F18" s="166">
        <v>45444</v>
      </c>
      <c r="G18" s="177">
        <v>30000</v>
      </c>
      <c r="H18" s="177">
        <v>0</v>
      </c>
      <c r="I18" s="177">
        <v>30000</v>
      </c>
      <c r="J18" s="177">
        <v>861</v>
      </c>
      <c r="K18" s="177">
        <v>0</v>
      </c>
      <c r="L18" s="177">
        <v>912</v>
      </c>
      <c r="M18" s="177">
        <v>3455.92</v>
      </c>
      <c r="N18" s="177">
        <f t="shared" si="0"/>
        <v>5228.92</v>
      </c>
      <c r="O18" s="177">
        <f t="shared" si="1"/>
        <v>24771.08</v>
      </c>
    </row>
    <row r="19" spans="1:21" ht="46.5" x14ac:dyDescent="0.35">
      <c r="A19" s="173" t="s">
        <v>33</v>
      </c>
      <c r="B19" s="174" t="s">
        <v>23</v>
      </c>
      <c r="C19" s="175" t="s">
        <v>337</v>
      </c>
      <c r="D19" s="173" t="s">
        <v>404</v>
      </c>
      <c r="E19" s="179" t="s">
        <v>34</v>
      </c>
      <c r="F19" s="166">
        <v>39448</v>
      </c>
      <c r="G19" s="177">
        <v>44000</v>
      </c>
      <c r="H19" s="177">
        <v>0</v>
      </c>
      <c r="I19" s="177">
        <v>44000</v>
      </c>
      <c r="J19" s="177">
        <v>1262.8</v>
      </c>
      <c r="K19" s="177">
        <v>1007.19</v>
      </c>
      <c r="L19" s="177">
        <v>1337.6</v>
      </c>
      <c r="M19" s="180">
        <v>225</v>
      </c>
      <c r="N19" s="177">
        <f t="shared" si="0"/>
        <v>3832.5899999999997</v>
      </c>
      <c r="O19" s="177">
        <f t="shared" si="1"/>
        <v>40167.410000000003</v>
      </c>
      <c r="Q19" s="21"/>
    </row>
    <row r="20" spans="1:21" ht="20.25" customHeight="1" x14ac:dyDescent="0.35">
      <c r="A20" s="173" t="s">
        <v>35</v>
      </c>
      <c r="B20" s="174" t="s">
        <v>15</v>
      </c>
      <c r="C20" s="175" t="s">
        <v>46</v>
      </c>
      <c r="D20" s="173" t="s">
        <v>405</v>
      </c>
      <c r="E20" s="179" t="s">
        <v>25</v>
      </c>
      <c r="F20" s="166">
        <v>44075</v>
      </c>
      <c r="G20" s="177">
        <v>110000</v>
      </c>
      <c r="H20" s="177">
        <v>0</v>
      </c>
      <c r="I20" s="177">
        <v>110000</v>
      </c>
      <c r="J20" s="177">
        <v>3157</v>
      </c>
      <c r="K20" s="177">
        <v>14457.62</v>
      </c>
      <c r="L20" s="177">
        <v>3344</v>
      </c>
      <c r="M20" s="180">
        <v>25</v>
      </c>
      <c r="N20" s="177">
        <f t="shared" si="0"/>
        <v>20983.620000000003</v>
      </c>
      <c r="O20" s="177">
        <f t="shared" si="1"/>
        <v>89016.38</v>
      </c>
      <c r="Q20" s="21"/>
    </row>
    <row r="21" spans="1:21" ht="26.25" customHeight="1" x14ac:dyDescent="0.35">
      <c r="A21" s="173" t="s">
        <v>36</v>
      </c>
      <c r="B21" s="174" t="s">
        <v>15</v>
      </c>
      <c r="C21" s="175" t="s">
        <v>37</v>
      </c>
      <c r="D21" s="173" t="s">
        <v>38</v>
      </c>
      <c r="E21" s="179" t="s">
        <v>25</v>
      </c>
      <c r="F21" s="166">
        <v>44075</v>
      </c>
      <c r="G21" s="177">
        <v>35000</v>
      </c>
      <c r="H21" s="177">
        <v>0</v>
      </c>
      <c r="I21" s="177">
        <v>35000</v>
      </c>
      <c r="J21" s="177">
        <v>1004.5</v>
      </c>
      <c r="K21" s="177">
        <v>0</v>
      </c>
      <c r="L21" s="177">
        <v>1064</v>
      </c>
      <c r="M21" s="180">
        <v>25</v>
      </c>
      <c r="N21" s="177">
        <f t="shared" si="0"/>
        <v>2093.5</v>
      </c>
      <c r="O21" s="177">
        <f t="shared" si="1"/>
        <v>32906.5</v>
      </c>
      <c r="Q21" s="21"/>
      <c r="U21" s="131"/>
    </row>
    <row r="22" spans="1:21" ht="27" customHeight="1" x14ac:dyDescent="0.35">
      <c r="A22" s="173" t="s">
        <v>39</v>
      </c>
      <c r="B22" s="174" t="s">
        <v>23</v>
      </c>
      <c r="C22" s="175" t="s">
        <v>400</v>
      </c>
      <c r="D22" s="173" t="s">
        <v>38</v>
      </c>
      <c r="E22" s="179" t="s">
        <v>25</v>
      </c>
      <c r="F22" s="166">
        <v>44105</v>
      </c>
      <c r="G22" s="177">
        <v>45000</v>
      </c>
      <c r="H22" s="177">
        <v>0</v>
      </c>
      <c r="I22" s="177">
        <v>45000</v>
      </c>
      <c r="J22" s="177">
        <v>1291.5</v>
      </c>
      <c r="K22" s="177">
        <v>1148.33</v>
      </c>
      <c r="L22" s="177">
        <v>1368</v>
      </c>
      <c r="M22" s="180">
        <v>25</v>
      </c>
      <c r="N22" s="177">
        <f t="shared" si="0"/>
        <v>3832.83</v>
      </c>
      <c r="O22" s="177">
        <f t="shared" si="1"/>
        <v>41167.17</v>
      </c>
      <c r="Q22" s="21"/>
    </row>
    <row r="23" spans="1:21" ht="23.25" customHeight="1" x14ac:dyDescent="0.35">
      <c r="A23" s="173" t="s">
        <v>475</v>
      </c>
      <c r="B23" s="174" t="s">
        <v>23</v>
      </c>
      <c r="C23" s="175" t="s">
        <v>24</v>
      </c>
      <c r="D23" s="173" t="s">
        <v>38</v>
      </c>
      <c r="E23" s="179" t="s">
        <v>25</v>
      </c>
      <c r="F23" s="166">
        <v>45597</v>
      </c>
      <c r="G23" s="177">
        <v>35000</v>
      </c>
      <c r="H23" s="177">
        <v>0</v>
      </c>
      <c r="I23" s="177">
        <v>35000</v>
      </c>
      <c r="J23" s="177">
        <v>1004.5</v>
      </c>
      <c r="K23" s="177">
        <v>0</v>
      </c>
      <c r="L23" s="177">
        <v>1064</v>
      </c>
      <c r="M23" s="177">
        <v>25</v>
      </c>
      <c r="N23" s="177">
        <f t="shared" si="0"/>
        <v>2093.5</v>
      </c>
      <c r="O23" s="177">
        <f t="shared" si="1"/>
        <v>32906.5</v>
      </c>
      <c r="Q23" s="21"/>
    </row>
    <row r="24" spans="1:21" ht="25.5" customHeight="1" x14ac:dyDescent="0.35">
      <c r="A24" s="173" t="s">
        <v>265</v>
      </c>
      <c r="B24" s="181" t="s">
        <v>15</v>
      </c>
      <c r="C24" s="182" t="s">
        <v>521</v>
      </c>
      <c r="D24" s="173" t="s">
        <v>38</v>
      </c>
      <c r="E24" s="179" t="s">
        <v>25</v>
      </c>
      <c r="F24" s="166">
        <v>44197</v>
      </c>
      <c r="G24" s="177">
        <v>45000</v>
      </c>
      <c r="H24" s="177">
        <v>0</v>
      </c>
      <c r="I24" s="177">
        <v>45000</v>
      </c>
      <c r="J24" s="177">
        <v>1291.5</v>
      </c>
      <c r="K24" s="177">
        <v>1148.33</v>
      </c>
      <c r="L24" s="177">
        <v>1368</v>
      </c>
      <c r="M24" s="180">
        <v>25</v>
      </c>
      <c r="N24" s="177">
        <f>J24+K24+L24+M24</f>
        <v>3832.83</v>
      </c>
      <c r="O24" s="177">
        <f>G24-N24</f>
        <v>41167.17</v>
      </c>
    </row>
    <row r="25" spans="1:21" ht="28.5" customHeight="1" x14ac:dyDescent="0.35">
      <c r="A25" s="173" t="s">
        <v>40</v>
      </c>
      <c r="B25" s="174" t="s">
        <v>23</v>
      </c>
      <c r="C25" s="175" t="s">
        <v>46</v>
      </c>
      <c r="D25" s="173" t="s">
        <v>41</v>
      </c>
      <c r="E25" s="179" t="s">
        <v>25</v>
      </c>
      <c r="F25" s="166">
        <v>44075</v>
      </c>
      <c r="G25" s="177">
        <v>110000</v>
      </c>
      <c r="H25" s="177">
        <v>0</v>
      </c>
      <c r="I25" s="177">
        <v>110000</v>
      </c>
      <c r="J25" s="177">
        <v>3157</v>
      </c>
      <c r="K25" s="177">
        <v>14457.62</v>
      </c>
      <c r="L25" s="177">
        <v>3344</v>
      </c>
      <c r="M25" s="180">
        <v>25</v>
      </c>
      <c r="N25" s="177">
        <f t="shared" si="0"/>
        <v>20983.620000000003</v>
      </c>
      <c r="O25" s="177">
        <f t="shared" si="1"/>
        <v>89016.38</v>
      </c>
      <c r="Q25" s="21"/>
    </row>
    <row r="26" spans="1:21" ht="24" customHeight="1" x14ac:dyDescent="0.35">
      <c r="A26" s="173" t="s">
        <v>42</v>
      </c>
      <c r="B26" s="174" t="s">
        <v>23</v>
      </c>
      <c r="C26" s="175" t="s">
        <v>43</v>
      </c>
      <c r="D26" s="173" t="s">
        <v>41</v>
      </c>
      <c r="E26" s="179" t="s">
        <v>25</v>
      </c>
      <c r="F26" s="166">
        <v>44075</v>
      </c>
      <c r="G26" s="177">
        <v>55000</v>
      </c>
      <c r="H26" s="177">
        <v>0</v>
      </c>
      <c r="I26" s="177">
        <v>55000</v>
      </c>
      <c r="J26" s="177">
        <v>1578.5</v>
      </c>
      <c r="K26" s="177">
        <v>2559.6799999999998</v>
      </c>
      <c r="L26" s="177">
        <v>1672</v>
      </c>
      <c r="M26" s="180">
        <v>125</v>
      </c>
      <c r="N26" s="177">
        <f t="shared" si="0"/>
        <v>5935.18</v>
      </c>
      <c r="O26" s="177">
        <f t="shared" si="1"/>
        <v>49064.82</v>
      </c>
      <c r="Q26" s="21"/>
    </row>
    <row r="27" spans="1:21" ht="28.5" customHeight="1" x14ac:dyDescent="0.35">
      <c r="A27" s="173" t="s">
        <v>44</v>
      </c>
      <c r="B27" s="174" t="s">
        <v>23</v>
      </c>
      <c r="C27" s="175" t="s">
        <v>24</v>
      </c>
      <c r="D27" s="173" t="s">
        <v>41</v>
      </c>
      <c r="E27" s="179" t="s">
        <v>25</v>
      </c>
      <c r="F27" s="166">
        <v>40940</v>
      </c>
      <c r="G27" s="177">
        <v>30000</v>
      </c>
      <c r="H27" s="177">
        <v>0</v>
      </c>
      <c r="I27" s="177">
        <v>30000</v>
      </c>
      <c r="J27" s="177">
        <v>861</v>
      </c>
      <c r="K27" s="177">
        <v>0</v>
      </c>
      <c r="L27" s="177">
        <v>912</v>
      </c>
      <c r="M27" s="180">
        <v>670</v>
      </c>
      <c r="N27" s="177">
        <f t="shared" si="0"/>
        <v>2443</v>
      </c>
      <c r="O27" s="177">
        <f t="shared" si="1"/>
        <v>27557</v>
      </c>
      <c r="Q27" s="21"/>
    </row>
    <row r="28" spans="1:21" ht="30" customHeight="1" x14ac:dyDescent="0.35">
      <c r="A28" s="173" t="s">
        <v>542</v>
      </c>
      <c r="B28" s="174" t="s">
        <v>15</v>
      </c>
      <c r="C28" s="175" t="s">
        <v>24</v>
      </c>
      <c r="D28" s="173" t="s">
        <v>41</v>
      </c>
      <c r="E28" s="179" t="s">
        <v>25</v>
      </c>
      <c r="F28" s="166">
        <v>44743</v>
      </c>
      <c r="G28" s="177">
        <v>22000</v>
      </c>
      <c r="H28" s="177">
        <v>0</v>
      </c>
      <c r="I28" s="177">
        <v>22000</v>
      </c>
      <c r="J28" s="177">
        <v>631.4</v>
      </c>
      <c r="K28" s="177">
        <v>0</v>
      </c>
      <c r="L28" s="177">
        <v>668.8</v>
      </c>
      <c r="M28" s="180">
        <v>25</v>
      </c>
      <c r="N28" s="177">
        <f t="shared" si="0"/>
        <v>1325.1999999999998</v>
      </c>
      <c r="O28" s="177">
        <f t="shared" si="1"/>
        <v>20674.8</v>
      </c>
      <c r="Q28" s="21"/>
    </row>
    <row r="29" spans="1:21" ht="26.25" customHeight="1" x14ac:dyDescent="0.35">
      <c r="A29" s="173" t="s">
        <v>355</v>
      </c>
      <c r="B29" s="174" t="s">
        <v>23</v>
      </c>
      <c r="C29" s="175" t="s">
        <v>24</v>
      </c>
      <c r="D29" s="173" t="s">
        <v>41</v>
      </c>
      <c r="E29" s="179" t="s">
        <v>25</v>
      </c>
      <c r="F29" s="166">
        <v>45323</v>
      </c>
      <c r="G29" s="177">
        <v>33000</v>
      </c>
      <c r="H29" s="177">
        <v>0</v>
      </c>
      <c r="I29" s="177">
        <v>33000</v>
      </c>
      <c r="J29" s="177">
        <v>947.1</v>
      </c>
      <c r="K29" s="177">
        <v>0</v>
      </c>
      <c r="L29" s="177">
        <v>1003.2</v>
      </c>
      <c r="M29" s="180">
        <v>25</v>
      </c>
      <c r="N29" s="177">
        <f t="shared" si="0"/>
        <v>1975.3000000000002</v>
      </c>
      <c r="O29" s="177">
        <f t="shared" si="1"/>
        <v>31024.7</v>
      </c>
      <c r="Q29" s="21"/>
    </row>
    <row r="30" spans="1:21" ht="27" customHeight="1" x14ac:dyDescent="0.35">
      <c r="A30" s="173" t="s">
        <v>362</v>
      </c>
      <c r="B30" s="181" t="s">
        <v>23</v>
      </c>
      <c r="C30" s="182" t="s">
        <v>24</v>
      </c>
      <c r="D30" s="183" t="s">
        <v>363</v>
      </c>
      <c r="E30" s="179" t="s">
        <v>25</v>
      </c>
      <c r="F30" s="166">
        <v>45383</v>
      </c>
      <c r="G30" s="177">
        <v>30000</v>
      </c>
      <c r="H30" s="177">
        <v>0</v>
      </c>
      <c r="I30" s="177">
        <v>30000</v>
      </c>
      <c r="J30" s="177">
        <v>861</v>
      </c>
      <c r="K30" s="177">
        <v>0</v>
      </c>
      <c r="L30" s="177">
        <v>912</v>
      </c>
      <c r="M30" s="180">
        <v>25</v>
      </c>
      <c r="N30" s="177">
        <f t="shared" si="0"/>
        <v>1798</v>
      </c>
      <c r="O30" s="177">
        <f t="shared" si="1"/>
        <v>28202</v>
      </c>
    </row>
    <row r="31" spans="1:21" ht="46.5" x14ac:dyDescent="0.35">
      <c r="A31" s="173" t="s">
        <v>45</v>
      </c>
      <c r="B31" s="174" t="s">
        <v>23</v>
      </c>
      <c r="C31" s="175" t="s">
        <v>393</v>
      </c>
      <c r="D31" s="173" t="s">
        <v>406</v>
      </c>
      <c r="E31" s="179" t="s">
        <v>34</v>
      </c>
      <c r="F31" s="166">
        <v>44713</v>
      </c>
      <c r="G31" s="177">
        <v>44000</v>
      </c>
      <c r="H31" s="177">
        <v>0</v>
      </c>
      <c r="I31" s="177">
        <v>44000</v>
      </c>
      <c r="J31" s="177">
        <v>1262.8</v>
      </c>
      <c r="K31" s="177">
        <v>1007.19</v>
      </c>
      <c r="L31" s="177">
        <v>1337.6</v>
      </c>
      <c r="M31" s="177">
        <v>25</v>
      </c>
      <c r="N31" s="177">
        <f t="shared" si="0"/>
        <v>3632.5899999999997</v>
      </c>
      <c r="O31" s="177">
        <f t="shared" si="1"/>
        <v>40367.410000000003</v>
      </c>
      <c r="Q31" s="21"/>
    </row>
    <row r="32" spans="1:21" ht="46.5" x14ac:dyDescent="0.35">
      <c r="A32" s="173" t="s">
        <v>47</v>
      </c>
      <c r="B32" s="174" t="s">
        <v>23</v>
      </c>
      <c r="C32" s="175" t="s">
        <v>28</v>
      </c>
      <c r="D32" s="173" t="s">
        <v>406</v>
      </c>
      <c r="E32" s="173" t="s">
        <v>34</v>
      </c>
      <c r="F32" s="166">
        <v>39448</v>
      </c>
      <c r="G32" s="177">
        <v>30000</v>
      </c>
      <c r="H32" s="177">
        <v>0</v>
      </c>
      <c r="I32" s="177">
        <v>30000</v>
      </c>
      <c r="J32" s="177">
        <v>861</v>
      </c>
      <c r="K32" s="177">
        <v>0</v>
      </c>
      <c r="L32" s="177">
        <v>912</v>
      </c>
      <c r="M32" s="177">
        <v>1840.46</v>
      </c>
      <c r="N32" s="177">
        <f t="shared" si="0"/>
        <v>3613.46</v>
      </c>
      <c r="O32" s="177">
        <f t="shared" si="1"/>
        <v>26386.54</v>
      </c>
      <c r="Q32" s="21"/>
    </row>
    <row r="33" spans="1:17" ht="23.25" x14ac:dyDescent="0.35">
      <c r="A33" s="173" t="s">
        <v>48</v>
      </c>
      <c r="B33" s="174" t="s">
        <v>15</v>
      </c>
      <c r="C33" s="175" t="s">
        <v>393</v>
      </c>
      <c r="D33" s="173" t="s">
        <v>406</v>
      </c>
      <c r="E33" s="179" t="s">
        <v>25</v>
      </c>
      <c r="F33" s="166">
        <v>40269</v>
      </c>
      <c r="G33" s="177">
        <v>44000</v>
      </c>
      <c r="H33" s="177">
        <v>0</v>
      </c>
      <c r="I33" s="177">
        <v>44000</v>
      </c>
      <c r="J33" s="177">
        <v>1262.8</v>
      </c>
      <c r="K33" s="177">
        <v>1007.19</v>
      </c>
      <c r="L33" s="177">
        <v>1337.6</v>
      </c>
      <c r="M33" s="177">
        <v>1825</v>
      </c>
      <c r="N33" s="177">
        <f t="shared" si="0"/>
        <v>5432.59</v>
      </c>
      <c r="O33" s="177">
        <f t="shared" si="1"/>
        <v>38567.410000000003</v>
      </c>
      <c r="Q33" s="21"/>
    </row>
    <row r="34" spans="1:17" ht="46.5" x14ac:dyDescent="0.35">
      <c r="A34" s="173" t="s">
        <v>538</v>
      </c>
      <c r="B34" s="174" t="s">
        <v>15</v>
      </c>
      <c r="C34" s="175" t="s">
        <v>393</v>
      </c>
      <c r="D34" s="173" t="s">
        <v>406</v>
      </c>
      <c r="E34" s="179" t="s">
        <v>34</v>
      </c>
      <c r="F34" s="166">
        <v>39448</v>
      </c>
      <c r="G34" s="177">
        <v>44000</v>
      </c>
      <c r="H34" s="177">
        <v>0</v>
      </c>
      <c r="I34" s="177">
        <v>44000</v>
      </c>
      <c r="J34" s="177">
        <v>1262.8</v>
      </c>
      <c r="K34" s="177">
        <v>1007.19</v>
      </c>
      <c r="L34" s="177">
        <v>1337.6</v>
      </c>
      <c r="M34" s="177">
        <v>2165</v>
      </c>
      <c r="N34" s="177">
        <f t="shared" si="0"/>
        <v>5772.59</v>
      </c>
      <c r="O34" s="177">
        <f t="shared" si="1"/>
        <v>38227.410000000003</v>
      </c>
      <c r="Q34" s="21"/>
    </row>
    <row r="35" spans="1:17" ht="24.75" customHeight="1" x14ac:dyDescent="0.35">
      <c r="A35" s="173" t="s">
        <v>49</v>
      </c>
      <c r="B35" s="174" t="s">
        <v>15</v>
      </c>
      <c r="C35" s="175" t="s">
        <v>46</v>
      </c>
      <c r="D35" s="173" t="s">
        <v>50</v>
      </c>
      <c r="E35" s="179" t="s">
        <v>34</v>
      </c>
      <c r="F35" s="166">
        <v>40026</v>
      </c>
      <c r="G35" s="177">
        <v>35000</v>
      </c>
      <c r="H35" s="177">
        <v>0</v>
      </c>
      <c r="I35" s="177">
        <v>35000</v>
      </c>
      <c r="J35" s="177">
        <v>1004.5</v>
      </c>
      <c r="K35" s="177">
        <v>0</v>
      </c>
      <c r="L35" s="177">
        <v>1064</v>
      </c>
      <c r="M35" s="180">
        <v>565</v>
      </c>
      <c r="N35" s="177">
        <f t="shared" si="0"/>
        <v>2633.5</v>
      </c>
      <c r="O35" s="177">
        <f t="shared" si="1"/>
        <v>32366.5</v>
      </c>
      <c r="Q35" s="21"/>
    </row>
    <row r="36" spans="1:17" s="147" customFormat="1" ht="46.5" x14ac:dyDescent="0.35">
      <c r="A36" s="173" t="s">
        <v>51</v>
      </c>
      <c r="B36" s="186" t="s">
        <v>23</v>
      </c>
      <c r="C36" s="173" t="s">
        <v>28</v>
      </c>
      <c r="D36" s="173" t="s">
        <v>50</v>
      </c>
      <c r="E36" s="179" t="s">
        <v>34</v>
      </c>
      <c r="F36" s="166">
        <v>39448</v>
      </c>
      <c r="G36" s="177">
        <v>30000</v>
      </c>
      <c r="H36" s="177">
        <v>0</v>
      </c>
      <c r="I36" s="177">
        <v>30000</v>
      </c>
      <c r="J36" s="177">
        <v>861</v>
      </c>
      <c r="K36" s="177">
        <v>0</v>
      </c>
      <c r="L36" s="177">
        <v>912</v>
      </c>
      <c r="M36" s="177">
        <v>1980.46</v>
      </c>
      <c r="N36" s="177">
        <f t="shared" si="0"/>
        <v>3753.46</v>
      </c>
      <c r="O36" s="177">
        <f t="shared" si="1"/>
        <v>26246.54</v>
      </c>
      <c r="Q36" s="148"/>
    </row>
    <row r="37" spans="1:17" ht="46.5" x14ac:dyDescent="0.35">
      <c r="A37" s="173" t="s">
        <v>52</v>
      </c>
      <c r="B37" s="174" t="s">
        <v>23</v>
      </c>
      <c r="C37" s="175" t="s">
        <v>28</v>
      </c>
      <c r="D37" s="173" t="s">
        <v>50</v>
      </c>
      <c r="E37" s="179" t="s">
        <v>34</v>
      </c>
      <c r="F37" s="166">
        <v>39448</v>
      </c>
      <c r="G37" s="177">
        <v>30000</v>
      </c>
      <c r="H37" s="177">
        <v>0</v>
      </c>
      <c r="I37" s="177">
        <v>30000</v>
      </c>
      <c r="J37" s="177">
        <v>861</v>
      </c>
      <c r="K37" s="177">
        <v>0</v>
      </c>
      <c r="L37" s="177">
        <v>912</v>
      </c>
      <c r="M37" s="177">
        <v>1840.46</v>
      </c>
      <c r="N37" s="177">
        <f t="shared" si="0"/>
        <v>3613.46</v>
      </c>
      <c r="O37" s="177">
        <f t="shared" si="1"/>
        <v>26386.54</v>
      </c>
      <c r="Q37" s="21"/>
    </row>
    <row r="38" spans="1:17" s="147" customFormat="1" ht="46.5" x14ac:dyDescent="0.35">
      <c r="A38" s="173" t="s">
        <v>53</v>
      </c>
      <c r="B38" s="186" t="s">
        <v>23</v>
      </c>
      <c r="C38" s="173" t="s">
        <v>393</v>
      </c>
      <c r="D38" s="173" t="s">
        <v>50</v>
      </c>
      <c r="E38" s="179" t="s">
        <v>34</v>
      </c>
      <c r="F38" s="166">
        <v>39448</v>
      </c>
      <c r="G38" s="177">
        <v>40000</v>
      </c>
      <c r="H38" s="177">
        <v>0</v>
      </c>
      <c r="I38" s="177">
        <v>40000</v>
      </c>
      <c r="J38" s="177">
        <v>1148</v>
      </c>
      <c r="K38" s="177">
        <v>0</v>
      </c>
      <c r="L38" s="177">
        <v>1216</v>
      </c>
      <c r="M38" s="180">
        <v>4925.92</v>
      </c>
      <c r="N38" s="177">
        <f t="shared" si="0"/>
        <v>7289.92</v>
      </c>
      <c r="O38" s="177">
        <f t="shared" si="1"/>
        <v>32710.080000000002</v>
      </c>
      <c r="Q38" s="148"/>
    </row>
    <row r="39" spans="1:17" ht="23.25" x14ac:dyDescent="0.35">
      <c r="A39" s="173" t="s">
        <v>469</v>
      </c>
      <c r="B39" s="181" t="s">
        <v>23</v>
      </c>
      <c r="C39" s="182" t="s">
        <v>470</v>
      </c>
      <c r="D39" s="173" t="s">
        <v>471</v>
      </c>
      <c r="E39" s="179" t="s">
        <v>25</v>
      </c>
      <c r="F39" s="166">
        <v>45597</v>
      </c>
      <c r="G39" s="177">
        <v>25000</v>
      </c>
      <c r="H39" s="177">
        <v>0</v>
      </c>
      <c r="I39" s="177">
        <v>25000</v>
      </c>
      <c r="J39" s="177">
        <v>717.5</v>
      </c>
      <c r="K39" s="177">
        <v>0</v>
      </c>
      <c r="L39" s="177">
        <v>760</v>
      </c>
      <c r="M39" s="180">
        <v>25</v>
      </c>
      <c r="N39" s="177">
        <f t="shared" si="0"/>
        <v>1502.5</v>
      </c>
      <c r="O39" s="177">
        <f t="shared" si="1"/>
        <v>23497.5</v>
      </c>
    </row>
    <row r="40" spans="1:17" s="147" customFormat="1" ht="46.5" x14ac:dyDescent="0.35">
      <c r="A40" s="173" t="s">
        <v>54</v>
      </c>
      <c r="B40" s="186" t="s">
        <v>15</v>
      </c>
      <c r="C40" s="173" t="s">
        <v>393</v>
      </c>
      <c r="D40" s="173" t="s">
        <v>55</v>
      </c>
      <c r="E40" s="179" t="s">
        <v>34</v>
      </c>
      <c r="F40" s="166">
        <v>39479</v>
      </c>
      <c r="G40" s="177">
        <v>44000</v>
      </c>
      <c r="H40" s="177">
        <v>0</v>
      </c>
      <c r="I40" s="177">
        <v>44000</v>
      </c>
      <c r="J40" s="177">
        <v>1262.8</v>
      </c>
      <c r="K40" s="177">
        <v>235.23</v>
      </c>
      <c r="L40" s="177">
        <v>1337.6</v>
      </c>
      <c r="M40" s="177">
        <v>5811.38</v>
      </c>
      <c r="N40" s="177">
        <f t="shared" si="0"/>
        <v>8647.01</v>
      </c>
      <c r="O40" s="177">
        <f t="shared" si="1"/>
        <v>35352.99</v>
      </c>
      <c r="Q40" s="148"/>
    </row>
    <row r="41" spans="1:17" ht="46.5" x14ac:dyDescent="0.35">
      <c r="A41" s="173" t="s">
        <v>484</v>
      </c>
      <c r="B41" s="174" t="s">
        <v>15</v>
      </c>
      <c r="C41" s="175" t="s">
        <v>393</v>
      </c>
      <c r="D41" s="173" t="s">
        <v>55</v>
      </c>
      <c r="E41" s="179" t="s">
        <v>34</v>
      </c>
      <c r="F41" s="166">
        <v>39479</v>
      </c>
      <c r="G41" s="177">
        <v>44000</v>
      </c>
      <c r="H41" s="177">
        <v>0</v>
      </c>
      <c r="I41" s="177">
        <v>44000</v>
      </c>
      <c r="J41" s="177">
        <v>1262.8</v>
      </c>
      <c r="K41" s="177">
        <v>1007.19</v>
      </c>
      <c r="L41" s="177">
        <v>1337.6</v>
      </c>
      <c r="M41" s="180">
        <v>665</v>
      </c>
      <c r="N41" s="177">
        <f t="shared" si="0"/>
        <v>4272.59</v>
      </c>
      <c r="O41" s="177">
        <f t="shared" si="1"/>
        <v>39727.410000000003</v>
      </c>
      <c r="Q41" s="21"/>
    </row>
    <row r="42" spans="1:17" ht="46.5" x14ac:dyDescent="0.35">
      <c r="A42" s="173" t="s">
        <v>56</v>
      </c>
      <c r="B42" s="174" t="s">
        <v>15</v>
      </c>
      <c r="C42" s="175" t="s">
        <v>393</v>
      </c>
      <c r="D42" s="173" t="s">
        <v>55</v>
      </c>
      <c r="E42" s="179" t="s">
        <v>34</v>
      </c>
      <c r="F42" s="166">
        <v>39448</v>
      </c>
      <c r="G42" s="177">
        <v>44000</v>
      </c>
      <c r="H42" s="177">
        <v>0</v>
      </c>
      <c r="I42" s="177">
        <v>44000</v>
      </c>
      <c r="J42" s="177">
        <v>1262.8</v>
      </c>
      <c r="K42" s="177">
        <v>1007.19</v>
      </c>
      <c r="L42" s="177">
        <v>1337.6</v>
      </c>
      <c r="M42" s="180">
        <v>665</v>
      </c>
      <c r="N42" s="177">
        <f t="shared" si="0"/>
        <v>4272.59</v>
      </c>
      <c r="O42" s="177">
        <f t="shared" si="1"/>
        <v>39727.410000000003</v>
      </c>
      <c r="Q42" s="21"/>
    </row>
    <row r="43" spans="1:17" ht="46.5" x14ac:dyDescent="0.35">
      <c r="A43" s="173" t="s">
        <v>57</v>
      </c>
      <c r="B43" s="174" t="s">
        <v>23</v>
      </c>
      <c r="C43" s="175" t="s">
        <v>436</v>
      </c>
      <c r="D43" s="173" t="s">
        <v>55</v>
      </c>
      <c r="E43" s="179" t="s">
        <v>25</v>
      </c>
      <c r="F43" s="166">
        <v>41640</v>
      </c>
      <c r="G43" s="177">
        <v>25000</v>
      </c>
      <c r="H43" s="177">
        <v>0</v>
      </c>
      <c r="I43" s="177">
        <v>25000</v>
      </c>
      <c r="J43" s="177">
        <v>717.5</v>
      </c>
      <c r="K43" s="177">
        <v>0</v>
      </c>
      <c r="L43" s="177">
        <v>760</v>
      </c>
      <c r="M43" s="180">
        <v>25</v>
      </c>
      <c r="N43" s="177">
        <f t="shared" si="0"/>
        <v>1502.5</v>
      </c>
      <c r="O43" s="177">
        <f t="shared" si="1"/>
        <v>23497.5</v>
      </c>
      <c r="Q43" s="21"/>
    </row>
    <row r="44" spans="1:17" s="147" customFormat="1" ht="46.5" customHeight="1" x14ac:dyDescent="0.25">
      <c r="A44" s="173" t="s">
        <v>58</v>
      </c>
      <c r="B44" s="186" t="s">
        <v>23</v>
      </c>
      <c r="C44" s="173" t="s">
        <v>394</v>
      </c>
      <c r="D44" s="173" t="s">
        <v>407</v>
      </c>
      <c r="E44" s="173" t="s">
        <v>34</v>
      </c>
      <c r="F44" s="187">
        <v>39479</v>
      </c>
      <c r="G44" s="188">
        <v>35000</v>
      </c>
      <c r="H44" s="188">
        <v>0</v>
      </c>
      <c r="I44" s="188">
        <v>35000</v>
      </c>
      <c r="J44" s="188">
        <v>1004.5</v>
      </c>
      <c r="K44" s="188">
        <v>0</v>
      </c>
      <c r="L44" s="188">
        <v>1064</v>
      </c>
      <c r="M44" s="189">
        <v>1940.46</v>
      </c>
      <c r="N44" s="188">
        <f t="shared" si="0"/>
        <v>4008.96</v>
      </c>
      <c r="O44" s="188">
        <f t="shared" si="1"/>
        <v>30991.040000000001</v>
      </c>
      <c r="Q44" s="148"/>
    </row>
    <row r="45" spans="1:17" s="147" customFormat="1" ht="46.5" x14ac:dyDescent="0.35">
      <c r="A45" s="173" t="s">
        <v>59</v>
      </c>
      <c r="B45" s="186" t="s">
        <v>23</v>
      </c>
      <c r="C45" s="173" t="s">
        <v>60</v>
      </c>
      <c r="D45" s="173" t="s">
        <v>407</v>
      </c>
      <c r="E45" s="179" t="s">
        <v>25</v>
      </c>
      <c r="F45" s="166">
        <v>39448</v>
      </c>
      <c r="G45" s="177">
        <v>44000</v>
      </c>
      <c r="H45" s="177">
        <v>0</v>
      </c>
      <c r="I45" s="177">
        <v>44000</v>
      </c>
      <c r="J45" s="177">
        <v>1262.8</v>
      </c>
      <c r="K45" s="177">
        <v>492.55</v>
      </c>
      <c r="L45" s="177">
        <v>1337.6</v>
      </c>
      <c r="M45" s="177">
        <v>3455.92</v>
      </c>
      <c r="N45" s="177">
        <f t="shared" si="0"/>
        <v>6548.87</v>
      </c>
      <c r="O45" s="177">
        <f t="shared" si="1"/>
        <v>37451.129999999997</v>
      </c>
      <c r="Q45" s="148"/>
    </row>
    <row r="46" spans="1:17" ht="45.75" customHeight="1" x14ac:dyDescent="0.35">
      <c r="A46" s="173" t="s">
        <v>61</v>
      </c>
      <c r="B46" s="174" t="s">
        <v>15</v>
      </c>
      <c r="C46" s="175" t="s">
        <v>46</v>
      </c>
      <c r="D46" s="173" t="s">
        <v>407</v>
      </c>
      <c r="E46" s="179" t="s">
        <v>34</v>
      </c>
      <c r="F46" s="166">
        <v>39448</v>
      </c>
      <c r="G46" s="177">
        <v>110000</v>
      </c>
      <c r="H46" s="177">
        <v>0</v>
      </c>
      <c r="I46" s="177">
        <v>110000</v>
      </c>
      <c r="J46" s="177">
        <v>3157</v>
      </c>
      <c r="K46" s="177">
        <v>14457.62</v>
      </c>
      <c r="L46" s="177">
        <v>3344</v>
      </c>
      <c r="M46" s="180">
        <v>1125</v>
      </c>
      <c r="N46" s="177">
        <f t="shared" si="0"/>
        <v>22083.620000000003</v>
      </c>
      <c r="O46" s="177">
        <f t="shared" si="1"/>
        <v>87916.38</v>
      </c>
      <c r="Q46" s="21"/>
    </row>
    <row r="47" spans="1:17" ht="23.25" customHeight="1" x14ac:dyDescent="0.35">
      <c r="A47" s="173" t="s">
        <v>62</v>
      </c>
      <c r="B47" s="174" t="s">
        <v>15</v>
      </c>
      <c r="C47" s="175" t="s">
        <v>392</v>
      </c>
      <c r="D47" s="173" t="s">
        <v>407</v>
      </c>
      <c r="E47" s="179" t="s">
        <v>34</v>
      </c>
      <c r="F47" s="166">
        <v>39448</v>
      </c>
      <c r="G47" s="177">
        <v>40000</v>
      </c>
      <c r="H47" s="177">
        <v>0</v>
      </c>
      <c r="I47" s="177">
        <v>40000</v>
      </c>
      <c r="J47" s="177">
        <v>1148</v>
      </c>
      <c r="K47" s="177">
        <v>442.65</v>
      </c>
      <c r="L47" s="177">
        <v>1216</v>
      </c>
      <c r="M47" s="180">
        <v>125</v>
      </c>
      <c r="N47" s="177">
        <f t="shared" si="0"/>
        <v>2931.65</v>
      </c>
      <c r="O47" s="177">
        <f t="shared" si="1"/>
        <v>37068.35</v>
      </c>
      <c r="Q47" s="21"/>
    </row>
    <row r="48" spans="1:17" ht="24.75" customHeight="1" x14ac:dyDescent="0.35">
      <c r="A48" s="173" t="s">
        <v>64</v>
      </c>
      <c r="B48" s="174" t="s">
        <v>15</v>
      </c>
      <c r="C48" s="175" t="s">
        <v>46</v>
      </c>
      <c r="D48" s="173" t="s">
        <v>408</v>
      </c>
      <c r="E48" s="179" t="s">
        <v>25</v>
      </c>
      <c r="F48" s="166">
        <v>44044</v>
      </c>
      <c r="G48" s="177">
        <v>70000</v>
      </c>
      <c r="H48" s="177">
        <v>0</v>
      </c>
      <c r="I48" s="177">
        <v>70000</v>
      </c>
      <c r="J48" s="177">
        <v>2009</v>
      </c>
      <c r="K48" s="177">
        <v>5025.38</v>
      </c>
      <c r="L48" s="177">
        <v>2128</v>
      </c>
      <c r="M48" s="180">
        <v>1740.46</v>
      </c>
      <c r="N48" s="177">
        <f t="shared" si="0"/>
        <v>10902.84</v>
      </c>
      <c r="O48" s="177">
        <f t="shared" si="1"/>
        <v>59097.16</v>
      </c>
      <c r="Q48" s="21"/>
    </row>
    <row r="49" spans="1:24" ht="25.5" customHeight="1" x14ac:dyDescent="0.35">
      <c r="A49" s="173" t="s">
        <v>331</v>
      </c>
      <c r="B49" s="174" t="s">
        <v>23</v>
      </c>
      <c r="C49" s="175" t="s">
        <v>332</v>
      </c>
      <c r="D49" s="173" t="s">
        <v>386</v>
      </c>
      <c r="E49" s="179" t="s">
        <v>25</v>
      </c>
      <c r="F49" s="166">
        <v>45139</v>
      </c>
      <c r="G49" s="177">
        <v>30000</v>
      </c>
      <c r="H49" s="177">
        <v>0</v>
      </c>
      <c r="I49" s="177">
        <v>30000</v>
      </c>
      <c r="J49" s="177">
        <v>861</v>
      </c>
      <c r="K49" s="177">
        <v>0</v>
      </c>
      <c r="L49" s="177">
        <v>912</v>
      </c>
      <c r="M49" s="180">
        <v>25</v>
      </c>
      <c r="N49" s="177">
        <f t="shared" si="0"/>
        <v>1798</v>
      </c>
      <c r="O49" s="177">
        <f t="shared" si="1"/>
        <v>28202</v>
      </c>
    </row>
    <row r="50" spans="1:24" ht="29.25" customHeight="1" x14ac:dyDescent="0.35">
      <c r="A50" s="173" t="s">
        <v>65</v>
      </c>
      <c r="B50" s="174" t="s">
        <v>15</v>
      </c>
      <c r="C50" s="175" t="s">
        <v>46</v>
      </c>
      <c r="D50" s="173" t="s">
        <v>388</v>
      </c>
      <c r="E50" s="179" t="s">
        <v>25</v>
      </c>
      <c r="F50" s="166">
        <v>44075</v>
      </c>
      <c r="G50" s="177">
        <v>70000</v>
      </c>
      <c r="H50" s="177">
        <v>0</v>
      </c>
      <c r="I50" s="177">
        <v>70000</v>
      </c>
      <c r="J50" s="177">
        <v>2009</v>
      </c>
      <c r="K50" s="177">
        <v>5025.38</v>
      </c>
      <c r="L50" s="177">
        <v>2128</v>
      </c>
      <c r="M50" s="177">
        <v>1840.46</v>
      </c>
      <c r="N50" s="177">
        <f t="shared" si="0"/>
        <v>11002.84</v>
      </c>
      <c r="O50" s="177">
        <f t="shared" si="1"/>
        <v>58997.16</v>
      </c>
      <c r="Q50" s="21"/>
    </row>
    <row r="51" spans="1:24" ht="30" customHeight="1" x14ac:dyDescent="0.35">
      <c r="A51" s="173" t="s">
        <v>66</v>
      </c>
      <c r="B51" s="174" t="s">
        <v>15</v>
      </c>
      <c r="C51" s="175" t="s">
        <v>395</v>
      </c>
      <c r="D51" s="173" t="s">
        <v>388</v>
      </c>
      <c r="E51" s="179" t="s">
        <v>25</v>
      </c>
      <c r="F51" s="166">
        <v>44501</v>
      </c>
      <c r="G51" s="177">
        <v>30000</v>
      </c>
      <c r="H51" s="177">
        <v>0</v>
      </c>
      <c r="I51" s="177">
        <v>30000</v>
      </c>
      <c r="J51" s="177">
        <v>861</v>
      </c>
      <c r="K51" s="177">
        <v>0</v>
      </c>
      <c r="L51" s="177">
        <v>912</v>
      </c>
      <c r="M51" s="180">
        <v>25</v>
      </c>
      <c r="N51" s="177">
        <f t="shared" si="0"/>
        <v>1798</v>
      </c>
      <c r="O51" s="177">
        <f t="shared" si="1"/>
        <v>28202</v>
      </c>
      <c r="Q51" s="21"/>
    </row>
    <row r="52" spans="1:24" ht="23.25" x14ac:dyDescent="0.35">
      <c r="A52" s="173" t="s">
        <v>69</v>
      </c>
      <c r="B52" s="174" t="s">
        <v>15</v>
      </c>
      <c r="C52" s="175" t="s">
        <v>70</v>
      </c>
      <c r="D52" s="173" t="s">
        <v>388</v>
      </c>
      <c r="E52" s="179" t="s">
        <v>25</v>
      </c>
      <c r="F52" s="166">
        <v>44501</v>
      </c>
      <c r="G52" s="177">
        <v>22500</v>
      </c>
      <c r="H52" s="177">
        <v>0</v>
      </c>
      <c r="I52" s="177">
        <v>22500</v>
      </c>
      <c r="J52" s="177">
        <v>645.75</v>
      </c>
      <c r="K52" s="177">
        <v>0</v>
      </c>
      <c r="L52" s="177">
        <v>684</v>
      </c>
      <c r="M52" s="177">
        <v>125</v>
      </c>
      <c r="N52" s="177">
        <f t="shared" si="0"/>
        <v>1454.75</v>
      </c>
      <c r="O52" s="177">
        <f t="shared" si="1"/>
        <v>21045.25</v>
      </c>
      <c r="Q52" s="21"/>
    </row>
    <row r="53" spans="1:24" ht="27.75" customHeight="1" x14ac:dyDescent="0.35">
      <c r="A53" s="173" t="s">
        <v>71</v>
      </c>
      <c r="B53" s="174" t="s">
        <v>15</v>
      </c>
      <c r="C53" s="175" t="s">
        <v>72</v>
      </c>
      <c r="D53" s="173" t="s">
        <v>388</v>
      </c>
      <c r="E53" s="179" t="s">
        <v>25</v>
      </c>
      <c r="F53" s="166">
        <v>44075</v>
      </c>
      <c r="G53" s="177">
        <v>22500</v>
      </c>
      <c r="H53" s="177">
        <v>0</v>
      </c>
      <c r="I53" s="177">
        <v>22500</v>
      </c>
      <c r="J53" s="177">
        <v>645.75</v>
      </c>
      <c r="K53" s="177">
        <v>0</v>
      </c>
      <c r="L53" s="177">
        <v>684</v>
      </c>
      <c r="M53" s="180">
        <v>25</v>
      </c>
      <c r="N53" s="177">
        <f t="shared" si="0"/>
        <v>1354.75</v>
      </c>
      <c r="O53" s="177">
        <f t="shared" si="1"/>
        <v>21145.25</v>
      </c>
      <c r="Q53" s="21"/>
    </row>
    <row r="54" spans="1:24" ht="26.25" customHeight="1" x14ac:dyDescent="0.35">
      <c r="A54" s="173" t="s">
        <v>73</v>
      </c>
      <c r="B54" s="174" t="s">
        <v>15</v>
      </c>
      <c r="C54" s="175" t="s">
        <v>72</v>
      </c>
      <c r="D54" s="173" t="s">
        <v>388</v>
      </c>
      <c r="E54" s="179" t="s">
        <v>25</v>
      </c>
      <c r="F54" s="166">
        <v>44501</v>
      </c>
      <c r="G54" s="177">
        <v>22500</v>
      </c>
      <c r="H54" s="177">
        <v>0</v>
      </c>
      <c r="I54" s="177">
        <v>22500</v>
      </c>
      <c r="J54" s="177">
        <v>645.75</v>
      </c>
      <c r="K54" s="177">
        <v>0</v>
      </c>
      <c r="L54" s="177">
        <v>684</v>
      </c>
      <c r="M54" s="177">
        <v>8014.75</v>
      </c>
      <c r="N54" s="177">
        <f t="shared" si="0"/>
        <v>9344.5</v>
      </c>
      <c r="O54" s="177">
        <f t="shared" si="1"/>
        <v>13155.5</v>
      </c>
      <c r="Q54" s="21"/>
    </row>
    <row r="55" spans="1:24" ht="28.5" customHeight="1" x14ac:dyDescent="0.35">
      <c r="A55" s="173" t="s">
        <v>74</v>
      </c>
      <c r="B55" s="174" t="s">
        <v>15</v>
      </c>
      <c r="C55" s="175" t="s">
        <v>328</v>
      </c>
      <c r="D55" s="173" t="s">
        <v>388</v>
      </c>
      <c r="E55" s="179" t="s">
        <v>25</v>
      </c>
      <c r="F55" s="166">
        <v>44501</v>
      </c>
      <c r="G55" s="177">
        <v>30000</v>
      </c>
      <c r="H55" s="177">
        <v>0</v>
      </c>
      <c r="I55" s="177">
        <v>30000</v>
      </c>
      <c r="J55" s="177">
        <v>861</v>
      </c>
      <c r="K55" s="177">
        <v>0</v>
      </c>
      <c r="L55" s="177">
        <v>912</v>
      </c>
      <c r="M55" s="180">
        <v>25</v>
      </c>
      <c r="N55" s="177">
        <f t="shared" si="0"/>
        <v>1798</v>
      </c>
      <c r="O55" s="177">
        <f t="shared" si="1"/>
        <v>28202</v>
      </c>
      <c r="Q55" s="21"/>
    </row>
    <row r="56" spans="1:24" ht="22.5" customHeight="1" x14ac:dyDescent="0.35">
      <c r="A56" s="173" t="s">
        <v>75</v>
      </c>
      <c r="B56" s="174" t="s">
        <v>23</v>
      </c>
      <c r="C56" s="175" t="s">
        <v>76</v>
      </c>
      <c r="D56" s="173" t="s">
        <v>388</v>
      </c>
      <c r="E56" s="179" t="s">
        <v>25</v>
      </c>
      <c r="F56" s="166">
        <v>39965</v>
      </c>
      <c r="G56" s="177">
        <v>20000</v>
      </c>
      <c r="H56" s="177">
        <v>0</v>
      </c>
      <c r="I56" s="177">
        <v>20000</v>
      </c>
      <c r="J56" s="177">
        <v>574</v>
      </c>
      <c r="K56" s="177">
        <v>0</v>
      </c>
      <c r="L56" s="177">
        <v>608</v>
      </c>
      <c r="M56" s="180">
        <v>125</v>
      </c>
      <c r="N56" s="177">
        <f t="shared" si="0"/>
        <v>1307</v>
      </c>
      <c r="O56" s="177">
        <f t="shared" si="1"/>
        <v>18693</v>
      </c>
      <c r="Q56" s="21"/>
    </row>
    <row r="57" spans="1:24" ht="29.25" customHeight="1" x14ac:dyDescent="0.35">
      <c r="A57" s="173" t="s">
        <v>77</v>
      </c>
      <c r="B57" s="174" t="s">
        <v>23</v>
      </c>
      <c r="C57" s="175" t="s">
        <v>76</v>
      </c>
      <c r="D57" s="173" t="s">
        <v>388</v>
      </c>
      <c r="E57" s="179" t="s">
        <v>25</v>
      </c>
      <c r="F57" s="166">
        <v>44136</v>
      </c>
      <c r="G57" s="177">
        <v>16500</v>
      </c>
      <c r="H57" s="177">
        <v>0</v>
      </c>
      <c r="I57" s="177">
        <v>16500</v>
      </c>
      <c r="J57" s="177">
        <v>473.55</v>
      </c>
      <c r="K57" s="177">
        <v>0</v>
      </c>
      <c r="L57" s="177">
        <v>501.6</v>
      </c>
      <c r="M57" s="180">
        <v>25</v>
      </c>
      <c r="N57" s="177">
        <f t="shared" si="0"/>
        <v>1000.1500000000001</v>
      </c>
      <c r="O57" s="177">
        <f t="shared" si="1"/>
        <v>15499.85</v>
      </c>
      <c r="Q57" s="21"/>
    </row>
    <row r="58" spans="1:24" ht="21" customHeight="1" x14ac:dyDescent="0.35">
      <c r="A58" s="173" t="s">
        <v>78</v>
      </c>
      <c r="B58" s="174" t="s">
        <v>23</v>
      </c>
      <c r="C58" s="175" t="s">
        <v>76</v>
      </c>
      <c r="D58" s="173" t="s">
        <v>388</v>
      </c>
      <c r="E58" s="179" t="s">
        <v>25</v>
      </c>
      <c r="F58" s="166">
        <v>43525</v>
      </c>
      <c r="G58" s="177">
        <v>10000</v>
      </c>
      <c r="H58" s="177">
        <v>0</v>
      </c>
      <c r="I58" s="177">
        <v>10000</v>
      </c>
      <c r="J58" s="177">
        <v>287</v>
      </c>
      <c r="K58" s="177">
        <v>0</v>
      </c>
      <c r="L58" s="177">
        <v>304</v>
      </c>
      <c r="M58" s="180">
        <v>25</v>
      </c>
      <c r="N58" s="177">
        <f t="shared" si="0"/>
        <v>616</v>
      </c>
      <c r="O58" s="177">
        <f t="shared" si="1"/>
        <v>9384</v>
      </c>
      <c r="Q58" s="21"/>
    </row>
    <row r="59" spans="1:24" ht="20.25" customHeight="1" x14ac:dyDescent="0.35">
      <c r="A59" s="173" t="s">
        <v>79</v>
      </c>
      <c r="B59" s="174" t="s">
        <v>23</v>
      </c>
      <c r="C59" s="175" t="s">
        <v>76</v>
      </c>
      <c r="D59" s="173" t="s">
        <v>388</v>
      </c>
      <c r="E59" s="179" t="s">
        <v>25</v>
      </c>
      <c r="F59" s="166">
        <v>44621</v>
      </c>
      <c r="G59" s="177">
        <v>16500</v>
      </c>
      <c r="H59" s="177">
        <v>0</v>
      </c>
      <c r="I59" s="177">
        <v>16500</v>
      </c>
      <c r="J59" s="177">
        <v>473.55</v>
      </c>
      <c r="K59" s="177">
        <v>0</v>
      </c>
      <c r="L59" s="177">
        <v>501.6</v>
      </c>
      <c r="M59" s="180">
        <v>25</v>
      </c>
      <c r="N59" s="177">
        <f t="shared" si="0"/>
        <v>1000.1500000000001</v>
      </c>
      <c r="O59" s="177">
        <f t="shared" si="1"/>
        <v>15499.85</v>
      </c>
      <c r="Q59" s="21"/>
    </row>
    <row r="60" spans="1:24" ht="30.75" customHeight="1" x14ac:dyDescent="0.35">
      <c r="A60" s="173" t="s">
        <v>80</v>
      </c>
      <c r="B60" s="174" t="s">
        <v>23</v>
      </c>
      <c r="C60" s="175" t="s">
        <v>76</v>
      </c>
      <c r="D60" s="173" t="s">
        <v>388</v>
      </c>
      <c r="E60" s="179" t="s">
        <v>25</v>
      </c>
      <c r="F60" s="166">
        <v>44621</v>
      </c>
      <c r="G60" s="177">
        <v>16500</v>
      </c>
      <c r="H60" s="177">
        <v>0</v>
      </c>
      <c r="I60" s="177">
        <v>16500</v>
      </c>
      <c r="J60" s="177">
        <v>473.55</v>
      </c>
      <c r="K60" s="177">
        <v>0</v>
      </c>
      <c r="L60" s="177">
        <v>501.6</v>
      </c>
      <c r="M60" s="180">
        <v>25</v>
      </c>
      <c r="N60" s="177">
        <f t="shared" si="0"/>
        <v>1000.1500000000001</v>
      </c>
      <c r="O60" s="177">
        <f t="shared" si="1"/>
        <v>15499.85</v>
      </c>
      <c r="Q60" s="21"/>
    </row>
    <row r="61" spans="1:24" ht="24" customHeight="1" x14ac:dyDescent="0.35">
      <c r="A61" s="173" t="s">
        <v>81</v>
      </c>
      <c r="B61" s="174" t="s">
        <v>15</v>
      </c>
      <c r="C61" s="175" t="s">
        <v>82</v>
      </c>
      <c r="D61" s="173" t="s">
        <v>388</v>
      </c>
      <c r="E61" s="179" t="s">
        <v>25</v>
      </c>
      <c r="F61" s="166">
        <v>44531</v>
      </c>
      <c r="G61" s="177">
        <v>22500</v>
      </c>
      <c r="H61" s="177">
        <v>0</v>
      </c>
      <c r="I61" s="177">
        <v>22500</v>
      </c>
      <c r="J61" s="177">
        <v>645.75</v>
      </c>
      <c r="K61" s="177">
        <v>0</v>
      </c>
      <c r="L61" s="177">
        <v>684</v>
      </c>
      <c r="M61" s="180">
        <v>25</v>
      </c>
      <c r="N61" s="177">
        <f t="shared" si="0"/>
        <v>1354.75</v>
      </c>
      <c r="O61" s="177">
        <f t="shared" si="1"/>
        <v>21145.25</v>
      </c>
      <c r="Q61" s="21"/>
    </row>
    <row r="62" spans="1:24" ht="26.25" customHeight="1" x14ac:dyDescent="0.35">
      <c r="A62" s="173" t="s">
        <v>83</v>
      </c>
      <c r="B62" s="174" t="s">
        <v>23</v>
      </c>
      <c r="C62" s="175" t="s">
        <v>84</v>
      </c>
      <c r="D62" s="173" t="s">
        <v>388</v>
      </c>
      <c r="E62" s="179" t="s">
        <v>25</v>
      </c>
      <c r="F62" s="166">
        <v>44105</v>
      </c>
      <c r="G62" s="177">
        <v>30000</v>
      </c>
      <c r="H62" s="177">
        <v>0</v>
      </c>
      <c r="I62" s="177">
        <v>30000</v>
      </c>
      <c r="J62" s="177">
        <v>861</v>
      </c>
      <c r="K62" s="177">
        <v>0</v>
      </c>
      <c r="L62" s="177">
        <v>912</v>
      </c>
      <c r="M62" s="180">
        <v>25</v>
      </c>
      <c r="N62" s="177">
        <f t="shared" si="0"/>
        <v>1798</v>
      </c>
      <c r="O62" s="177">
        <f t="shared" si="1"/>
        <v>28202</v>
      </c>
      <c r="P62" s="10"/>
      <c r="R62" s="10"/>
      <c r="W62" s="10"/>
      <c r="X62" s="10"/>
    </row>
    <row r="63" spans="1:24" ht="29.25" customHeight="1" x14ac:dyDescent="0.35">
      <c r="A63" s="173" t="s">
        <v>452</v>
      </c>
      <c r="B63" s="174" t="s">
        <v>23</v>
      </c>
      <c r="C63" s="175" t="s">
        <v>28</v>
      </c>
      <c r="D63" s="173" t="s">
        <v>388</v>
      </c>
      <c r="E63" s="179" t="s">
        <v>25</v>
      </c>
      <c r="F63" s="166">
        <v>45474</v>
      </c>
      <c r="G63" s="177">
        <v>30000</v>
      </c>
      <c r="H63" s="177">
        <v>0</v>
      </c>
      <c r="I63" s="177">
        <v>30000</v>
      </c>
      <c r="J63" s="177">
        <v>861</v>
      </c>
      <c r="K63" s="177">
        <v>0</v>
      </c>
      <c r="L63" s="177">
        <v>912</v>
      </c>
      <c r="M63" s="177">
        <v>1740.46</v>
      </c>
      <c r="N63" s="177">
        <f t="shared" si="0"/>
        <v>3513.46</v>
      </c>
      <c r="O63" s="177">
        <f t="shared" si="1"/>
        <v>26486.54</v>
      </c>
      <c r="Q63" s="21"/>
    </row>
    <row r="64" spans="1:24" ht="26.25" customHeight="1" x14ac:dyDescent="0.35">
      <c r="A64" s="173" t="s">
        <v>86</v>
      </c>
      <c r="B64" s="174" t="s">
        <v>15</v>
      </c>
      <c r="C64" s="175" t="s">
        <v>85</v>
      </c>
      <c r="D64" s="173" t="s">
        <v>388</v>
      </c>
      <c r="E64" s="179" t="s">
        <v>25</v>
      </c>
      <c r="F64" s="166">
        <v>44531</v>
      </c>
      <c r="G64" s="177">
        <v>30000</v>
      </c>
      <c r="H64" s="177">
        <v>0</v>
      </c>
      <c r="I64" s="177">
        <v>30000</v>
      </c>
      <c r="J64" s="177">
        <v>861</v>
      </c>
      <c r="K64" s="177">
        <v>0</v>
      </c>
      <c r="L64" s="177">
        <v>912</v>
      </c>
      <c r="M64" s="180">
        <v>25</v>
      </c>
      <c r="N64" s="177">
        <f t="shared" si="0"/>
        <v>1798</v>
      </c>
      <c r="O64" s="177">
        <f t="shared" si="1"/>
        <v>28202</v>
      </c>
      <c r="Q64" s="21"/>
    </row>
    <row r="65" spans="1:17" ht="21" customHeight="1" x14ac:dyDescent="0.35">
      <c r="A65" s="173" t="s">
        <v>333</v>
      </c>
      <c r="B65" s="174" t="s">
        <v>15</v>
      </c>
      <c r="C65" s="175" t="s">
        <v>68</v>
      </c>
      <c r="D65" s="173" t="s">
        <v>388</v>
      </c>
      <c r="E65" s="179" t="s">
        <v>25</v>
      </c>
      <c r="F65" s="166">
        <v>45139</v>
      </c>
      <c r="G65" s="177">
        <v>22500</v>
      </c>
      <c r="H65" s="177">
        <v>0</v>
      </c>
      <c r="I65" s="177">
        <v>22500</v>
      </c>
      <c r="J65" s="177">
        <v>645.75</v>
      </c>
      <c r="K65" s="177">
        <v>0</v>
      </c>
      <c r="L65" s="177">
        <v>684</v>
      </c>
      <c r="M65" s="177">
        <v>25</v>
      </c>
      <c r="N65" s="177">
        <f t="shared" si="0"/>
        <v>1354.75</v>
      </c>
      <c r="O65" s="177">
        <f t="shared" si="1"/>
        <v>21145.25</v>
      </c>
      <c r="Q65" s="21"/>
    </row>
    <row r="66" spans="1:17" ht="24.75" customHeight="1" x14ac:dyDescent="0.35">
      <c r="A66" s="173" t="s">
        <v>345</v>
      </c>
      <c r="B66" s="174" t="s">
        <v>23</v>
      </c>
      <c r="C66" s="175" t="s">
        <v>76</v>
      </c>
      <c r="D66" s="173" t="s">
        <v>388</v>
      </c>
      <c r="E66" s="179" t="s">
        <v>25</v>
      </c>
      <c r="F66" s="166">
        <v>45200</v>
      </c>
      <c r="G66" s="177">
        <v>16500</v>
      </c>
      <c r="H66" s="177">
        <v>0</v>
      </c>
      <c r="I66" s="177">
        <v>16500</v>
      </c>
      <c r="J66" s="177">
        <v>473.55</v>
      </c>
      <c r="K66" s="177">
        <v>0</v>
      </c>
      <c r="L66" s="177">
        <v>501.6</v>
      </c>
      <c r="M66" s="180">
        <v>25</v>
      </c>
      <c r="N66" s="177">
        <f t="shared" si="0"/>
        <v>1000.1500000000001</v>
      </c>
      <c r="O66" s="177">
        <f t="shared" si="1"/>
        <v>15499.85</v>
      </c>
      <c r="Q66" s="21"/>
    </row>
    <row r="67" spans="1:17" ht="24" customHeight="1" x14ac:dyDescent="0.35">
      <c r="A67" s="173" t="s">
        <v>447</v>
      </c>
      <c r="B67" s="174" t="s">
        <v>15</v>
      </c>
      <c r="C67" s="175" t="s">
        <v>72</v>
      </c>
      <c r="D67" s="173" t="s">
        <v>388</v>
      </c>
      <c r="E67" s="179" t="s">
        <v>25</v>
      </c>
      <c r="F67" s="166">
        <v>45474</v>
      </c>
      <c r="G67" s="177">
        <v>22500</v>
      </c>
      <c r="H67" s="177">
        <v>0</v>
      </c>
      <c r="I67" s="177">
        <v>22500</v>
      </c>
      <c r="J67" s="177">
        <v>645.75</v>
      </c>
      <c r="K67" s="177">
        <v>0</v>
      </c>
      <c r="L67" s="177">
        <v>684</v>
      </c>
      <c r="M67" s="177">
        <v>25</v>
      </c>
      <c r="N67" s="177">
        <f t="shared" si="0"/>
        <v>1354.75</v>
      </c>
      <c r="O67" s="177">
        <f t="shared" si="1"/>
        <v>21145.25</v>
      </c>
      <c r="Q67" s="21"/>
    </row>
    <row r="68" spans="1:17" ht="23.25" customHeight="1" x14ac:dyDescent="0.35">
      <c r="A68" s="173" t="s">
        <v>356</v>
      </c>
      <c r="B68" s="174" t="s">
        <v>15</v>
      </c>
      <c r="C68" s="175" t="s">
        <v>358</v>
      </c>
      <c r="D68" s="173" t="s">
        <v>388</v>
      </c>
      <c r="E68" s="179" t="s">
        <v>25</v>
      </c>
      <c r="F68" s="166">
        <v>45352</v>
      </c>
      <c r="G68" s="177">
        <v>15000</v>
      </c>
      <c r="H68" s="177">
        <v>0</v>
      </c>
      <c r="I68" s="177">
        <v>15000</v>
      </c>
      <c r="J68" s="177">
        <v>430.5</v>
      </c>
      <c r="K68" s="177">
        <v>0</v>
      </c>
      <c r="L68" s="177">
        <v>456</v>
      </c>
      <c r="M68" s="180">
        <v>25</v>
      </c>
      <c r="N68" s="177">
        <f t="shared" ref="N68:N135" si="2">J68+K68+L68+M68</f>
        <v>911.5</v>
      </c>
      <c r="O68" s="177">
        <f t="shared" ref="O68:O135" si="3">G68-N68</f>
        <v>14088.5</v>
      </c>
    </row>
    <row r="69" spans="1:17" ht="30.75" customHeight="1" x14ac:dyDescent="0.35">
      <c r="A69" s="173" t="s">
        <v>365</v>
      </c>
      <c r="B69" s="181" t="s">
        <v>15</v>
      </c>
      <c r="C69" s="182" t="s">
        <v>72</v>
      </c>
      <c r="D69" s="183" t="s">
        <v>366</v>
      </c>
      <c r="E69" s="179" t="s">
        <v>25</v>
      </c>
      <c r="F69" s="166">
        <v>45413</v>
      </c>
      <c r="G69" s="190">
        <v>22500</v>
      </c>
      <c r="H69" s="177">
        <v>0</v>
      </c>
      <c r="I69" s="190">
        <v>22500</v>
      </c>
      <c r="J69" s="177">
        <v>645.75</v>
      </c>
      <c r="K69" s="177">
        <v>0</v>
      </c>
      <c r="L69" s="177">
        <v>684</v>
      </c>
      <c r="M69" s="180">
        <v>25</v>
      </c>
      <c r="N69" s="177">
        <f t="shared" si="2"/>
        <v>1354.75</v>
      </c>
      <c r="O69" s="177">
        <f t="shared" si="3"/>
        <v>21145.25</v>
      </c>
    </row>
    <row r="70" spans="1:17" ht="25.5" customHeight="1" x14ac:dyDescent="0.35">
      <c r="A70" s="173" t="s">
        <v>383</v>
      </c>
      <c r="B70" s="181" t="s">
        <v>15</v>
      </c>
      <c r="C70" s="182" t="s">
        <v>76</v>
      </c>
      <c r="D70" s="183" t="s">
        <v>388</v>
      </c>
      <c r="E70" s="179" t="s">
        <v>25</v>
      </c>
      <c r="F70" s="166">
        <v>45444</v>
      </c>
      <c r="G70" s="177">
        <v>15000</v>
      </c>
      <c r="H70" s="177">
        <v>0</v>
      </c>
      <c r="I70" s="177">
        <v>15000</v>
      </c>
      <c r="J70" s="177">
        <v>430.5</v>
      </c>
      <c r="K70" s="177">
        <v>0</v>
      </c>
      <c r="L70" s="177">
        <v>456</v>
      </c>
      <c r="M70" s="180">
        <v>25</v>
      </c>
      <c r="N70" s="177">
        <f t="shared" si="2"/>
        <v>911.5</v>
      </c>
      <c r="O70" s="177">
        <f t="shared" si="3"/>
        <v>14088.5</v>
      </c>
    </row>
    <row r="71" spans="1:17" ht="27" customHeight="1" x14ac:dyDescent="0.35">
      <c r="A71" s="191" t="s">
        <v>476</v>
      </c>
      <c r="B71" s="192" t="s">
        <v>23</v>
      </c>
      <c r="C71" s="193" t="s">
        <v>76</v>
      </c>
      <c r="D71" s="194" t="s">
        <v>388</v>
      </c>
      <c r="E71" s="195" t="s">
        <v>25</v>
      </c>
      <c r="F71" s="196">
        <v>45597</v>
      </c>
      <c r="G71" s="197">
        <v>15000</v>
      </c>
      <c r="H71" s="197">
        <v>0</v>
      </c>
      <c r="I71" s="197">
        <v>15000</v>
      </c>
      <c r="J71" s="197">
        <v>430.5</v>
      </c>
      <c r="K71" s="197">
        <v>0</v>
      </c>
      <c r="L71" s="197">
        <v>456</v>
      </c>
      <c r="M71" s="197">
        <v>25</v>
      </c>
      <c r="N71" s="177">
        <f t="shared" si="2"/>
        <v>911.5</v>
      </c>
      <c r="O71" s="177">
        <f t="shared" si="3"/>
        <v>14088.5</v>
      </c>
    </row>
    <row r="72" spans="1:17" s="20" customFormat="1" ht="28.5" customHeight="1" x14ac:dyDescent="0.35">
      <c r="A72" s="175" t="s">
        <v>494</v>
      </c>
      <c r="B72" s="181" t="s">
        <v>23</v>
      </c>
      <c r="C72" s="182" t="s">
        <v>76</v>
      </c>
      <c r="D72" s="183" t="s">
        <v>388</v>
      </c>
      <c r="E72" s="173" t="s">
        <v>25</v>
      </c>
      <c r="F72" s="166">
        <v>45689</v>
      </c>
      <c r="G72" s="177">
        <v>11000</v>
      </c>
      <c r="H72" s="177">
        <v>0</v>
      </c>
      <c r="I72" s="177">
        <v>11000</v>
      </c>
      <c r="J72" s="177">
        <v>315.7</v>
      </c>
      <c r="K72" s="177">
        <v>0</v>
      </c>
      <c r="L72" s="177">
        <v>334.4</v>
      </c>
      <c r="M72" s="177">
        <v>25</v>
      </c>
      <c r="N72" s="177">
        <f t="shared" si="2"/>
        <v>675.09999999999991</v>
      </c>
      <c r="O72" s="177">
        <f t="shared" si="3"/>
        <v>10324.9</v>
      </c>
    </row>
    <row r="73" spans="1:17" s="20" customFormat="1" ht="24.75" customHeight="1" x14ac:dyDescent="0.35">
      <c r="A73" s="175" t="s">
        <v>495</v>
      </c>
      <c r="B73" s="181" t="s">
        <v>15</v>
      </c>
      <c r="C73" s="182" t="s">
        <v>72</v>
      </c>
      <c r="D73" s="183" t="s">
        <v>388</v>
      </c>
      <c r="E73" s="173" t="s">
        <v>25</v>
      </c>
      <c r="F73" s="166">
        <v>45689</v>
      </c>
      <c r="G73" s="177">
        <v>22500</v>
      </c>
      <c r="H73" s="177">
        <v>0</v>
      </c>
      <c r="I73" s="177">
        <v>22500</v>
      </c>
      <c r="J73" s="177">
        <v>645.75</v>
      </c>
      <c r="K73" s="177">
        <v>0</v>
      </c>
      <c r="L73" s="177">
        <v>684</v>
      </c>
      <c r="M73" s="177">
        <v>25</v>
      </c>
      <c r="N73" s="177">
        <f t="shared" si="2"/>
        <v>1354.75</v>
      </c>
      <c r="O73" s="177">
        <f t="shared" si="3"/>
        <v>21145.25</v>
      </c>
    </row>
    <row r="74" spans="1:17" s="20" customFormat="1" ht="28.5" customHeight="1" x14ac:dyDescent="0.35">
      <c r="A74" s="175" t="s">
        <v>496</v>
      </c>
      <c r="B74" s="181" t="s">
        <v>15</v>
      </c>
      <c r="C74" s="182" t="s">
        <v>72</v>
      </c>
      <c r="D74" s="183" t="s">
        <v>388</v>
      </c>
      <c r="E74" s="179" t="s">
        <v>25</v>
      </c>
      <c r="F74" s="166">
        <v>45689</v>
      </c>
      <c r="G74" s="177">
        <v>22500</v>
      </c>
      <c r="H74" s="177">
        <v>0</v>
      </c>
      <c r="I74" s="177">
        <v>22500</v>
      </c>
      <c r="J74" s="177">
        <v>645.75</v>
      </c>
      <c r="K74" s="177">
        <v>0</v>
      </c>
      <c r="L74" s="177">
        <v>684</v>
      </c>
      <c r="M74" s="177">
        <v>25</v>
      </c>
      <c r="N74" s="177">
        <f t="shared" si="2"/>
        <v>1354.75</v>
      </c>
      <c r="O74" s="177">
        <f t="shared" si="3"/>
        <v>21145.25</v>
      </c>
    </row>
    <row r="75" spans="1:17" s="20" customFormat="1" ht="23.25" x14ac:dyDescent="0.35">
      <c r="A75" s="198" t="s">
        <v>503</v>
      </c>
      <c r="B75" s="203" t="s">
        <v>15</v>
      </c>
      <c r="C75" s="204" t="s">
        <v>72</v>
      </c>
      <c r="D75" s="198" t="s">
        <v>388</v>
      </c>
      <c r="E75" s="200" t="s">
        <v>25</v>
      </c>
      <c r="F75" s="201">
        <v>45717</v>
      </c>
      <c r="G75" s="202">
        <v>22500</v>
      </c>
      <c r="H75" s="202">
        <v>0</v>
      </c>
      <c r="I75" s="202">
        <v>22500</v>
      </c>
      <c r="J75" s="202">
        <v>645.75</v>
      </c>
      <c r="K75" s="202">
        <v>0</v>
      </c>
      <c r="L75" s="202">
        <v>684</v>
      </c>
      <c r="M75" s="202">
        <v>25</v>
      </c>
      <c r="N75" s="177">
        <f t="shared" ref="N75:N80" si="4">J75+K75+L75+M75</f>
        <v>1354.75</v>
      </c>
      <c r="O75" s="177">
        <v>21145.25</v>
      </c>
    </row>
    <row r="76" spans="1:17" s="20" customFormat="1" ht="23.25" customHeight="1" x14ac:dyDescent="0.35">
      <c r="A76" s="198" t="s">
        <v>513</v>
      </c>
      <c r="B76" s="203" t="s">
        <v>15</v>
      </c>
      <c r="C76" s="204" t="s">
        <v>529</v>
      </c>
      <c r="D76" s="173" t="s">
        <v>388</v>
      </c>
      <c r="E76" s="200" t="s">
        <v>25</v>
      </c>
      <c r="F76" s="201">
        <v>45802</v>
      </c>
      <c r="G76" s="202">
        <v>30000</v>
      </c>
      <c r="H76" s="202">
        <v>0</v>
      </c>
      <c r="I76" s="202">
        <v>30000</v>
      </c>
      <c r="J76" s="202">
        <v>861</v>
      </c>
      <c r="K76" s="202">
        <v>0</v>
      </c>
      <c r="L76" s="202">
        <v>912</v>
      </c>
      <c r="M76" s="202">
        <v>25</v>
      </c>
      <c r="N76" s="177">
        <f t="shared" si="4"/>
        <v>1798</v>
      </c>
      <c r="O76" s="177">
        <f>G76-N76</f>
        <v>28202</v>
      </c>
    </row>
    <row r="77" spans="1:17" s="20" customFormat="1" ht="27" customHeight="1" x14ac:dyDescent="0.2">
      <c r="A77" s="198" t="s">
        <v>531</v>
      </c>
      <c r="B77" s="203" t="s">
        <v>15</v>
      </c>
      <c r="C77" s="204" t="s">
        <v>82</v>
      </c>
      <c r="D77" s="198" t="s">
        <v>388</v>
      </c>
      <c r="E77" s="198" t="s">
        <v>25</v>
      </c>
      <c r="F77" s="208">
        <v>45870</v>
      </c>
      <c r="G77" s="209">
        <v>22500</v>
      </c>
      <c r="H77" s="209">
        <v>0</v>
      </c>
      <c r="I77" s="209">
        <v>22500</v>
      </c>
      <c r="J77" s="209">
        <v>645.75</v>
      </c>
      <c r="K77" s="209">
        <v>0</v>
      </c>
      <c r="L77" s="209">
        <v>684</v>
      </c>
      <c r="M77" s="209">
        <v>25</v>
      </c>
      <c r="N77" s="188">
        <f t="shared" si="4"/>
        <v>1354.75</v>
      </c>
      <c r="O77" s="209">
        <f>G77-N77</f>
        <v>21145.25</v>
      </c>
    </row>
    <row r="78" spans="1:17" s="20" customFormat="1" ht="26.25" customHeight="1" x14ac:dyDescent="0.2">
      <c r="A78" s="198" t="s">
        <v>533</v>
      </c>
      <c r="B78" s="203" t="s">
        <v>15</v>
      </c>
      <c r="C78" s="204" t="s">
        <v>68</v>
      </c>
      <c r="D78" s="198" t="s">
        <v>516</v>
      </c>
      <c r="E78" s="198" t="s">
        <v>25</v>
      </c>
      <c r="F78" s="208">
        <v>45870</v>
      </c>
      <c r="G78" s="209">
        <v>22500</v>
      </c>
      <c r="H78" s="209">
        <v>0</v>
      </c>
      <c r="I78" s="209">
        <v>22500</v>
      </c>
      <c r="J78" s="209">
        <v>645.75</v>
      </c>
      <c r="K78" s="209">
        <v>0</v>
      </c>
      <c r="L78" s="209">
        <v>684</v>
      </c>
      <c r="M78" s="209">
        <v>25</v>
      </c>
      <c r="N78" s="188">
        <f t="shared" si="4"/>
        <v>1354.75</v>
      </c>
      <c r="O78" s="209">
        <f>G78-N78</f>
        <v>21145.25</v>
      </c>
    </row>
    <row r="79" spans="1:17" s="20" customFormat="1" ht="26.25" customHeight="1" x14ac:dyDescent="0.2">
      <c r="A79" s="198" t="s">
        <v>534</v>
      </c>
      <c r="B79" s="203" t="s">
        <v>15</v>
      </c>
      <c r="C79" s="204" t="s">
        <v>68</v>
      </c>
      <c r="D79" s="198" t="s">
        <v>516</v>
      </c>
      <c r="E79" s="198" t="s">
        <v>25</v>
      </c>
      <c r="F79" s="208">
        <v>45870</v>
      </c>
      <c r="G79" s="209">
        <v>15000</v>
      </c>
      <c r="H79" s="209">
        <v>0</v>
      </c>
      <c r="I79" s="209">
        <v>15000</v>
      </c>
      <c r="J79" s="209">
        <v>430.5</v>
      </c>
      <c r="K79" s="209">
        <v>0</v>
      </c>
      <c r="L79" s="209">
        <v>456</v>
      </c>
      <c r="M79" s="209">
        <v>25</v>
      </c>
      <c r="N79" s="188">
        <f t="shared" si="4"/>
        <v>911.5</v>
      </c>
      <c r="O79" s="209">
        <f>G79-N79</f>
        <v>14088.5</v>
      </c>
    </row>
    <row r="80" spans="1:17" s="20" customFormat="1" ht="24.75" customHeight="1" x14ac:dyDescent="0.35">
      <c r="A80" s="198" t="s">
        <v>515</v>
      </c>
      <c r="B80" s="203" t="s">
        <v>15</v>
      </c>
      <c r="C80" s="204" t="s">
        <v>72</v>
      </c>
      <c r="D80" s="198" t="s">
        <v>516</v>
      </c>
      <c r="E80" s="200" t="s">
        <v>25</v>
      </c>
      <c r="F80" s="201">
        <v>45833</v>
      </c>
      <c r="G80" s="202">
        <v>22500</v>
      </c>
      <c r="H80" s="202">
        <v>0</v>
      </c>
      <c r="I80" s="202">
        <v>22500</v>
      </c>
      <c r="J80" s="202">
        <v>645.75</v>
      </c>
      <c r="K80" s="202">
        <v>0</v>
      </c>
      <c r="L80" s="202">
        <v>684</v>
      </c>
      <c r="M80" s="202">
        <v>25</v>
      </c>
      <c r="N80" s="177">
        <f t="shared" si="4"/>
        <v>1354.75</v>
      </c>
      <c r="O80" s="177">
        <f>G80-N80</f>
        <v>21145.25</v>
      </c>
    </row>
    <row r="81" spans="1:19" s="147" customFormat="1" ht="30.75" customHeight="1" x14ac:dyDescent="0.35">
      <c r="A81" s="198" t="s">
        <v>88</v>
      </c>
      <c r="B81" s="199" t="s">
        <v>23</v>
      </c>
      <c r="C81" s="198" t="s">
        <v>76</v>
      </c>
      <c r="D81" s="198" t="s">
        <v>397</v>
      </c>
      <c r="E81" s="200" t="s">
        <v>25</v>
      </c>
      <c r="F81" s="201">
        <v>44652</v>
      </c>
      <c r="G81" s="202">
        <v>15000</v>
      </c>
      <c r="H81" s="202">
        <v>0</v>
      </c>
      <c r="I81" s="202">
        <v>15000</v>
      </c>
      <c r="J81" s="202">
        <v>430.5</v>
      </c>
      <c r="K81" s="202">
        <v>0</v>
      </c>
      <c r="L81" s="202">
        <v>456</v>
      </c>
      <c r="M81" s="202">
        <v>4709.63</v>
      </c>
      <c r="N81" s="177">
        <f t="shared" si="2"/>
        <v>5596.13</v>
      </c>
      <c r="O81" s="177">
        <f t="shared" si="3"/>
        <v>9403.869999999999</v>
      </c>
      <c r="Q81" s="148"/>
    </row>
    <row r="82" spans="1:19" ht="46.5" x14ac:dyDescent="0.35">
      <c r="A82" s="173" t="s">
        <v>89</v>
      </c>
      <c r="B82" s="174" t="s">
        <v>15</v>
      </c>
      <c r="C82" s="175" t="s">
        <v>396</v>
      </c>
      <c r="D82" s="173" t="s">
        <v>397</v>
      </c>
      <c r="E82" s="179" t="s">
        <v>34</v>
      </c>
      <c r="F82" s="166">
        <v>39448</v>
      </c>
      <c r="G82" s="177">
        <v>44000</v>
      </c>
      <c r="H82" s="177">
        <v>0</v>
      </c>
      <c r="I82" s="177">
        <v>44000</v>
      </c>
      <c r="J82" s="177">
        <v>1262.8</v>
      </c>
      <c r="K82" s="177">
        <v>235.23</v>
      </c>
      <c r="L82" s="177">
        <v>1337.6</v>
      </c>
      <c r="M82" s="177">
        <v>28920.01</v>
      </c>
      <c r="N82" s="177">
        <f t="shared" si="2"/>
        <v>31755.64</v>
      </c>
      <c r="O82" s="177">
        <f t="shared" si="3"/>
        <v>12244.36</v>
      </c>
      <c r="Q82" s="21"/>
    </row>
    <row r="83" spans="1:19" ht="46.5" x14ac:dyDescent="0.35">
      <c r="A83" s="173" t="s">
        <v>90</v>
      </c>
      <c r="B83" s="174" t="s">
        <v>15</v>
      </c>
      <c r="C83" s="175" t="s">
        <v>392</v>
      </c>
      <c r="D83" s="173" t="s">
        <v>397</v>
      </c>
      <c r="E83" s="179" t="s">
        <v>34</v>
      </c>
      <c r="F83" s="166">
        <v>39448</v>
      </c>
      <c r="G83" s="177">
        <v>26500</v>
      </c>
      <c r="H83" s="177">
        <v>0</v>
      </c>
      <c r="I83" s="177">
        <v>26500</v>
      </c>
      <c r="J83" s="177">
        <v>760.55</v>
      </c>
      <c r="K83" s="177">
        <v>0</v>
      </c>
      <c r="L83" s="177">
        <v>805.6</v>
      </c>
      <c r="M83" s="177">
        <v>125</v>
      </c>
      <c r="N83" s="177">
        <f t="shared" si="2"/>
        <v>1691.15</v>
      </c>
      <c r="O83" s="177">
        <f t="shared" si="3"/>
        <v>24808.85</v>
      </c>
      <c r="Q83" s="21"/>
    </row>
    <row r="84" spans="1:19" ht="46.5" x14ac:dyDescent="0.35">
      <c r="A84" s="173" t="s">
        <v>92</v>
      </c>
      <c r="B84" s="174" t="s">
        <v>15</v>
      </c>
      <c r="C84" s="175" t="s">
        <v>91</v>
      </c>
      <c r="D84" s="173" t="s">
        <v>397</v>
      </c>
      <c r="E84" s="179" t="s">
        <v>34</v>
      </c>
      <c r="F84" s="166">
        <v>39448</v>
      </c>
      <c r="G84" s="177">
        <v>16500</v>
      </c>
      <c r="H84" s="177">
        <v>0</v>
      </c>
      <c r="I84" s="177">
        <v>16500</v>
      </c>
      <c r="J84" s="177">
        <v>473.55</v>
      </c>
      <c r="K84" s="177">
        <v>0</v>
      </c>
      <c r="L84" s="177">
        <v>501.6</v>
      </c>
      <c r="M84" s="177">
        <v>125</v>
      </c>
      <c r="N84" s="177">
        <f t="shared" si="2"/>
        <v>1100.1500000000001</v>
      </c>
      <c r="O84" s="177">
        <f t="shared" si="3"/>
        <v>15399.85</v>
      </c>
      <c r="Q84" s="21"/>
    </row>
    <row r="85" spans="1:19" ht="46.5" x14ac:dyDescent="0.35">
      <c r="A85" s="173" t="s">
        <v>93</v>
      </c>
      <c r="B85" s="174" t="s">
        <v>15</v>
      </c>
      <c r="C85" s="175" t="s">
        <v>392</v>
      </c>
      <c r="D85" s="173" t="s">
        <v>397</v>
      </c>
      <c r="E85" s="179" t="s">
        <v>34</v>
      </c>
      <c r="F85" s="166">
        <v>39448</v>
      </c>
      <c r="G85" s="177">
        <v>26500</v>
      </c>
      <c r="H85" s="177">
        <v>0</v>
      </c>
      <c r="I85" s="177">
        <v>26500</v>
      </c>
      <c r="J85" s="177">
        <v>760.55</v>
      </c>
      <c r="K85" s="177">
        <v>0</v>
      </c>
      <c r="L85" s="177">
        <v>805.6</v>
      </c>
      <c r="M85" s="177">
        <v>125</v>
      </c>
      <c r="N85" s="177">
        <f t="shared" si="2"/>
        <v>1691.15</v>
      </c>
      <c r="O85" s="177">
        <f t="shared" si="3"/>
        <v>24808.85</v>
      </c>
      <c r="Q85" s="21"/>
    </row>
    <row r="86" spans="1:19" ht="46.5" x14ac:dyDescent="0.35">
      <c r="A86" s="173" t="s">
        <v>95</v>
      </c>
      <c r="B86" s="174" t="s">
        <v>15</v>
      </c>
      <c r="C86" s="175" t="s">
        <v>91</v>
      </c>
      <c r="D86" s="173" t="s">
        <v>397</v>
      </c>
      <c r="E86" s="179" t="s">
        <v>34</v>
      </c>
      <c r="F86" s="166">
        <v>39448</v>
      </c>
      <c r="G86" s="177">
        <v>16500</v>
      </c>
      <c r="H86" s="177">
        <v>0</v>
      </c>
      <c r="I86" s="177">
        <v>16500</v>
      </c>
      <c r="J86" s="177">
        <v>473.55</v>
      </c>
      <c r="K86" s="177">
        <v>0</v>
      </c>
      <c r="L86" s="177">
        <v>501.6</v>
      </c>
      <c r="M86" s="177">
        <v>125</v>
      </c>
      <c r="N86" s="177">
        <f t="shared" si="2"/>
        <v>1100.1500000000001</v>
      </c>
      <c r="O86" s="177">
        <f t="shared" si="3"/>
        <v>15399.85</v>
      </c>
      <c r="Q86" s="21"/>
    </row>
    <row r="87" spans="1:19" ht="46.5" x14ac:dyDescent="0.35">
      <c r="A87" s="173" t="s">
        <v>96</v>
      </c>
      <c r="B87" s="174" t="s">
        <v>15</v>
      </c>
      <c r="C87" s="175" t="s">
        <v>91</v>
      </c>
      <c r="D87" s="173" t="s">
        <v>397</v>
      </c>
      <c r="E87" s="179" t="s">
        <v>34</v>
      </c>
      <c r="F87" s="166">
        <v>39448</v>
      </c>
      <c r="G87" s="177">
        <v>16500</v>
      </c>
      <c r="H87" s="177">
        <v>0</v>
      </c>
      <c r="I87" s="177">
        <v>16500</v>
      </c>
      <c r="J87" s="177">
        <v>473.55</v>
      </c>
      <c r="K87" s="177">
        <v>0</v>
      </c>
      <c r="L87" s="177">
        <v>501.6</v>
      </c>
      <c r="M87" s="177">
        <v>125</v>
      </c>
      <c r="N87" s="177">
        <f t="shared" si="2"/>
        <v>1100.1500000000001</v>
      </c>
      <c r="O87" s="177">
        <f t="shared" si="3"/>
        <v>15399.85</v>
      </c>
      <c r="Q87" s="21"/>
    </row>
    <row r="88" spans="1:19" ht="46.5" x14ac:dyDescent="0.35">
      <c r="A88" s="173" t="s">
        <v>97</v>
      </c>
      <c r="B88" s="174" t="s">
        <v>15</v>
      </c>
      <c r="C88" s="175" t="s">
        <v>91</v>
      </c>
      <c r="D88" s="173" t="s">
        <v>397</v>
      </c>
      <c r="E88" s="179" t="s">
        <v>34</v>
      </c>
      <c r="F88" s="166">
        <v>39448</v>
      </c>
      <c r="G88" s="177">
        <v>16500</v>
      </c>
      <c r="H88" s="177">
        <v>0</v>
      </c>
      <c r="I88" s="177">
        <v>16500</v>
      </c>
      <c r="J88" s="177">
        <v>473.55</v>
      </c>
      <c r="K88" s="177">
        <v>0</v>
      </c>
      <c r="L88" s="177">
        <v>501.6</v>
      </c>
      <c r="M88" s="177">
        <v>1840.46</v>
      </c>
      <c r="N88" s="177">
        <f t="shared" si="2"/>
        <v>2815.61</v>
      </c>
      <c r="O88" s="177">
        <f t="shared" si="3"/>
        <v>13684.39</v>
      </c>
      <c r="Q88" s="21"/>
    </row>
    <row r="89" spans="1:19" ht="46.5" x14ac:dyDescent="0.35">
      <c r="A89" s="173" t="s">
        <v>98</v>
      </c>
      <c r="B89" s="174" t="s">
        <v>23</v>
      </c>
      <c r="C89" s="175" t="s">
        <v>91</v>
      </c>
      <c r="D89" s="173" t="s">
        <v>397</v>
      </c>
      <c r="E89" s="179" t="s">
        <v>34</v>
      </c>
      <c r="F89" s="166">
        <v>40360</v>
      </c>
      <c r="G89" s="177">
        <v>16500</v>
      </c>
      <c r="H89" s="177">
        <v>0</v>
      </c>
      <c r="I89" s="177">
        <v>16500</v>
      </c>
      <c r="J89" s="177">
        <v>473.55</v>
      </c>
      <c r="K89" s="177">
        <v>0</v>
      </c>
      <c r="L89" s="177">
        <v>501.6</v>
      </c>
      <c r="M89" s="177">
        <v>125</v>
      </c>
      <c r="N89" s="177">
        <f t="shared" si="2"/>
        <v>1100.1500000000001</v>
      </c>
      <c r="O89" s="177">
        <f t="shared" si="3"/>
        <v>15399.85</v>
      </c>
      <c r="Q89" s="21"/>
    </row>
    <row r="90" spans="1:19" ht="46.5" x14ac:dyDescent="0.35">
      <c r="A90" s="173" t="s">
        <v>99</v>
      </c>
      <c r="B90" s="174" t="s">
        <v>15</v>
      </c>
      <c r="C90" s="175" t="s">
        <v>392</v>
      </c>
      <c r="D90" s="173" t="s">
        <v>397</v>
      </c>
      <c r="E90" s="179" t="s">
        <v>34</v>
      </c>
      <c r="F90" s="166">
        <v>40878</v>
      </c>
      <c r="G90" s="177">
        <v>26500</v>
      </c>
      <c r="H90" s="177">
        <v>0</v>
      </c>
      <c r="I90" s="177">
        <v>26500</v>
      </c>
      <c r="J90" s="177">
        <v>760.55</v>
      </c>
      <c r="K90" s="177">
        <v>0</v>
      </c>
      <c r="L90" s="177">
        <v>805.6</v>
      </c>
      <c r="M90" s="177">
        <v>125</v>
      </c>
      <c r="N90" s="177">
        <f t="shared" si="2"/>
        <v>1691.15</v>
      </c>
      <c r="O90" s="177">
        <f t="shared" si="3"/>
        <v>24808.85</v>
      </c>
      <c r="Q90" s="21"/>
    </row>
    <row r="91" spans="1:19" ht="22.5" customHeight="1" x14ac:dyDescent="0.35">
      <c r="A91" s="173" t="s">
        <v>100</v>
      </c>
      <c r="B91" s="174" t="s">
        <v>15</v>
      </c>
      <c r="C91" s="175" t="s">
        <v>91</v>
      </c>
      <c r="D91" s="173" t="s">
        <v>397</v>
      </c>
      <c r="E91" s="179" t="s">
        <v>25</v>
      </c>
      <c r="F91" s="166">
        <v>39448</v>
      </c>
      <c r="G91" s="177">
        <v>16500</v>
      </c>
      <c r="H91" s="177">
        <v>0</v>
      </c>
      <c r="I91" s="177">
        <v>16500</v>
      </c>
      <c r="J91" s="177">
        <v>473.55</v>
      </c>
      <c r="K91" s="177">
        <v>0</v>
      </c>
      <c r="L91" s="177">
        <v>501.6</v>
      </c>
      <c r="M91" s="177">
        <v>25</v>
      </c>
      <c r="N91" s="177">
        <f t="shared" si="2"/>
        <v>1000.1500000000001</v>
      </c>
      <c r="O91" s="177">
        <f t="shared" si="3"/>
        <v>15499.85</v>
      </c>
      <c r="Q91" s="21"/>
    </row>
    <row r="92" spans="1:19" ht="23.25" x14ac:dyDescent="0.35">
      <c r="A92" s="173" t="s">
        <v>101</v>
      </c>
      <c r="B92" s="174" t="s">
        <v>15</v>
      </c>
      <c r="C92" s="175" t="s">
        <v>91</v>
      </c>
      <c r="D92" s="173" t="s">
        <v>397</v>
      </c>
      <c r="E92" s="179" t="s">
        <v>25</v>
      </c>
      <c r="F92" s="166">
        <v>39448</v>
      </c>
      <c r="G92" s="177">
        <v>16500</v>
      </c>
      <c r="H92" s="177">
        <v>0</v>
      </c>
      <c r="I92" s="177">
        <v>16500</v>
      </c>
      <c r="J92" s="177">
        <v>473.55</v>
      </c>
      <c r="K92" s="177">
        <v>0</v>
      </c>
      <c r="L92" s="177">
        <v>501.6</v>
      </c>
      <c r="M92" s="177">
        <v>125</v>
      </c>
      <c r="N92" s="177">
        <f t="shared" si="2"/>
        <v>1100.1500000000001</v>
      </c>
      <c r="O92" s="177">
        <f t="shared" si="3"/>
        <v>15399.85</v>
      </c>
      <c r="Q92" s="21"/>
      <c r="S92" t="s">
        <v>500</v>
      </c>
    </row>
    <row r="93" spans="1:19" ht="46.5" x14ac:dyDescent="0.35">
      <c r="A93" s="173" t="s">
        <v>102</v>
      </c>
      <c r="B93" s="174" t="s">
        <v>15</v>
      </c>
      <c r="C93" s="175" t="s">
        <v>392</v>
      </c>
      <c r="D93" s="173" t="s">
        <v>397</v>
      </c>
      <c r="E93" s="179" t="s">
        <v>34</v>
      </c>
      <c r="F93" s="166">
        <v>39448</v>
      </c>
      <c r="G93" s="177">
        <v>35000</v>
      </c>
      <c r="H93" s="177">
        <v>0</v>
      </c>
      <c r="I93" s="177">
        <v>35000</v>
      </c>
      <c r="J93" s="177">
        <v>1004.5</v>
      </c>
      <c r="K93" s="177">
        <v>0</v>
      </c>
      <c r="L93" s="177">
        <v>1064</v>
      </c>
      <c r="M93" s="177">
        <v>11881.76</v>
      </c>
      <c r="N93" s="177">
        <v>13950.26</v>
      </c>
      <c r="O93" s="177">
        <f t="shared" si="3"/>
        <v>21049.739999999998</v>
      </c>
      <c r="Q93" s="21"/>
    </row>
    <row r="94" spans="1:19" ht="24.75" customHeight="1" x14ac:dyDescent="0.35">
      <c r="A94" s="173" t="s">
        <v>103</v>
      </c>
      <c r="B94" s="174" t="s">
        <v>15</v>
      </c>
      <c r="C94" s="175" t="s">
        <v>91</v>
      </c>
      <c r="D94" s="173" t="s">
        <v>397</v>
      </c>
      <c r="E94" s="179" t="s">
        <v>25</v>
      </c>
      <c r="F94" s="166">
        <v>44105</v>
      </c>
      <c r="G94" s="177">
        <v>16500</v>
      </c>
      <c r="H94" s="177">
        <v>0</v>
      </c>
      <c r="I94" s="177">
        <v>16500</v>
      </c>
      <c r="J94" s="177">
        <v>473.55</v>
      </c>
      <c r="K94" s="177">
        <v>0</v>
      </c>
      <c r="L94" s="177">
        <v>501.6</v>
      </c>
      <c r="M94" s="177">
        <v>25</v>
      </c>
      <c r="N94" s="177">
        <f t="shared" si="2"/>
        <v>1000.1500000000001</v>
      </c>
      <c r="O94" s="177">
        <f t="shared" si="3"/>
        <v>15499.85</v>
      </c>
      <c r="Q94" s="21"/>
    </row>
    <row r="95" spans="1:19" ht="22.5" customHeight="1" x14ac:dyDescent="0.35">
      <c r="A95" s="173" t="s">
        <v>104</v>
      </c>
      <c r="B95" s="174" t="s">
        <v>15</v>
      </c>
      <c r="C95" s="175" t="s">
        <v>91</v>
      </c>
      <c r="D95" s="173" t="s">
        <v>397</v>
      </c>
      <c r="E95" s="179" t="s">
        <v>25</v>
      </c>
      <c r="F95" s="166">
        <v>44409</v>
      </c>
      <c r="G95" s="177">
        <v>16500</v>
      </c>
      <c r="H95" s="177">
        <v>0</v>
      </c>
      <c r="I95" s="177">
        <v>16500</v>
      </c>
      <c r="J95" s="177">
        <v>473.55</v>
      </c>
      <c r="K95" s="177">
        <v>0</v>
      </c>
      <c r="L95" s="177">
        <v>501.6</v>
      </c>
      <c r="M95" s="177">
        <v>25</v>
      </c>
      <c r="N95" s="177">
        <f t="shared" si="2"/>
        <v>1000.1500000000001</v>
      </c>
      <c r="O95" s="177">
        <f t="shared" si="3"/>
        <v>15499.85</v>
      </c>
      <c r="Q95" s="21"/>
    </row>
    <row r="96" spans="1:19" ht="49.5" customHeight="1" x14ac:dyDescent="0.35">
      <c r="A96" s="173" t="s">
        <v>105</v>
      </c>
      <c r="B96" s="174" t="s">
        <v>15</v>
      </c>
      <c r="C96" s="175" t="s">
        <v>392</v>
      </c>
      <c r="D96" s="173" t="s">
        <v>397</v>
      </c>
      <c r="E96" s="179" t="s">
        <v>34</v>
      </c>
      <c r="F96" s="166">
        <v>39448</v>
      </c>
      <c r="G96" s="177">
        <v>26500</v>
      </c>
      <c r="H96" s="177">
        <v>0</v>
      </c>
      <c r="I96" s="177">
        <v>26500</v>
      </c>
      <c r="J96" s="177">
        <v>760.55</v>
      </c>
      <c r="K96" s="177">
        <v>0</v>
      </c>
      <c r="L96" s="177">
        <v>805.6</v>
      </c>
      <c r="M96" s="177">
        <v>7632.17</v>
      </c>
      <c r="N96" s="177">
        <f t="shared" si="2"/>
        <v>9198.32</v>
      </c>
      <c r="O96" s="177">
        <f t="shared" si="3"/>
        <v>17301.68</v>
      </c>
      <c r="Q96" s="21"/>
    </row>
    <row r="97" spans="1:17" ht="55.5" customHeight="1" x14ac:dyDescent="0.35">
      <c r="A97" s="173" t="s">
        <v>106</v>
      </c>
      <c r="B97" s="174" t="s">
        <v>23</v>
      </c>
      <c r="C97" s="175" t="s">
        <v>392</v>
      </c>
      <c r="D97" s="173" t="s">
        <v>397</v>
      </c>
      <c r="E97" s="179" t="s">
        <v>34</v>
      </c>
      <c r="F97" s="166">
        <v>39448</v>
      </c>
      <c r="G97" s="177">
        <v>35000</v>
      </c>
      <c r="H97" s="177">
        <v>0</v>
      </c>
      <c r="I97" s="177">
        <v>35000</v>
      </c>
      <c r="J97" s="177">
        <v>1004.5</v>
      </c>
      <c r="K97" s="177">
        <v>0</v>
      </c>
      <c r="L97" s="177">
        <v>1064</v>
      </c>
      <c r="M97" s="180">
        <v>525</v>
      </c>
      <c r="N97" s="177">
        <f t="shared" si="2"/>
        <v>2593.5</v>
      </c>
      <c r="O97" s="177">
        <f t="shared" si="3"/>
        <v>32406.5</v>
      </c>
      <c r="Q97" s="21"/>
    </row>
    <row r="98" spans="1:17" s="147" customFormat="1" ht="45.75" customHeight="1" x14ac:dyDescent="0.35">
      <c r="A98" s="173" t="s">
        <v>107</v>
      </c>
      <c r="B98" s="186" t="s">
        <v>15</v>
      </c>
      <c r="C98" s="173" t="s">
        <v>392</v>
      </c>
      <c r="D98" s="173" t="s">
        <v>397</v>
      </c>
      <c r="E98" s="179" t="s">
        <v>34</v>
      </c>
      <c r="F98" s="166">
        <v>39448</v>
      </c>
      <c r="G98" s="177">
        <v>35000</v>
      </c>
      <c r="H98" s="177">
        <v>0</v>
      </c>
      <c r="I98" s="177">
        <v>35000</v>
      </c>
      <c r="J98" s="177">
        <v>1004.5</v>
      </c>
      <c r="K98" s="177">
        <v>0</v>
      </c>
      <c r="L98" s="177">
        <v>1064</v>
      </c>
      <c r="M98" s="180">
        <v>7553.58</v>
      </c>
      <c r="N98" s="177">
        <f t="shared" si="2"/>
        <v>9622.08</v>
      </c>
      <c r="O98" s="177">
        <f t="shared" si="3"/>
        <v>25377.919999999998</v>
      </c>
      <c r="Q98" s="148"/>
    </row>
    <row r="99" spans="1:17" ht="46.5" customHeight="1" x14ac:dyDescent="0.35">
      <c r="A99" s="173" t="s">
        <v>108</v>
      </c>
      <c r="B99" s="174" t="s">
        <v>15</v>
      </c>
      <c r="C99" s="175" t="s">
        <v>392</v>
      </c>
      <c r="D99" s="173" t="s">
        <v>397</v>
      </c>
      <c r="E99" s="179" t="s">
        <v>34</v>
      </c>
      <c r="F99" s="166">
        <v>39448</v>
      </c>
      <c r="G99" s="177">
        <v>35000</v>
      </c>
      <c r="H99" s="177">
        <v>0</v>
      </c>
      <c r="I99" s="177">
        <v>35000</v>
      </c>
      <c r="J99" s="177">
        <v>1004.5</v>
      </c>
      <c r="K99" s="177">
        <v>0</v>
      </c>
      <c r="L99" s="177">
        <v>1064</v>
      </c>
      <c r="M99" s="177">
        <v>14716.61</v>
      </c>
      <c r="N99" s="177">
        <f t="shared" si="2"/>
        <v>16785.11</v>
      </c>
      <c r="O99" s="177">
        <f t="shared" si="3"/>
        <v>18214.89</v>
      </c>
      <c r="Q99" s="21"/>
    </row>
    <row r="100" spans="1:17" ht="40.5" customHeight="1" x14ac:dyDescent="0.35">
      <c r="A100" s="173" t="s">
        <v>109</v>
      </c>
      <c r="B100" s="174" t="s">
        <v>15</v>
      </c>
      <c r="C100" s="175" t="s">
        <v>393</v>
      </c>
      <c r="D100" s="173" t="s">
        <v>397</v>
      </c>
      <c r="E100" s="179" t="s">
        <v>34</v>
      </c>
      <c r="F100" s="166">
        <v>39448</v>
      </c>
      <c r="G100" s="177">
        <v>40000</v>
      </c>
      <c r="H100" s="177">
        <v>0</v>
      </c>
      <c r="I100" s="177">
        <v>40000</v>
      </c>
      <c r="J100" s="177">
        <v>1148</v>
      </c>
      <c r="K100" s="177">
        <v>442.65</v>
      </c>
      <c r="L100" s="177">
        <v>1216</v>
      </c>
      <c r="M100" s="180">
        <v>2175</v>
      </c>
      <c r="N100" s="177">
        <f t="shared" si="2"/>
        <v>4981.6499999999996</v>
      </c>
      <c r="O100" s="177">
        <f t="shared" si="3"/>
        <v>35018.35</v>
      </c>
      <c r="Q100" s="21"/>
    </row>
    <row r="101" spans="1:17" ht="26.25" customHeight="1" x14ac:dyDescent="0.35">
      <c r="A101" s="173" t="s">
        <v>300</v>
      </c>
      <c r="B101" s="174" t="s">
        <v>15</v>
      </c>
      <c r="C101" s="175" t="s">
        <v>91</v>
      </c>
      <c r="D101" s="173" t="s">
        <v>397</v>
      </c>
      <c r="E101" s="179" t="s">
        <v>25</v>
      </c>
      <c r="F101" s="166">
        <v>39448</v>
      </c>
      <c r="G101" s="177">
        <v>16500</v>
      </c>
      <c r="H101" s="177">
        <v>0</v>
      </c>
      <c r="I101" s="177">
        <v>16500</v>
      </c>
      <c r="J101" s="177">
        <v>473.55</v>
      </c>
      <c r="K101" s="177">
        <v>0</v>
      </c>
      <c r="L101" s="177">
        <v>501.6</v>
      </c>
      <c r="M101" s="177">
        <v>125</v>
      </c>
      <c r="N101" s="177">
        <f t="shared" si="2"/>
        <v>1100.1500000000001</v>
      </c>
      <c r="O101" s="177">
        <f t="shared" si="3"/>
        <v>15399.85</v>
      </c>
      <c r="Q101" s="21"/>
    </row>
    <row r="102" spans="1:17" ht="24.75" customHeight="1" x14ac:dyDescent="0.35">
      <c r="A102" s="173" t="s">
        <v>451</v>
      </c>
      <c r="B102" s="174" t="s">
        <v>15</v>
      </c>
      <c r="C102" s="175" t="s">
        <v>91</v>
      </c>
      <c r="D102" s="173" t="s">
        <v>397</v>
      </c>
      <c r="E102" s="179" t="s">
        <v>25</v>
      </c>
      <c r="F102" s="166">
        <v>45474</v>
      </c>
      <c r="G102" s="177">
        <v>16500</v>
      </c>
      <c r="H102" s="177">
        <v>0</v>
      </c>
      <c r="I102" s="177">
        <v>16500</v>
      </c>
      <c r="J102" s="177">
        <v>473.55</v>
      </c>
      <c r="K102" s="177">
        <v>0</v>
      </c>
      <c r="L102" s="177">
        <v>501.6</v>
      </c>
      <c r="M102" s="177">
        <v>125</v>
      </c>
      <c r="N102" s="177">
        <f t="shared" si="2"/>
        <v>1100.1500000000001</v>
      </c>
      <c r="O102" s="177">
        <f t="shared" si="3"/>
        <v>15399.85</v>
      </c>
      <c r="Q102" s="21"/>
    </row>
    <row r="103" spans="1:17" ht="26.25" customHeight="1" x14ac:dyDescent="0.35">
      <c r="A103" s="173" t="s">
        <v>94</v>
      </c>
      <c r="B103" s="174" t="s">
        <v>15</v>
      </c>
      <c r="C103" s="175" t="s">
        <v>392</v>
      </c>
      <c r="D103" s="173" t="s">
        <v>397</v>
      </c>
      <c r="E103" s="179" t="s">
        <v>34</v>
      </c>
      <c r="F103" s="166">
        <v>39448</v>
      </c>
      <c r="G103" s="177">
        <v>26500</v>
      </c>
      <c r="H103" s="177">
        <v>0</v>
      </c>
      <c r="I103" s="177">
        <v>26500</v>
      </c>
      <c r="J103" s="177">
        <v>760.55</v>
      </c>
      <c r="K103" s="177">
        <v>0</v>
      </c>
      <c r="L103" s="177">
        <v>805.6</v>
      </c>
      <c r="M103" s="177">
        <v>1840.46</v>
      </c>
      <c r="N103" s="177">
        <f t="shared" si="2"/>
        <v>3406.61</v>
      </c>
      <c r="O103" s="177">
        <f t="shared" si="3"/>
        <v>23093.39</v>
      </c>
    </row>
    <row r="104" spans="1:17" ht="23.25" x14ac:dyDescent="0.35">
      <c r="A104" s="173" t="s">
        <v>543</v>
      </c>
      <c r="B104" s="174" t="s">
        <v>23</v>
      </c>
      <c r="C104" s="175" t="s">
        <v>91</v>
      </c>
      <c r="D104" s="173" t="s">
        <v>397</v>
      </c>
      <c r="E104" s="179" t="s">
        <v>25</v>
      </c>
      <c r="F104" s="166">
        <v>45931</v>
      </c>
      <c r="G104" s="177">
        <v>16500</v>
      </c>
      <c r="H104" s="177">
        <v>0</v>
      </c>
      <c r="I104" s="177">
        <v>16500</v>
      </c>
      <c r="J104" s="177">
        <v>473.55</v>
      </c>
      <c r="K104" s="177">
        <v>0</v>
      </c>
      <c r="L104" s="177">
        <v>501.6</v>
      </c>
      <c r="M104" s="177">
        <v>25</v>
      </c>
      <c r="N104" s="177">
        <v>1000.15</v>
      </c>
      <c r="O104" s="177">
        <f t="shared" si="3"/>
        <v>15499.85</v>
      </c>
    </row>
    <row r="105" spans="1:17" ht="46.5" x14ac:dyDescent="0.35">
      <c r="A105" s="173" t="s">
        <v>110</v>
      </c>
      <c r="B105" s="174" t="s">
        <v>23</v>
      </c>
      <c r="C105" s="175" t="s">
        <v>46</v>
      </c>
      <c r="D105" s="173" t="s">
        <v>409</v>
      </c>
      <c r="E105" s="179" t="s">
        <v>34</v>
      </c>
      <c r="F105" s="166">
        <v>40087</v>
      </c>
      <c r="G105" s="177">
        <v>44000</v>
      </c>
      <c r="H105" s="177">
        <v>0</v>
      </c>
      <c r="I105" s="177">
        <v>44000</v>
      </c>
      <c r="J105" s="177">
        <v>1262.8</v>
      </c>
      <c r="K105" s="177">
        <v>1007.19</v>
      </c>
      <c r="L105" s="177">
        <v>1337.6</v>
      </c>
      <c r="M105" s="177">
        <v>9531.7999999999993</v>
      </c>
      <c r="N105" s="177">
        <f t="shared" si="2"/>
        <v>13139.39</v>
      </c>
      <c r="O105" s="177">
        <f t="shared" si="3"/>
        <v>30860.61</v>
      </c>
      <c r="Q105" s="21"/>
    </row>
    <row r="106" spans="1:17" ht="60" customHeight="1" x14ac:dyDescent="0.35">
      <c r="A106" s="173" t="s">
        <v>111</v>
      </c>
      <c r="B106" s="174" t="s">
        <v>15</v>
      </c>
      <c r="C106" s="175" t="s">
        <v>392</v>
      </c>
      <c r="D106" s="173" t="s">
        <v>409</v>
      </c>
      <c r="E106" s="179" t="s">
        <v>34</v>
      </c>
      <c r="F106" s="166">
        <v>39448</v>
      </c>
      <c r="G106" s="177">
        <v>26500</v>
      </c>
      <c r="H106" s="177">
        <v>0</v>
      </c>
      <c r="I106" s="177">
        <v>26500</v>
      </c>
      <c r="J106" s="177">
        <v>760.55</v>
      </c>
      <c r="K106" s="177">
        <v>0</v>
      </c>
      <c r="L106" s="177">
        <v>805.6</v>
      </c>
      <c r="M106" s="177">
        <v>1850</v>
      </c>
      <c r="N106" s="177">
        <f t="shared" si="2"/>
        <v>3416.15</v>
      </c>
      <c r="O106" s="177">
        <f t="shared" si="3"/>
        <v>23083.85</v>
      </c>
      <c r="Q106" s="21"/>
    </row>
    <row r="107" spans="1:17" ht="46.5" x14ac:dyDescent="0.35">
      <c r="A107" s="173" t="s">
        <v>112</v>
      </c>
      <c r="B107" s="174" t="s">
        <v>15</v>
      </c>
      <c r="C107" s="175" t="s">
        <v>392</v>
      </c>
      <c r="D107" s="173" t="s">
        <v>409</v>
      </c>
      <c r="E107" s="179" t="s">
        <v>25</v>
      </c>
      <c r="F107" s="166">
        <v>44409</v>
      </c>
      <c r="G107" s="177">
        <v>26500</v>
      </c>
      <c r="H107" s="177">
        <v>0</v>
      </c>
      <c r="I107" s="177">
        <v>26500</v>
      </c>
      <c r="J107" s="177">
        <v>760.55</v>
      </c>
      <c r="K107" s="177">
        <v>0</v>
      </c>
      <c r="L107" s="177">
        <v>805.6</v>
      </c>
      <c r="M107" s="177">
        <v>25</v>
      </c>
      <c r="N107" s="177">
        <f t="shared" si="2"/>
        <v>1591.15</v>
      </c>
      <c r="O107" s="177">
        <f t="shared" si="3"/>
        <v>24908.85</v>
      </c>
      <c r="Q107" s="21"/>
    </row>
    <row r="108" spans="1:17" ht="45" customHeight="1" x14ac:dyDescent="0.35">
      <c r="A108" s="173" t="s">
        <v>113</v>
      </c>
      <c r="B108" s="174" t="s">
        <v>15</v>
      </c>
      <c r="C108" s="175" t="s">
        <v>392</v>
      </c>
      <c r="D108" s="173" t="s">
        <v>409</v>
      </c>
      <c r="E108" s="179" t="s">
        <v>25</v>
      </c>
      <c r="F108" s="166">
        <v>39448</v>
      </c>
      <c r="G108" s="177">
        <v>26500</v>
      </c>
      <c r="H108" s="177">
        <v>0</v>
      </c>
      <c r="I108" s="177">
        <v>26500</v>
      </c>
      <c r="J108" s="177">
        <v>760.55</v>
      </c>
      <c r="K108" s="177">
        <v>0</v>
      </c>
      <c r="L108" s="177">
        <v>805.6</v>
      </c>
      <c r="M108" s="177">
        <v>225</v>
      </c>
      <c r="N108" s="177">
        <f t="shared" si="2"/>
        <v>1791.15</v>
      </c>
      <c r="O108" s="177">
        <f t="shared" si="3"/>
        <v>24708.85</v>
      </c>
      <c r="Q108" s="21"/>
    </row>
    <row r="109" spans="1:17" ht="59.25" customHeight="1" x14ac:dyDescent="0.35">
      <c r="A109" s="173" t="s">
        <v>114</v>
      </c>
      <c r="B109" s="174" t="s">
        <v>23</v>
      </c>
      <c r="C109" s="175" t="s">
        <v>28</v>
      </c>
      <c r="D109" s="173" t="s">
        <v>409</v>
      </c>
      <c r="E109" s="179" t="s">
        <v>34</v>
      </c>
      <c r="F109" s="166">
        <v>39448</v>
      </c>
      <c r="G109" s="177">
        <v>25000</v>
      </c>
      <c r="H109" s="177">
        <v>0</v>
      </c>
      <c r="I109" s="177">
        <v>25000</v>
      </c>
      <c r="J109" s="177">
        <v>717.5</v>
      </c>
      <c r="K109" s="177">
        <v>0</v>
      </c>
      <c r="L109" s="177">
        <v>760</v>
      </c>
      <c r="M109" s="177">
        <v>11103.91</v>
      </c>
      <c r="N109" s="177">
        <f t="shared" si="2"/>
        <v>12581.41</v>
      </c>
      <c r="O109" s="177">
        <f t="shared" si="3"/>
        <v>12418.59</v>
      </c>
      <c r="Q109" s="21"/>
    </row>
    <row r="110" spans="1:17" s="147" customFormat="1" ht="61.5" customHeight="1" x14ac:dyDescent="0.35">
      <c r="A110" s="173" t="s">
        <v>115</v>
      </c>
      <c r="B110" s="186" t="s">
        <v>23</v>
      </c>
      <c r="C110" s="173" t="s">
        <v>28</v>
      </c>
      <c r="D110" s="173" t="s">
        <v>409</v>
      </c>
      <c r="E110" s="179" t="s">
        <v>34</v>
      </c>
      <c r="F110" s="166">
        <v>39448</v>
      </c>
      <c r="G110" s="177">
        <v>25000</v>
      </c>
      <c r="H110" s="177">
        <v>0</v>
      </c>
      <c r="I110" s="177">
        <v>25000</v>
      </c>
      <c r="J110" s="177">
        <v>717.5</v>
      </c>
      <c r="K110" s="177">
        <v>0</v>
      </c>
      <c r="L110" s="177">
        <v>760</v>
      </c>
      <c r="M110" s="177">
        <v>4302.95</v>
      </c>
      <c r="N110" s="177">
        <f t="shared" si="2"/>
        <v>5780.45</v>
      </c>
      <c r="O110" s="177">
        <f t="shared" si="3"/>
        <v>19219.55</v>
      </c>
      <c r="Q110" s="148"/>
    </row>
    <row r="111" spans="1:17" ht="44.25" customHeight="1" x14ac:dyDescent="0.35">
      <c r="A111" s="173" t="s">
        <v>116</v>
      </c>
      <c r="B111" s="174" t="s">
        <v>15</v>
      </c>
      <c r="C111" s="175" t="s">
        <v>91</v>
      </c>
      <c r="D111" s="173" t="s">
        <v>409</v>
      </c>
      <c r="E111" s="179" t="s">
        <v>25</v>
      </c>
      <c r="F111" s="166">
        <v>39569</v>
      </c>
      <c r="G111" s="177">
        <v>16500</v>
      </c>
      <c r="H111" s="177">
        <v>0</v>
      </c>
      <c r="I111" s="177">
        <v>16500</v>
      </c>
      <c r="J111" s="177">
        <v>473.55</v>
      </c>
      <c r="K111" s="177">
        <v>0</v>
      </c>
      <c r="L111" s="177">
        <v>501.6</v>
      </c>
      <c r="M111" s="177">
        <v>125</v>
      </c>
      <c r="N111" s="177">
        <f t="shared" si="2"/>
        <v>1100.1500000000001</v>
      </c>
      <c r="O111" s="177">
        <f t="shared" si="3"/>
        <v>15399.85</v>
      </c>
      <c r="Q111" s="21"/>
    </row>
    <row r="112" spans="1:17" ht="60.75" customHeight="1" x14ac:dyDescent="0.35">
      <c r="A112" s="173" t="s">
        <v>117</v>
      </c>
      <c r="B112" s="174" t="s">
        <v>15</v>
      </c>
      <c r="C112" s="175" t="s">
        <v>91</v>
      </c>
      <c r="D112" s="173" t="s">
        <v>409</v>
      </c>
      <c r="E112" s="179" t="s">
        <v>34</v>
      </c>
      <c r="F112" s="166">
        <v>39448</v>
      </c>
      <c r="G112" s="177">
        <v>16500</v>
      </c>
      <c r="H112" s="177">
        <v>0</v>
      </c>
      <c r="I112" s="177">
        <v>16500</v>
      </c>
      <c r="J112" s="177">
        <v>473.55</v>
      </c>
      <c r="K112" s="177">
        <v>0</v>
      </c>
      <c r="L112" s="177">
        <v>501.6</v>
      </c>
      <c r="M112" s="177">
        <v>125</v>
      </c>
      <c r="N112" s="177">
        <f t="shared" si="2"/>
        <v>1100.1500000000001</v>
      </c>
      <c r="O112" s="177">
        <f t="shared" si="3"/>
        <v>15399.85</v>
      </c>
      <c r="Q112" s="21"/>
    </row>
    <row r="113" spans="1:17" ht="63" customHeight="1" x14ac:dyDescent="0.35">
      <c r="A113" s="173" t="s">
        <v>118</v>
      </c>
      <c r="B113" s="174" t="s">
        <v>15</v>
      </c>
      <c r="C113" s="175" t="s">
        <v>392</v>
      </c>
      <c r="D113" s="173" t="s">
        <v>409</v>
      </c>
      <c r="E113" s="179" t="s">
        <v>34</v>
      </c>
      <c r="F113" s="166">
        <v>39448</v>
      </c>
      <c r="G113" s="177">
        <v>26500</v>
      </c>
      <c r="H113" s="177">
        <v>0</v>
      </c>
      <c r="I113" s="177">
        <v>26500</v>
      </c>
      <c r="J113" s="177">
        <v>760.55</v>
      </c>
      <c r="K113" s="177">
        <v>0</v>
      </c>
      <c r="L113" s="177">
        <v>805.6</v>
      </c>
      <c r="M113" s="177">
        <v>14457.7</v>
      </c>
      <c r="N113" s="177">
        <f t="shared" si="2"/>
        <v>16023.85</v>
      </c>
      <c r="O113" s="177">
        <f t="shared" si="3"/>
        <v>10476.15</v>
      </c>
      <c r="Q113" s="21"/>
    </row>
    <row r="114" spans="1:17" ht="60.75" customHeight="1" x14ac:dyDescent="0.35">
      <c r="A114" s="173" t="s">
        <v>119</v>
      </c>
      <c r="B114" s="174" t="s">
        <v>15</v>
      </c>
      <c r="C114" s="175" t="s">
        <v>91</v>
      </c>
      <c r="D114" s="173" t="s">
        <v>409</v>
      </c>
      <c r="E114" s="179" t="s">
        <v>34</v>
      </c>
      <c r="F114" s="166">
        <v>39448</v>
      </c>
      <c r="G114" s="177">
        <v>16500</v>
      </c>
      <c r="H114" s="177">
        <v>0</v>
      </c>
      <c r="I114" s="177">
        <v>16500</v>
      </c>
      <c r="J114" s="177">
        <v>473.55</v>
      </c>
      <c r="K114" s="177">
        <v>0</v>
      </c>
      <c r="L114" s="177">
        <v>501.6</v>
      </c>
      <c r="M114" s="177">
        <v>225</v>
      </c>
      <c r="N114" s="177">
        <f t="shared" si="2"/>
        <v>1200.1500000000001</v>
      </c>
      <c r="O114" s="177">
        <f t="shared" si="3"/>
        <v>15299.85</v>
      </c>
      <c r="Q114" s="21"/>
    </row>
    <row r="115" spans="1:17" ht="63.75" customHeight="1" x14ac:dyDescent="0.35">
      <c r="A115" s="173" t="s">
        <v>120</v>
      </c>
      <c r="B115" s="174" t="s">
        <v>15</v>
      </c>
      <c r="C115" s="175" t="s">
        <v>91</v>
      </c>
      <c r="D115" s="173" t="s">
        <v>409</v>
      </c>
      <c r="E115" s="179" t="s">
        <v>34</v>
      </c>
      <c r="F115" s="166">
        <v>40087</v>
      </c>
      <c r="G115" s="177">
        <v>16500</v>
      </c>
      <c r="H115" s="177">
        <v>0</v>
      </c>
      <c r="I115" s="177">
        <v>16500</v>
      </c>
      <c r="J115" s="177">
        <v>473.55</v>
      </c>
      <c r="K115" s="177">
        <v>0</v>
      </c>
      <c r="L115" s="177">
        <v>501.6</v>
      </c>
      <c r="M115" s="177">
        <v>345</v>
      </c>
      <c r="N115" s="177">
        <f t="shared" si="2"/>
        <v>1320.15</v>
      </c>
      <c r="O115" s="177">
        <f t="shared" si="3"/>
        <v>15179.85</v>
      </c>
      <c r="Q115" s="21"/>
    </row>
    <row r="116" spans="1:17" s="147" customFormat="1" ht="64.5" customHeight="1" x14ac:dyDescent="0.35">
      <c r="A116" s="173" t="s">
        <v>121</v>
      </c>
      <c r="B116" s="186" t="s">
        <v>15</v>
      </c>
      <c r="C116" s="173" t="s">
        <v>91</v>
      </c>
      <c r="D116" s="173" t="s">
        <v>409</v>
      </c>
      <c r="E116" s="179" t="s">
        <v>34</v>
      </c>
      <c r="F116" s="166">
        <v>40087</v>
      </c>
      <c r="G116" s="177">
        <v>16500</v>
      </c>
      <c r="H116" s="177">
        <v>0</v>
      </c>
      <c r="I116" s="177">
        <v>16500</v>
      </c>
      <c r="J116" s="177">
        <v>473.55</v>
      </c>
      <c r="K116" s="177">
        <v>0</v>
      </c>
      <c r="L116" s="177">
        <v>501.6</v>
      </c>
      <c r="M116" s="177">
        <v>1940.46</v>
      </c>
      <c r="N116" s="177">
        <f t="shared" si="2"/>
        <v>2915.61</v>
      </c>
      <c r="O116" s="177">
        <f t="shared" si="3"/>
        <v>13584.39</v>
      </c>
      <c r="Q116" s="148"/>
    </row>
    <row r="117" spans="1:17" s="147" customFormat="1" ht="46.5" x14ac:dyDescent="0.35">
      <c r="A117" s="173" t="s">
        <v>122</v>
      </c>
      <c r="B117" s="186" t="s">
        <v>15</v>
      </c>
      <c r="C117" s="173" t="s">
        <v>91</v>
      </c>
      <c r="D117" s="173" t="s">
        <v>409</v>
      </c>
      <c r="E117" s="179" t="s">
        <v>25</v>
      </c>
      <c r="F117" s="166">
        <v>39448</v>
      </c>
      <c r="G117" s="177">
        <v>16500</v>
      </c>
      <c r="H117" s="177">
        <v>0</v>
      </c>
      <c r="I117" s="177">
        <v>16500</v>
      </c>
      <c r="J117" s="177">
        <v>473.55</v>
      </c>
      <c r="K117" s="177">
        <v>0</v>
      </c>
      <c r="L117" s="177">
        <v>501.6</v>
      </c>
      <c r="M117" s="177">
        <v>1940.46</v>
      </c>
      <c r="N117" s="177">
        <f t="shared" si="2"/>
        <v>2915.61</v>
      </c>
      <c r="O117" s="177">
        <f t="shared" si="3"/>
        <v>13584.39</v>
      </c>
      <c r="Q117" s="148"/>
    </row>
    <row r="118" spans="1:17" ht="46.5" x14ac:dyDescent="0.35">
      <c r="A118" s="173" t="s">
        <v>123</v>
      </c>
      <c r="B118" s="174" t="s">
        <v>15</v>
      </c>
      <c r="C118" s="175" t="s">
        <v>91</v>
      </c>
      <c r="D118" s="173" t="s">
        <v>409</v>
      </c>
      <c r="E118" s="179" t="s">
        <v>25</v>
      </c>
      <c r="F118" s="166">
        <v>44621</v>
      </c>
      <c r="G118" s="177">
        <v>16500</v>
      </c>
      <c r="H118" s="177">
        <v>0</v>
      </c>
      <c r="I118" s="177">
        <v>16500</v>
      </c>
      <c r="J118" s="177">
        <v>473.55</v>
      </c>
      <c r="K118" s="177">
        <v>0</v>
      </c>
      <c r="L118" s="177">
        <v>501.6</v>
      </c>
      <c r="M118" s="177">
        <v>25</v>
      </c>
      <c r="N118" s="177">
        <f t="shared" si="2"/>
        <v>1000.1500000000001</v>
      </c>
      <c r="O118" s="177">
        <f t="shared" si="3"/>
        <v>15499.85</v>
      </c>
      <c r="Q118" s="21"/>
    </row>
    <row r="119" spans="1:17" ht="61.5" customHeight="1" x14ac:dyDescent="0.35">
      <c r="A119" s="173" t="s">
        <v>124</v>
      </c>
      <c r="B119" s="174" t="s">
        <v>15</v>
      </c>
      <c r="C119" s="175" t="s">
        <v>91</v>
      </c>
      <c r="D119" s="173" t="s">
        <v>409</v>
      </c>
      <c r="E119" s="179" t="s">
        <v>34</v>
      </c>
      <c r="F119" s="166">
        <v>39448</v>
      </c>
      <c r="G119" s="177">
        <v>16500</v>
      </c>
      <c r="H119" s="177">
        <v>0</v>
      </c>
      <c r="I119" s="177">
        <v>16500</v>
      </c>
      <c r="J119" s="177">
        <v>473.55</v>
      </c>
      <c r="K119" s="177">
        <v>0</v>
      </c>
      <c r="L119" s="177">
        <v>501.6</v>
      </c>
      <c r="M119" s="177">
        <v>125</v>
      </c>
      <c r="N119" s="177">
        <f t="shared" si="2"/>
        <v>1100.1500000000001</v>
      </c>
      <c r="O119" s="177">
        <f t="shared" si="3"/>
        <v>15399.85</v>
      </c>
      <c r="Q119" s="21"/>
    </row>
    <row r="120" spans="1:17" ht="46.5" x14ac:dyDescent="0.35">
      <c r="A120" s="173" t="s">
        <v>175</v>
      </c>
      <c r="B120" s="174" t="s">
        <v>15</v>
      </c>
      <c r="C120" s="175" t="s">
        <v>87</v>
      </c>
      <c r="D120" s="173" t="s">
        <v>409</v>
      </c>
      <c r="E120" s="179" t="s">
        <v>25</v>
      </c>
      <c r="F120" s="166">
        <v>44866</v>
      </c>
      <c r="G120" s="177">
        <v>15000</v>
      </c>
      <c r="H120" s="177">
        <v>0</v>
      </c>
      <c r="I120" s="177">
        <v>15000</v>
      </c>
      <c r="J120" s="177">
        <v>430.5</v>
      </c>
      <c r="K120" s="177">
        <v>0</v>
      </c>
      <c r="L120" s="177">
        <v>456</v>
      </c>
      <c r="M120" s="180">
        <v>25</v>
      </c>
      <c r="N120" s="177">
        <f t="shared" si="2"/>
        <v>911.5</v>
      </c>
      <c r="O120" s="177">
        <f t="shared" si="3"/>
        <v>14088.5</v>
      </c>
      <c r="Q120" s="21"/>
    </row>
    <row r="121" spans="1:17" ht="46.5" x14ac:dyDescent="0.35">
      <c r="A121" s="173" t="s">
        <v>125</v>
      </c>
      <c r="B121" s="174" t="s">
        <v>15</v>
      </c>
      <c r="C121" s="175" t="s">
        <v>87</v>
      </c>
      <c r="D121" s="173" t="s">
        <v>409</v>
      </c>
      <c r="E121" s="179" t="s">
        <v>25</v>
      </c>
      <c r="F121" s="166">
        <v>39448</v>
      </c>
      <c r="G121" s="177">
        <v>15000</v>
      </c>
      <c r="H121" s="177">
        <v>0</v>
      </c>
      <c r="I121" s="177">
        <v>15000</v>
      </c>
      <c r="J121" s="177">
        <v>430.5</v>
      </c>
      <c r="K121" s="177">
        <v>0</v>
      </c>
      <c r="L121" s="177">
        <v>456</v>
      </c>
      <c r="M121" s="180">
        <v>12451.38</v>
      </c>
      <c r="N121" s="177">
        <f t="shared" si="2"/>
        <v>13337.88</v>
      </c>
      <c r="O121" s="177">
        <f t="shared" si="3"/>
        <v>1662.1200000000008</v>
      </c>
      <c r="Q121" s="21"/>
    </row>
    <row r="122" spans="1:17" ht="46.5" x14ac:dyDescent="0.35">
      <c r="A122" s="173" t="s">
        <v>359</v>
      </c>
      <c r="B122" s="181" t="s">
        <v>15</v>
      </c>
      <c r="C122" s="182" t="s">
        <v>360</v>
      </c>
      <c r="D122" s="173" t="s">
        <v>409</v>
      </c>
      <c r="E122" s="179" t="s">
        <v>25</v>
      </c>
      <c r="F122" s="166">
        <v>45383</v>
      </c>
      <c r="G122" s="177">
        <v>16500</v>
      </c>
      <c r="H122" s="177">
        <v>0</v>
      </c>
      <c r="I122" s="177">
        <v>16500</v>
      </c>
      <c r="J122" s="177">
        <v>473.55</v>
      </c>
      <c r="K122" s="177">
        <v>0</v>
      </c>
      <c r="L122" s="177">
        <v>501.6</v>
      </c>
      <c r="M122" s="177">
        <v>25</v>
      </c>
      <c r="N122" s="177">
        <f t="shared" si="2"/>
        <v>1000.1500000000001</v>
      </c>
      <c r="O122" s="177">
        <f t="shared" si="3"/>
        <v>15499.85</v>
      </c>
    </row>
    <row r="123" spans="1:17" ht="46.5" x14ac:dyDescent="0.35">
      <c r="A123" s="173" t="s">
        <v>379</v>
      </c>
      <c r="B123" s="181" t="s">
        <v>15</v>
      </c>
      <c r="C123" s="182" t="s">
        <v>91</v>
      </c>
      <c r="D123" s="173" t="s">
        <v>409</v>
      </c>
      <c r="E123" s="179" t="s">
        <v>25</v>
      </c>
      <c r="F123" s="166">
        <v>45444</v>
      </c>
      <c r="G123" s="177">
        <v>16500</v>
      </c>
      <c r="H123" s="177">
        <v>0</v>
      </c>
      <c r="I123" s="177">
        <v>16500</v>
      </c>
      <c r="J123" s="177">
        <v>473.55</v>
      </c>
      <c r="K123" s="177">
        <v>0</v>
      </c>
      <c r="L123" s="177">
        <v>501.6</v>
      </c>
      <c r="M123" s="177">
        <v>25</v>
      </c>
      <c r="N123" s="177">
        <f t="shared" si="2"/>
        <v>1000.1500000000001</v>
      </c>
      <c r="O123" s="177">
        <f t="shared" si="3"/>
        <v>15499.85</v>
      </c>
    </row>
    <row r="124" spans="1:17" ht="46.5" x14ac:dyDescent="0.35">
      <c r="A124" s="173" t="s">
        <v>465</v>
      </c>
      <c r="B124" s="181" t="s">
        <v>15</v>
      </c>
      <c r="C124" s="175" t="s">
        <v>91</v>
      </c>
      <c r="D124" s="173" t="s">
        <v>466</v>
      </c>
      <c r="E124" s="179" t="s">
        <v>25</v>
      </c>
      <c r="F124" s="166">
        <v>45597</v>
      </c>
      <c r="G124" s="177">
        <v>16500</v>
      </c>
      <c r="H124" s="177">
        <v>0</v>
      </c>
      <c r="I124" s="177">
        <v>16500</v>
      </c>
      <c r="J124" s="177">
        <v>473.55</v>
      </c>
      <c r="K124" s="177">
        <v>0</v>
      </c>
      <c r="L124" s="177">
        <v>501.6</v>
      </c>
      <c r="M124" s="180">
        <v>25</v>
      </c>
      <c r="N124" s="177">
        <f t="shared" si="2"/>
        <v>1000.1500000000001</v>
      </c>
      <c r="O124" s="177">
        <f t="shared" si="3"/>
        <v>15499.85</v>
      </c>
    </row>
    <row r="125" spans="1:17" ht="46.5" x14ac:dyDescent="0.35">
      <c r="A125" s="173" t="s">
        <v>487</v>
      </c>
      <c r="B125" s="181" t="s">
        <v>15</v>
      </c>
      <c r="C125" s="182" t="s">
        <v>354</v>
      </c>
      <c r="D125" s="173" t="s">
        <v>466</v>
      </c>
      <c r="E125" s="179" t="s">
        <v>25</v>
      </c>
      <c r="F125" s="166">
        <v>45627</v>
      </c>
      <c r="G125" s="177">
        <v>26500</v>
      </c>
      <c r="H125" s="177">
        <v>0</v>
      </c>
      <c r="I125" s="177">
        <v>26500</v>
      </c>
      <c r="J125" s="177">
        <v>760.55</v>
      </c>
      <c r="K125" s="177">
        <v>0</v>
      </c>
      <c r="L125" s="177">
        <v>805.6</v>
      </c>
      <c r="M125" s="177">
        <v>25</v>
      </c>
      <c r="N125" s="177">
        <f t="shared" si="2"/>
        <v>1591.15</v>
      </c>
      <c r="O125" s="177">
        <f t="shared" si="3"/>
        <v>24908.85</v>
      </c>
    </row>
    <row r="126" spans="1:17" ht="38.25" customHeight="1" x14ac:dyDescent="0.35">
      <c r="A126" s="173" t="s">
        <v>126</v>
      </c>
      <c r="B126" s="174" t="s">
        <v>15</v>
      </c>
      <c r="C126" s="175" t="s">
        <v>392</v>
      </c>
      <c r="D126" s="173" t="s">
        <v>410</v>
      </c>
      <c r="E126" s="179" t="s">
        <v>25</v>
      </c>
      <c r="F126" s="166">
        <v>44409</v>
      </c>
      <c r="G126" s="177">
        <v>26500</v>
      </c>
      <c r="H126" s="177">
        <v>0</v>
      </c>
      <c r="I126" s="177">
        <v>26500</v>
      </c>
      <c r="J126" s="177">
        <v>760.55</v>
      </c>
      <c r="K126" s="177">
        <v>0</v>
      </c>
      <c r="L126" s="177">
        <v>805.6</v>
      </c>
      <c r="M126" s="177">
        <v>25</v>
      </c>
      <c r="N126" s="177">
        <f t="shared" si="2"/>
        <v>1591.15</v>
      </c>
      <c r="O126" s="177">
        <f t="shared" si="3"/>
        <v>24908.85</v>
      </c>
      <c r="Q126" s="21"/>
    </row>
    <row r="127" spans="1:17" ht="42" customHeight="1" x14ac:dyDescent="0.35">
      <c r="A127" s="173" t="s">
        <v>127</v>
      </c>
      <c r="B127" s="174" t="s">
        <v>15</v>
      </c>
      <c r="C127" s="175" t="s">
        <v>91</v>
      </c>
      <c r="D127" s="173" t="s">
        <v>410</v>
      </c>
      <c r="E127" s="179" t="s">
        <v>34</v>
      </c>
      <c r="F127" s="166">
        <v>44166</v>
      </c>
      <c r="G127" s="177">
        <v>16500</v>
      </c>
      <c r="H127" s="177">
        <v>0</v>
      </c>
      <c r="I127" s="177">
        <v>16500</v>
      </c>
      <c r="J127" s="177">
        <v>473.55</v>
      </c>
      <c r="K127" s="177">
        <v>0</v>
      </c>
      <c r="L127" s="177">
        <v>501.6</v>
      </c>
      <c r="M127" s="177">
        <v>1840.46</v>
      </c>
      <c r="N127" s="177">
        <f t="shared" si="2"/>
        <v>2815.61</v>
      </c>
      <c r="O127" s="177">
        <f t="shared" si="3"/>
        <v>13684.39</v>
      </c>
      <c r="Q127" s="21"/>
    </row>
    <row r="128" spans="1:17" ht="27.75" customHeight="1" x14ac:dyDescent="0.35">
      <c r="A128" s="173" t="s">
        <v>128</v>
      </c>
      <c r="B128" s="174" t="s">
        <v>23</v>
      </c>
      <c r="C128" s="175" t="s">
        <v>91</v>
      </c>
      <c r="D128" s="173" t="s">
        <v>410</v>
      </c>
      <c r="E128" s="179" t="s">
        <v>25</v>
      </c>
      <c r="F128" s="166">
        <v>44501</v>
      </c>
      <c r="G128" s="177">
        <v>16500</v>
      </c>
      <c r="H128" s="177">
        <v>0</v>
      </c>
      <c r="I128" s="177">
        <v>16500</v>
      </c>
      <c r="J128" s="177">
        <v>473.55</v>
      </c>
      <c r="K128" s="177">
        <v>0</v>
      </c>
      <c r="L128" s="177">
        <v>501.6</v>
      </c>
      <c r="M128" s="177">
        <v>25</v>
      </c>
      <c r="N128" s="177">
        <f t="shared" si="2"/>
        <v>1000.1500000000001</v>
      </c>
      <c r="O128" s="177">
        <f t="shared" si="3"/>
        <v>15499.85</v>
      </c>
      <c r="Q128" s="21"/>
    </row>
    <row r="129" spans="1:17" ht="46.5" x14ac:dyDescent="0.35">
      <c r="A129" s="173" t="s">
        <v>129</v>
      </c>
      <c r="B129" s="174" t="s">
        <v>15</v>
      </c>
      <c r="C129" s="175" t="s">
        <v>91</v>
      </c>
      <c r="D129" s="173" t="s">
        <v>410</v>
      </c>
      <c r="E129" s="179" t="s">
        <v>25</v>
      </c>
      <c r="F129" s="166">
        <v>44501</v>
      </c>
      <c r="G129" s="177">
        <v>16500</v>
      </c>
      <c r="H129" s="177">
        <v>0</v>
      </c>
      <c r="I129" s="177">
        <v>16500</v>
      </c>
      <c r="J129" s="177">
        <v>473.55</v>
      </c>
      <c r="K129" s="177">
        <v>0</v>
      </c>
      <c r="L129" s="177">
        <v>501.6</v>
      </c>
      <c r="M129" s="177">
        <v>25</v>
      </c>
      <c r="N129" s="177">
        <f t="shared" si="2"/>
        <v>1000.1500000000001</v>
      </c>
      <c r="O129" s="177">
        <f t="shared" si="3"/>
        <v>15499.85</v>
      </c>
      <c r="Q129" s="21"/>
    </row>
    <row r="130" spans="1:17" ht="25.5" customHeight="1" x14ac:dyDescent="0.35">
      <c r="A130" s="173" t="s">
        <v>130</v>
      </c>
      <c r="B130" s="174" t="s">
        <v>15</v>
      </c>
      <c r="C130" s="175" t="s">
        <v>91</v>
      </c>
      <c r="D130" s="173" t="s">
        <v>410</v>
      </c>
      <c r="E130" s="179" t="s">
        <v>25</v>
      </c>
      <c r="F130" s="166">
        <v>44531</v>
      </c>
      <c r="G130" s="177">
        <v>16500</v>
      </c>
      <c r="H130" s="177">
        <v>0</v>
      </c>
      <c r="I130" s="177">
        <v>16500</v>
      </c>
      <c r="J130" s="177">
        <v>473.55</v>
      </c>
      <c r="K130" s="177">
        <v>0</v>
      </c>
      <c r="L130" s="177">
        <v>501.6</v>
      </c>
      <c r="M130" s="177">
        <v>25</v>
      </c>
      <c r="N130" s="177">
        <f t="shared" si="2"/>
        <v>1000.1500000000001</v>
      </c>
      <c r="O130" s="177">
        <f t="shared" si="3"/>
        <v>15499.85</v>
      </c>
      <c r="Q130" s="21"/>
    </row>
    <row r="131" spans="1:17" ht="46.5" x14ac:dyDescent="0.35">
      <c r="A131" s="173" t="s">
        <v>371</v>
      </c>
      <c r="B131" s="181" t="s">
        <v>15</v>
      </c>
      <c r="C131" s="182" t="s">
        <v>360</v>
      </c>
      <c r="D131" s="173" t="s">
        <v>420</v>
      </c>
      <c r="E131" s="179" t="s">
        <v>25</v>
      </c>
      <c r="F131" s="166">
        <v>45413</v>
      </c>
      <c r="G131" s="177">
        <v>16500</v>
      </c>
      <c r="H131" s="177">
        <v>0</v>
      </c>
      <c r="I131" s="177">
        <v>16500</v>
      </c>
      <c r="J131" s="177">
        <v>473.55</v>
      </c>
      <c r="K131" s="177">
        <v>0</v>
      </c>
      <c r="L131" s="177">
        <v>501.6</v>
      </c>
      <c r="M131" s="177">
        <v>125</v>
      </c>
      <c r="N131" s="177">
        <f t="shared" si="2"/>
        <v>1100.1500000000001</v>
      </c>
      <c r="O131" s="177">
        <f t="shared" si="3"/>
        <v>15399.85</v>
      </c>
    </row>
    <row r="132" spans="1:17" ht="46.5" x14ac:dyDescent="0.35">
      <c r="A132" s="173" t="s">
        <v>131</v>
      </c>
      <c r="B132" s="174" t="s">
        <v>15</v>
      </c>
      <c r="C132" s="175" t="s">
        <v>393</v>
      </c>
      <c r="D132" s="173" t="s">
        <v>411</v>
      </c>
      <c r="E132" s="179" t="s">
        <v>25</v>
      </c>
      <c r="F132" s="166">
        <v>39448</v>
      </c>
      <c r="G132" s="177">
        <v>35000</v>
      </c>
      <c r="H132" s="177">
        <v>0</v>
      </c>
      <c r="I132" s="177">
        <v>35000</v>
      </c>
      <c r="J132" s="177">
        <v>1004.5</v>
      </c>
      <c r="K132" s="177">
        <v>0</v>
      </c>
      <c r="L132" s="177">
        <v>1064</v>
      </c>
      <c r="M132" s="177">
        <v>11777.56</v>
      </c>
      <c r="N132" s="177">
        <f t="shared" si="2"/>
        <v>13846.06</v>
      </c>
      <c r="O132" s="177">
        <f t="shared" si="3"/>
        <v>21153.940000000002</v>
      </c>
      <c r="Q132" s="21"/>
    </row>
    <row r="133" spans="1:17" ht="46.5" x14ac:dyDescent="0.35">
      <c r="A133" s="173" t="s">
        <v>132</v>
      </c>
      <c r="B133" s="174" t="s">
        <v>15</v>
      </c>
      <c r="C133" s="175" t="s">
        <v>91</v>
      </c>
      <c r="D133" s="173" t="s">
        <v>411</v>
      </c>
      <c r="E133" s="179" t="s">
        <v>34</v>
      </c>
      <c r="F133" s="166">
        <v>39448</v>
      </c>
      <c r="G133" s="177">
        <v>16500</v>
      </c>
      <c r="H133" s="177">
        <v>0</v>
      </c>
      <c r="I133" s="177">
        <v>16500</v>
      </c>
      <c r="J133" s="177">
        <v>473.55</v>
      </c>
      <c r="K133" s="177">
        <v>0</v>
      </c>
      <c r="L133" s="177">
        <v>501.6</v>
      </c>
      <c r="M133" s="177">
        <v>1740.46</v>
      </c>
      <c r="N133" s="177">
        <f t="shared" si="2"/>
        <v>2715.61</v>
      </c>
      <c r="O133" s="177">
        <f t="shared" si="3"/>
        <v>13784.39</v>
      </c>
      <c r="Q133" s="21"/>
    </row>
    <row r="134" spans="1:17" ht="46.5" x14ac:dyDescent="0.35">
      <c r="A134" s="173" t="s">
        <v>376</v>
      </c>
      <c r="B134" s="181" t="s">
        <v>15</v>
      </c>
      <c r="C134" s="182" t="s">
        <v>360</v>
      </c>
      <c r="D134" s="173" t="s">
        <v>411</v>
      </c>
      <c r="E134" s="179" t="s">
        <v>25</v>
      </c>
      <c r="F134" s="166">
        <v>45444</v>
      </c>
      <c r="G134" s="177">
        <v>16500</v>
      </c>
      <c r="H134" s="177">
        <v>0</v>
      </c>
      <c r="I134" s="177">
        <v>16500</v>
      </c>
      <c r="J134" s="177">
        <v>473.55</v>
      </c>
      <c r="K134" s="177">
        <v>0</v>
      </c>
      <c r="L134" s="177">
        <v>501.6</v>
      </c>
      <c r="M134" s="177">
        <v>25</v>
      </c>
      <c r="N134" s="177">
        <f t="shared" si="2"/>
        <v>1000.1500000000001</v>
      </c>
      <c r="O134" s="177">
        <f t="shared" si="3"/>
        <v>15499.85</v>
      </c>
    </row>
    <row r="135" spans="1:17" ht="46.5" x14ac:dyDescent="0.35">
      <c r="A135" s="173" t="s">
        <v>377</v>
      </c>
      <c r="B135" s="181" t="s">
        <v>15</v>
      </c>
      <c r="C135" s="182" t="s">
        <v>91</v>
      </c>
      <c r="D135" s="173" t="s">
        <v>411</v>
      </c>
      <c r="E135" s="179" t="s">
        <v>25</v>
      </c>
      <c r="F135" s="166">
        <v>45444</v>
      </c>
      <c r="G135" s="177">
        <v>16500</v>
      </c>
      <c r="H135" s="177">
        <v>0</v>
      </c>
      <c r="I135" s="177">
        <v>16500</v>
      </c>
      <c r="J135" s="177">
        <v>473.55</v>
      </c>
      <c r="K135" s="177">
        <v>0</v>
      </c>
      <c r="L135" s="177">
        <v>501.6</v>
      </c>
      <c r="M135" s="177">
        <v>25</v>
      </c>
      <c r="N135" s="177">
        <f t="shared" si="2"/>
        <v>1000.1500000000001</v>
      </c>
      <c r="O135" s="177">
        <f t="shared" si="3"/>
        <v>15499.85</v>
      </c>
    </row>
    <row r="136" spans="1:17" ht="54.75" customHeight="1" x14ac:dyDescent="0.35">
      <c r="A136" s="173" t="s">
        <v>378</v>
      </c>
      <c r="B136" s="181" t="s">
        <v>15</v>
      </c>
      <c r="C136" s="182" t="s">
        <v>360</v>
      </c>
      <c r="D136" s="173" t="s">
        <v>411</v>
      </c>
      <c r="E136" s="179" t="s">
        <v>25</v>
      </c>
      <c r="F136" s="166">
        <v>45444</v>
      </c>
      <c r="G136" s="177">
        <v>16500</v>
      </c>
      <c r="H136" s="177">
        <v>0</v>
      </c>
      <c r="I136" s="177">
        <v>16500</v>
      </c>
      <c r="J136" s="177">
        <v>473.55</v>
      </c>
      <c r="K136" s="177">
        <v>0</v>
      </c>
      <c r="L136" s="177">
        <v>501.6</v>
      </c>
      <c r="M136" s="177">
        <v>25</v>
      </c>
      <c r="N136" s="177">
        <f t="shared" ref="N136:N198" si="5">J136+K136+L136+M136</f>
        <v>1000.1500000000001</v>
      </c>
      <c r="O136" s="177">
        <f t="shared" ref="O136:O198" si="6">G136-N136</f>
        <v>15499.85</v>
      </c>
    </row>
    <row r="137" spans="1:17" ht="49.5" customHeight="1" x14ac:dyDescent="0.35">
      <c r="A137" s="173" t="s">
        <v>382</v>
      </c>
      <c r="B137" s="181" t="s">
        <v>15</v>
      </c>
      <c r="C137" s="182" t="s">
        <v>360</v>
      </c>
      <c r="D137" s="173" t="s">
        <v>411</v>
      </c>
      <c r="E137" s="179" t="s">
        <v>25</v>
      </c>
      <c r="F137" s="166">
        <v>45444</v>
      </c>
      <c r="G137" s="177">
        <v>16500</v>
      </c>
      <c r="H137" s="177">
        <v>0</v>
      </c>
      <c r="I137" s="177">
        <v>16500</v>
      </c>
      <c r="J137" s="177">
        <v>473.55</v>
      </c>
      <c r="K137" s="177">
        <v>0</v>
      </c>
      <c r="L137" s="177">
        <v>501.6</v>
      </c>
      <c r="M137" s="177">
        <v>25</v>
      </c>
      <c r="N137" s="177">
        <f t="shared" si="5"/>
        <v>1000.1500000000001</v>
      </c>
      <c r="O137" s="177">
        <f t="shared" si="6"/>
        <v>15499.85</v>
      </c>
      <c r="Q137" s="21"/>
    </row>
    <row r="138" spans="1:17" ht="46.5" x14ac:dyDescent="0.35">
      <c r="A138" s="173" t="s">
        <v>384</v>
      </c>
      <c r="B138" s="181" t="s">
        <v>15</v>
      </c>
      <c r="C138" s="182" t="s">
        <v>91</v>
      </c>
      <c r="D138" s="173" t="s">
        <v>411</v>
      </c>
      <c r="E138" s="179" t="s">
        <v>25</v>
      </c>
      <c r="F138" s="166">
        <v>45444</v>
      </c>
      <c r="G138" s="177">
        <v>16500</v>
      </c>
      <c r="H138" s="177">
        <v>0</v>
      </c>
      <c r="I138" s="177">
        <v>16500</v>
      </c>
      <c r="J138" s="177">
        <v>473.55</v>
      </c>
      <c r="K138" s="177">
        <v>0</v>
      </c>
      <c r="L138" s="177">
        <v>501.6</v>
      </c>
      <c r="M138" s="177">
        <v>25</v>
      </c>
      <c r="N138" s="177">
        <f t="shared" si="5"/>
        <v>1000.1500000000001</v>
      </c>
      <c r="O138" s="177">
        <f t="shared" si="6"/>
        <v>15499.85</v>
      </c>
      <c r="Q138" s="21"/>
    </row>
    <row r="139" spans="1:17" ht="22.5" customHeight="1" x14ac:dyDescent="0.35">
      <c r="A139" s="173" t="s">
        <v>133</v>
      </c>
      <c r="B139" s="174" t="s">
        <v>15</v>
      </c>
      <c r="C139" s="175" t="s">
        <v>392</v>
      </c>
      <c r="D139" s="173" t="s">
        <v>412</v>
      </c>
      <c r="E139" s="179" t="s">
        <v>25</v>
      </c>
      <c r="F139" s="166">
        <v>44531</v>
      </c>
      <c r="G139" s="177">
        <v>26500</v>
      </c>
      <c r="H139" s="177">
        <v>0</v>
      </c>
      <c r="I139" s="177">
        <v>26500</v>
      </c>
      <c r="J139" s="177">
        <v>760.55</v>
      </c>
      <c r="K139" s="177">
        <v>0</v>
      </c>
      <c r="L139" s="177">
        <v>805.6</v>
      </c>
      <c r="M139" s="177">
        <v>25</v>
      </c>
      <c r="N139" s="177">
        <f t="shared" si="5"/>
        <v>1591.15</v>
      </c>
      <c r="O139" s="177">
        <f t="shared" si="6"/>
        <v>24908.85</v>
      </c>
      <c r="Q139" s="21"/>
    </row>
    <row r="140" spans="1:17" ht="46.5" x14ac:dyDescent="0.35">
      <c r="A140" s="173" t="s">
        <v>134</v>
      </c>
      <c r="B140" s="174" t="s">
        <v>15</v>
      </c>
      <c r="C140" s="175" t="s">
        <v>91</v>
      </c>
      <c r="D140" s="173" t="s">
        <v>412</v>
      </c>
      <c r="E140" s="179" t="s">
        <v>34</v>
      </c>
      <c r="F140" s="166">
        <v>39448</v>
      </c>
      <c r="G140" s="177">
        <v>16500</v>
      </c>
      <c r="H140" s="177">
        <v>0</v>
      </c>
      <c r="I140" s="177">
        <v>16500</v>
      </c>
      <c r="J140" s="177">
        <v>473.55</v>
      </c>
      <c r="K140" s="177">
        <v>0</v>
      </c>
      <c r="L140" s="177">
        <v>501.6</v>
      </c>
      <c r="M140" s="177">
        <v>25</v>
      </c>
      <c r="N140" s="177">
        <f t="shared" si="5"/>
        <v>1000.1500000000001</v>
      </c>
      <c r="O140" s="177">
        <f t="shared" si="6"/>
        <v>15499.85</v>
      </c>
      <c r="Q140" s="21"/>
    </row>
    <row r="141" spans="1:17" ht="26.25" customHeight="1" x14ac:dyDescent="0.35">
      <c r="A141" s="173" t="s">
        <v>135</v>
      </c>
      <c r="B141" s="174" t="s">
        <v>15</v>
      </c>
      <c r="C141" s="175" t="s">
        <v>91</v>
      </c>
      <c r="D141" s="173" t="s">
        <v>412</v>
      </c>
      <c r="E141" s="179" t="s">
        <v>25</v>
      </c>
      <c r="F141" s="166">
        <v>39448</v>
      </c>
      <c r="G141" s="177">
        <v>16500</v>
      </c>
      <c r="H141" s="177">
        <v>0</v>
      </c>
      <c r="I141" s="177">
        <v>16500</v>
      </c>
      <c r="J141" s="177">
        <v>473.55</v>
      </c>
      <c r="K141" s="177">
        <v>0</v>
      </c>
      <c r="L141" s="177">
        <v>501.6</v>
      </c>
      <c r="M141" s="177">
        <v>25</v>
      </c>
      <c r="N141" s="177">
        <f t="shared" si="5"/>
        <v>1000.1500000000001</v>
      </c>
      <c r="O141" s="177">
        <f t="shared" si="6"/>
        <v>15499.85</v>
      </c>
      <c r="Q141" s="21"/>
    </row>
    <row r="142" spans="1:17" ht="46.5" x14ac:dyDescent="0.35">
      <c r="A142" s="173" t="s">
        <v>136</v>
      </c>
      <c r="B142" s="174" t="s">
        <v>15</v>
      </c>
      <c r="C142" s="175" t="s">
        <v>91</v>
      </c>
      <c r="D142" s="173" t="s">
        <v>412</v>
      </c>
      <c r="E142" s="179" t="s">
        <v>25</v>
      </c>
      <c r="F142" s="166">
        <v>44682</v>
      </c>
      <c r="G142" s="177">
        <v>16500</v>
      </c>
      <c r="H142" s="177">
        <v>0</v>
      </c>
      <c r="I142" s="177">
        <v>16500</v>
      </c>
      <c r="J142" s="177">
        <v>473.55</v>
      </c>
      <c r="K142" s="177">
        <v>0</v>
      </c>
      <c r="L142" s="177">
        <v>501.6</v>
      </c>
      <c r="M142" s="177">
        <v>25</v>
      </c>
      <c r="N142" s="177">
        <f t="shared" si="5"/>
        <v>1000.1500000000001</v>
      </c>
      <c r="O142" s="177">
        <f t="shared" si="6"/>
        <v>15499.85</v>
      </c>
      <c r="Q142" s="21"/>
    </row>
    <row r="143" spans="1:17" ht="46.5" x14ac:dyDescent="0.35">
      <c r="A143" s="173" t="s">
        <v>381</v>
      </c>
      <c r="B143" s="181" t="s">
        <v>23</v>
      </c>
      <c r="C143" s="182" t="s">
        <v>350</v>
      </c>
      <c r="D143" s="173" t="s">
        <v>412</v>
      </c>
      <c r="E143" s="179" t="s">
        <v>25</v>
      </c>
      <c r="F143" s="166">
        <v>45444</v>
      </c>
      <c r="G143" s="190">
        <v>25000</v>
      </c>
      <c r="H143" s="177">
        <v>0</v>
      </c>
      <c r="I143" s="190">
        <v>25000</v>
      </c>
      <c r="J143" s="177">
        <v>717.5</v>
      </c>
      <c r="K143" s="177">
        <v>0</v>
      </c>
      <c r="L143" s="177">
        <v>760</v>
      </c>
      <c r="M143" s="180">
        <v>25</v>
      </c>
      <c r="N143" s="177">
        <f t="shared" si="5"/>
        <v>1502.5</v>
      </c>
      <c r="O143" s="177">
        <f t="shared" si="6"/>
        <v>23497.5</v>
      </c>
    </row>
    <row r="144" spans="1:17" ht="46.5" x14ac:dyDescent="0.35">
      <c r="A144" s="173" t="s">
        <v>137</v>
      </c>
      <c r="B144" s="174" t="s">
        <v>23</v>
      </c>
      <c r="C144" s="175" t="s">
        <v>392</v>
      </c>
      <c r="D144" s="173" t="s">
        <v>413</v>
      </c>
      <c r="E144" s="179" t="s">
        <v>34</v>
      </c>
      <c r="F144" s="166">
        <v>39448</v>
      </c>
      <c r="G144" s="177">
        <v>31106.25</v>
      </c>
      <c r="H144" s="177">
        <v>0</v>
      </c>
      <c r="I144" s="177">
        <v>31106.25</v>
      </c>
      <c r="J144" s="177">
        <v>892.75</v>
      </c>
      <c r="K144" s="177">
        <v>0</v>
      </c>
      <c r="L144" s="177">
        <v>945.63</v>
      </c>
      <c r="M144" s="180">
        <v>1740.46</v>
      </c>
      <c r="N144" s="177">
        <f t="shared" si="5"/>
        <v>3578.84</v>
      </c>
      <c r="O144" s="177">
        <f t="shared" si="6"/>
        <v>27527.41</v>
      </c>
      <c r="Q144" s="21"/>
    </row>
    <row r="145" spans="1:15" ht="46.5" x14ac:dyDescent="0.35">
      <c r="A145" s="173" t="s">
        <v>138</v>
      </c>
      <c r="B145" s="174" t="s">
        <v>15</v>
      </c>
      <c r="C145" s="175" t="s">
        <v>392</v>
      </c>
      <c r="D145" s="173" t="s">
        <v>413</v>
      </c>
      <c r="E145" s="179" t="s">
        <v>34</v>
      </c>
      <c r="F145" s="166">
        <v>39448</v>
      </c>
      <c r="G145" s="177">
        <v>35000</v>
      </c>
      <c r="H145" s="177">
        <v>0</v>
      </c>
      <c r="I145" s="177">
        <v>35000</v>
      </c>
      <c r="J145" s="177">
        <v>1004.5</v>
      </c>
      <c r="K145" s="177">
        <v>0</v>
      </c>
      <c r="L145" s="177">
        <v>1064</v>
      </c>
      <c r="M145" s="177">
        <v>22268.65</v>
      </c>
      <c r="N145" s="177">
        <f t="shared" si="5"/>
        <v>24337.15</v>
      </c>
      <c r="O145" s="177">
        <f t="shared" si="6"/>
        <v>10662.849999999999</v>
      </c>
    </row>
    <row r="146" spans="1:15" ht="46.5" x14ac:dyDescent="0.35">
      <c r="A146" s="173" t="s">
        <v>139</v>
      </c>
      <c r="B146" s="174" t="s">
        <v>15</v>
      </c>
      <c r="C146" s="175" t="s">
        <v>392</v>
      </c>
      <c r="D146" s="173" t="s">
        <v>413</v>
      </c>
      <c r="E146" s="179" t="s">
        <v>25</v>
      </c>
      <c r="F146" s="166">
        <v>44105</v>
      </c>
      <c r="G146" s="177">
        <v>26500</v>
      </c>
      <c r="H146" s="177">
        <v>0</v>
      </c>
      <c r="I146" s="177">
        <v>26500</v>
      </c>
      <c r="J146" s="177">
        <v>760.55</v>
      </c>
      <c r="K146" s="177">
        <v>0</v>
      </c>
      <c r="L146" s="177">
        <v>805.6</v>
      </c>
      <c r="M146" s="177">
        <v>25</v>
      </c>
      <c r="N146" s="177">
        <f t="shared" si="5"/>
        <v>1591.15</v>
      </c>
      <c r="O146" s="177">
        <f t="shared" si="6"/>
        <v>24908.85</v>
      </c>
    </row>
    <row r="147" spans="1:15" ht="46.5" x14ac:dyDescent="0.35">
      <c r="A147" s="173" t="s">
        <v>140</v>
      </c>
      <c r="B147" s="174" t="s">
        <v>15</v>
      </c>
      <c r="C147" s="175" t="s">
        <v>392</v>
      </c>
      <c r="D147" s="173" t="s">
        <v>413</v>
      </c>
      <c r="E147" s="179" t="s">
        <v>25</v>
      </c>
      <c r="F147" s="166">
        <v>44409</v>
      </c>
      <c r="G147" s="177">
        <v>26500</v>
      </c>
      <c r="H147" s="177">
        <v>0</v>
      </c>
      <c r="I147" s="177">
        <v>26500</v>
      </c>
      <c r="J147" s="177">
        <v>760.55</v>
      </c>
      <c r="K147" s="177">
        <v>0</v>
      </c>
      <c r="L147" s="177">
        <v>805.6</v>
      </c>
      <c r="M147" s="177">
        <v>25</v>
      </c>
      <c r="N147" s="177">
        <f t="shared" si="5"/>
        <v>1591.15</v>
      </c>
      <c r="O147" s="177">
        <f t="shared" si="6"/>
        <v>24908.85</v>
      </c>
    </row>
    <row r="148" spans="1:15" ht="46.5" x14ac:dyDescent="0.35">
      <c r="A148" s="173" t="s">
        <v>141</v>
      </c>
      <c r="B148" s="174" t="s">
        <v>15</v>
      </c>
      <c r="C148" s="175" t="s">
        <v>91</v>
      </c>
      <c r="D148" s="173" t="s">
        <v>413</v>
      </c>
      <c r="E148" s="179" t="s">
        <v>34</v>
      </c>
      <c r="F148" s="166">
        <v>39448</v>
      </c>
      <c r="G148" s="177">
        <v>16500</v>
      </c>
      <c r="H148" s="177">
        <v>0</v>
      </c>
      <c r="I148" s="177">
        <v>16500</v>
      </c>
      <c r="J148" s="177">
        <v>473.55</v>
      </c>
      <c r="K148" s="177">
        <v>0</v>
      </c>
      <c r="L148" s="177">
        <v>501.6</v>
      </c>
      <c r="M148" s="177">
        <v>25</v>
      </c>
      <c r="N148" s="177">
        <f t="shared" si="5"/>
        <v>1000.1500000000001</v>
      </c>
      <c r="O148" s="177">
        <f t="shared" si="6"/>
        <v>15499.85</v>
      </c>
    </row>
    <row r="149" spans="1:15" ht="46.5" x14ac:dyDescent="0.35">
      <c r="A149" s="173" t="s">
        <v>142</v>
      </c>
      <c r="B149" s="174" t="s">
        <v>23</v>
      </c>
      <c r="C149" s="175" t="s">
        <v>91</v>
      </c>
      <c r="D149" s="173" t="s">
        <v>413</v>
      </c>
      <c r="E149" s="179" t="s">
        <v>34</v>
      </c>
      <c r="F149" s="166">
        <v>39448</v>
      </c>
      <c r="G149" s="177">
        <v>16500</v>
      </c>
      <c r="H149" s="177">
        <v>0</v>
      </c>
      <c r="I149" s="177">
        <v>16500</v>
      </c>
      <c r="J149" s="177">
        <v>473.55</v>
      </c>
      <c r="K149" s="177">
        <v>0</v>
      </c>
      <c r="L149" s="177">
        <v>501.6</v>
      </c>
      <c r="M149" s="177">
        <v>25</v>
      </c>
      <c r="N149" s="177">
        <f t="shared" si="5"/>
        <v>1000.1500000000001</v>
      </c>
      <c r="O149" s="177">
        <f t="shared" si="6"/>
        <v>15499.85</v>
      </c>
    </row>
    <row r="150" spans="1:15" ht="46.5" x14ac:dyDescent="0.35">
      <c r="A150" s="173" t="s">
        <v>143</v>
      </c>
      <c r="B150" s="174" t="s">
        <v>15</v>
      </c>
      <c r="C150" s="175" t="s">
        <v>91</v>
      </c>
      <c r="D150" s="173" t="s">
        <v>413</v>
      </c>
      <c r="E150" s="179" t="s">
        <v>34</v>
      </c>
      <c r="F150" s="166">
        <v>39448</v>
      </c>
      <c r="G150" s="177">
        <v>16500</v>
      </c>
      <c r="H150" s="177">
        <v>0</v>
      </c>
      <c r="I150" s="177">
        <v>16500</v>
      </c>
      <c r="J150" s="177">
        <v>473.55</v>
      </c>
      <c r="K150" s="177">
        <v>0</v>
      </c>
      <c r="L150" s="177">
        <v>501.6</v>
      </c>
      <c r="M150" s="177">
        <v>25</v>
      </c>
      <c r="N150" s="177">
        <f t="shared" si="5"/>
        <v>1000.1500000000001</v>
      </c>
      <c r="O150" s="177">
        <f t="shared" si="6"/>
        <v>15499.85</v>
      </c>
    </row>
    <row r="151" spans="1:15" ht="59.25" customHeight="1" x14ac:dyDescent="0.35">
      <c r="A151" s="173" t="s">
        <v>144</v>
      </c>
      <c r="B151" s="174" t="s">
        <v>15</v>
      </c>
      <c r="C151" s="175" t="s">
        <v>91</v>
      </c>
      <c r="D151" s="173" t="s">
        <v>413</v>
      </c>
      <c r="E151" s="179" t="s">
        <v>34</v>
      </c>
      <c r="F151" s="166">
        <v>39448</v>
      </c>
      <c r="G151" s="177">
        <v>16500</v>
      </c>
      <c r="H151" s="177">
        <v>0</v>
      </c>
      <c r="I151" s="177">
        <v>16500</v>
      </c>
      <c r="J151" s="177">
        <v>473.55</v>
      </c>
      <c r="K151" s="177">
        <v>0</v>
      </c>
      <c r="L151" s="177">
        <v>501.6</v>
      </c>
      <c r="M151" s="177">
        <v>25</v>
      </c>
      <c r="N151" s="177">
        <f t="shared" si="5"/>
        <v>1000.1500000000001</v>
      </c>
      <c r="O151" s="177">
        <f t="shared" si="6"/>
        <v>15499.85</v>
      </c>
    </row>
    <row r="152" spans="1:15" ht="63.75" customHeight="1" x14ac:dyDescent="0.35">
      <c r="A152" s="173" t="s">
        <v>145</v>
      </c>
      <c r="B152" s="174" t="s">
        <v>15</v>
      </c>
      <c r="C152" s="175" t="s">
        <v>392</v>
      </c>
      <c r="D152" s="173" t="s">
        <v>413</v>
      </c>
      <c r="E152" s="179" t="s">
        <v>34</v>
      </c>
      <c r="F152" s="166">
        <v>39448</v>
      </c>
      <c r="G152" s="177">
        <v>35000</v>
      </c>
      <c r="H152" s="177">
        <v>0</v>
      </c>
      <c r="I152" s="177">
        <v>35000</v>
      </c>
      <c r="J152" s="177">
        <v>1004.5</v>
      </c>
      <c r="K152" s="177">
        <v>0</v>
      </c>
      <c r="L152" s="177">
        <v>1064</v>
      </c>
      <c r="M152" s="180">
        <v>1740.46</v>
      </c>
      <c r="N152" s="177">
        <f t="shared" si="5"/>
        <v>3808.96</v>
      </c>
      <c r="O152" s="177">
        <f t="shared" si="6"/>
        <v>31191.040000000001</v>
      </c>
    </row>
    <row r="153" spans="1:15" ht="60.75" customHeight="1" x14ac:dyDescent="0.35">
      <c r="A153" s="173" t="s">
        <v>146</v>
      </c>
      <c r="B153" s="174" t="s">
        <v>15</v>
      </c>
      <c r="C153" s="175" t="s">
        <v>91</v>
      </c>
      <c r="D153" s="173" t="s">
        <v>413</v>
      </c>
      <c r="E153" s="179" t="s">
        <v>34</v>
      </c>
      <c r="F153" s="166">
        <v>39600</v>
      </c>
      <c r="G153" s="177">
        <v>35000</v>
      </c>
      <c r="H153" s="177">
        <v>0</v>
      </c>
      <c r="I153" s="177">
        <v>35000</v>
      </c>
      <c r="J153" s="177">
        <v>1004.5</v>
      </c>
      <c r="K153" s="177">
        <v>0</v>
      </c>
      <c r="L153" s="177">
        <v>1064</v>
      </c>
      <c r="M153" s="180">
        <v>25</v>
      </c>
      <c r="N153" s="177">
        <f t="shared" si="5"/>
        <v>2093.5</v>
      </c>
      <c r="O153" s="177">
        <f t="shared" si="6"/>
        <v>32906.5</v>
      </c>
    </row>
    <row r="154" spans="1:15" s="147" customFormat="1" ht="46.5" x14ac:dyDescent="0.35">
      <c r="A154" s="173" t="s">
        <v>147</v>
      </c>
      <c r="B154" s="186" t="s">
        <v>15</v>
      </c>
      <c r="C154" s="173" t="s">
        <v>91</v>
      </c>
      <c r="D154" s="173" t="s">
        <v>413</v>
      </c>
      <c r="E154" s="179" t="s">
        <v>25</v>
      </c>
      <c r="F154" s="166">
        <v>44105</v>
      </c>
      <c r="G154" s="177">
        <v>16500</v>
      </c>
      <c r="H154" s="177">
        <v>0</v>
      </c>
      <c r="I154" s="177">
        <v>16500</v>
      </c>
      <c r="J154" s="177">
        <v>473.55</v>
      </c>
      <c r="K154" s="177">
        <v>0</v>
      </c>
      <c r="L154" s="177">
        <v>501.6</v>
      </c>
      <c r="M154" s="177">
        <v>3455.92</v>
      </c>
      <c r="N154" s="177">
        <f t="shared" si="5"/>
        <v>4431.07</v>
      </c>
      <c r="O154" s="177">
        <f t="shared" si="6"/>
        <v>12068.93</v>
      </c>
    </row>
    <row r="155" spans="1:15" ht="22.5" customHeight="1" x14ac:dyDescent="0.35">
      <c r="A155" s="173" t="s">
        <v>148</v>
      </c>
      <c r="B155" s="174" t="s">
        <v>15</v>
      </c>
      <c r="C155" s="175" t="s">
        <v>91</v>
      </c>
      <c r="D155" s="173" t="s">
        <v>413</v>
      </c>
      <c r="E155" s="179" t="s">
        <v>25</v>
      </c>
      <c r="F155" s="166">
        <v>43497</v>
      </c>
      <c r="G155" s="177">
        <v>16500</v>
      </c>
      <c r="H155" s="177">
        <v>0</v>
      </c>
      <c r="I155" s="177">
        <v>16500</v>
      </c>
      <c r="J155" s="177">
        <v>473.55</v>
      </c>
      <c r="K155" s="177">
        <v>0</v>
      </c>
      <c r="L155" s="177">
        <v>501.6</v>
      </c>
      <c r="M155" s="177">
        <v>25</v>
      </c>
      <c r="N155" s="177">
        <f t="shared" si="5"/>
        <v>1000.1500000000001</v>
      </c>
      <c r="O155" s="177">
        <f t="shared" si="6"/>
        <v>15499.85</v>
      </c>
    </row>
    <row r="156" spans="1:15" ht="46.5" x14ac:dyDescent="0.35">
      <c r="A156" s="173" t="s">
        <v>149</v>
      </c>
      <c r="B156" s="174" t="s">
        <v>15</v>
      </c>
      <c r="C156" s="175" t="s">
        <v>91</v>
      </c>
      <c r="D156" s="173" t="s">
        <v>413</v>
      </c>
      <c r="E156" s="179" t="s">
        <v>25</v>
      </c>
      <c r="F156" s="166">
        <v>44105</v>
      </c>
      <c r="G156" s="177">
        <v>16500</v>
      </c>
      <c r="H156" s="177">
        <v>0</v>
      </c>
      <c r="I156" s="177">
        <v>16500</v>
      </c>
      <c r="J156" s="177">
        <v>473.55</v>
      </c>
      <c r="K156" s="177">
        <v>0</v>
      </c>
      <c r="L156" s="177">
        <v>501.6</v>
      </c>
      <c r="M156" s="177">
        <v>25</v>
      </c>
      <c r="N156" s="177">
        <f t="shared" si="5"/>
        <v>1000.1500000000001</v>
      </c>
      <c r="O156" s="177">
        <f t="shared" si="6"/>
        <v>15499.85</v>
      </c>
    </row>
    <row r="157" spans="1:15" ht="46.5" x14ac:dyDescent="0.35">
      <c r="A157" s="173" t="s">
        <v>150</v>
      </c>
      <c r="B157" s="174" t="s">
        <v>15</v>
      </c>
      <c r="C157" s="175" t="s">
        <v>91</v>
      </c>
      <c r="D157" s="173" t="s">
        <v>413</v>
      </c>
      <c r="E157" s="179" t="s">
        <v>25</v>
      </c>
      <c r="F157" s="166">
        <v>44409</v>
      </c>
      <c r="G157" s="177">
        <v>16500</v>
      </c>
      <c r="H157" s="177">
        <v>0</v>
      </c>
      <c r="I157" s="177">
        <v>16500</v>
      </c>
      <c r="J157" s="177">
        <v>473.55</v>
      </c>
      <c r="K157" s="177">
        <v>0</v>
      </c>
      <c r="L157" s="177">
        <v>501.6</v>
      </c>
      <c r="M157" s="177">
        <v>25</v>
      </c>
      <c r="N157" s="177">
        <f t="shared" si="5"/>
        <v>1000.1500000000001</v>
      </c>
      <c r="O157" s="177">
        <f t="shared" si="6"/>
        <v>15499.85</v>
      </c>
    </row>
    <row r="158" spans="1:15" ht="46.5" x14ac:dyDescent="0.35">
      <c r="A158" s="173" t="s">
        <v>151</v>
      </c>
      <c r="B158" s="174" t="s">
        <v>15</v>
      </c>
      <c r="C158" s="175" t="s">
        <v>91</v>
      </c>
      <c r="D158" s="173" t="s">
        <v>413</v>
      </c>
      <c r="E158" s="179" t="s">
        <v>25</v>
      </c>
      <c r="F158" s="166">
        <v>44197</v>
      </c>
      <c r="G158" s="177">
        <v>16500</v>
      </c>
      <c r="H158" s="177">
        <v>0</v>
      </c>
      <c r="I158" s="177">
        <v>16500</v>
      </c>
      <c r="J158" s="177">
        <v>473.55</v>
      </c>
      <c r="K158" s="177">
        <v>0</v>
      </c>
      <c r="L158" s="177">
        <v>501.6</v>
      </c>
      <c r="M158" s="177">
        <v>25</v>
      </c>
      <c r="N158" s="177">
        <f t="shared" si="5"/>
        <v>1000.1500000000001</v>
      </c>
      <c r="O158" s="177">
        <f t="shared" si="6"/>
        <v>15499.85</v>
      </c>
    </row>
    <row r="159" spans="1:15" ht="21.75" customHeight="1" x14ac:dyDescent="0.35">
      <c r="A159" s="173" t="s">
        <v>463</v>
      </c>
      <c r="B159" s="181" t="s">
        <v>15</v>
      </c>
      <c r="C159" s="182" t="s">
        <v>91</v>
      </c>
      <c r="D159" s="173" t="s">
        <v>464</v>
      </c>
      <c r="E159" s="179" t="s">
        <v>25</v>
      </c>
      <c r="F159" s="166">
        <v>45597</v>
      </c>
      <c r="G159" s="177">
        <v>16500</v>
      </c>
      <c r="H159" s="177">
        <v>0</v>
      </c>
      <c r="I159" s="177">
        <v>16500</v>
      </c>
      <c r="J159" s="177">
        <v>473.55</v>
      </c>
      <c r="K159" s="177">
        <v>0</v>
      </c>
      <c r="L159" s="177">
        <v>501.6</v>
      </c>
      <c r="M159" s="180">
        <v>25</v>
      </c>
      <c r="N159" s="177">
        <f t="shared" si="5"/>
        <v>1000.1500000000001</v>
      </c>
      <c r="O159" s="177">
        <f t="shared" si="6"/>
        <v>15499.85</v>
      </c>
    </row>
    <row r="160" spans="1:15" ht="46.5" x14ac:dyDescent="0.35">
      <c r="A160" s="173" t="s">
        <v>152</v>
      </c>
      <c r="B160" s="174" t="s">
        <v>15</v>
      </c>
      <c r="C160" s="175" t="s">
        <v>392</v>
      </c>
      <c r="D160" s="173" t="s">
        <v>414</v>
      </c>
      <c r="E160" s="179" t="s">
        <v>25</v>
      </c>
      <c r="F160" s="166">
        <v>44075</v>
      </c>
      <c r="G160" s="177">
        <v>26500</v>
      </c>
      <c r="H160" s="177">
        <v>0</v>
      </c>
      <c r="I160" s="177">
        <v>26500</v>
      </c>
      <c r="J160" s="177">
        <v>760.55</v>
      </c>
      <c r="K160" s="177">
        <v>0</v>
      </c>
      <c r="L160" s="177">
        <v>805.6</v>
      </c>
      <c r="M160" s="177">
        <v>25</v>
      </c>
      <c r="N160" s="177">
        <f t="shared" si="5"/>
        <v>1591.15</v>
      </c>
      <c r="O160" s="177">
        <f t="shared" si="6"/>
        <v>24908.85</v>
      </c>
    </row>
    <row r="161" spans="1:15" ht="46.5" x14ac:dyDescent="0.35">
      <c r="A161" s="173" t="s">
        <v>153</v>
      </c>
      <c r="B161" s="174" t="s">
        <v>15</v>
      </c>
      <c r="C161" s="175" t="s">
        <v>392</v>
      </c>
      <c r="D161" s="173" t="s">
        <v>414</v>
      </c>
      <c r="E161" s="179" t="s">
        <v>25</v>
      </c>
      <c r="F161" s="166">
        <v>44105</v>
      </c>
      <c r="G161" s="177">
        <v>26500</v>
      </c>
      <c r="H161" s="177">
        <v>0</v>
      </c>
      <c r="I161" s="177">
        <v>26500</v>
      </c>
      <c r="J161" s="177">
        <v>760.55</v>
      </c>
      <c r="K161" s="177">
        <v>0</v>
      </c>
      <c r="L161" s="177">
        <v>805.6</v>
      </c>
      <c r="M161" s="177">
        <v>25</v>
      </c>
      <c r="N161" s="177">
        <f t="shared" si="5"/>
        <v>1591.15</v>
      </c>
      <c r="O161" s="177">
        <f t="shared" si="6"/>
        <v>24908.85</v>
      </c>
    </row>
    <row r="162" spans="1:15" ht="46.5" x14ac:dyDescent="0.35">
      <c r="A162" s="173" t="s">
        <v>154</v>
      </c>
      <c r="B162" s="174" t="s">
        <v>15</v>
      </c>
      <c r="C162" s="175" t="s">
        <v>91</v>
      </c>
      <c r="D162" s="173" t="s">
        <v>414</v>
      </c>
      <c r="E162" s="179" t="s">
        <v>25</v>
      </c>
      <c r="F162" s="166">
        <v>39479</v>
      </c>
      <c r="G162" s="177">
        <v>16500</v>
      </c>
      <c r="H162" s="177">
        <v>0</v>
      </c>
      <c r="I162" s="177">
        <v>16500</v>
      </c>
      <c r="J162" s="177">
        <v>473.55</v>
      </c>
      <c r="K162" s="177">
        <v>0</v>
      </c>
      <c r="L162" s="177">
        <v>501.6</v>
      </c>
      <c r="M162" s="177">
        <v>25</v>
      </c>
      <c r="N162" s="177">
        <f t="shared" si="5"/>
        <v>1000.1500000000001</v>
      </c>
      <c r="O162" s="177">
        <f t="shared" si="6"/>
        <v>15499.85</v>
      </c>
    </row>
    <row r="163" spans="1:15" ht="46.5" x14ac:dyDescent="0.35">
      <c r="A163" s="173" t="s">
        <v>155</v>
      </c>
      <c r="B163" s="174" t="s">
        <v>15</v>
      </c>
      <c r="C163" s="175" t="s">
        <v>91</v>
      </c>
      <c r="D163" s="173" t="s">
        <v>414</v>
      </c>
      <c r="E163" s="179" t="s">
        <v>34</v>
      </c>
      <c r="F163" s="166">
        <v>44197</v>
      </c>
      <c r="G163" s="177">
        <v>16500</v>
      </c>
      <c r="H163" s="177">
        <v>0</v>
      </c>
      <c r="I163" s="177">
        <v>16500</v>
      </c>
      <c r="J163" s="177">
        <v>473.55</v>
      </c>
      <c r="K163" s="177">
        <v>0</v>
      </c>
      <c r="L163" s="177">
        <v>501.6</v>
      </c>
      <c r="M163" s="177">
        <v>25</v>
      </c>
      <c r="N163" s="177">
        <f t="shared" si="5"/>
        <v>1000.1500000000001</v>
      </c>
      <c r="O163" s="177">
        <f t="shared" si="6"/>
        <v>15499.85</v>
      </c>
    </row>
    <row r="164" spans="1:15" ht="46.5" x14ac:dyDescent="0.35">
      <c r="A164" s="173" t="s">
        <v>474</v>
      </c>
      <c r="B164" s="181" t="s">
        <v>23</v>
      </c>
      <c r="C164" s="182" t="s">
        <v>76</v>
      </c>
      <c r="D164" s="173" t="s">
        <v>468</v>
      </c>
      <c r="E164" s="179" t="s">
        <v>25</v>
      </c>
      <c r="F164" s="166">
        <v>45597</v>
      </c>
      <c r="G164" s="177">
        <v>15000</v>
      </c>
      <c r="H164" s="177">
        <v>0</v>
      </c>
      <c r="I164" s="177">
        <v>15000</v>
      </c>
      <c r="J164" s="177">
        <v>430.5</v>
      </c>
      <c r="K164" s="177">
        <v>0</v>
      </c>
      <c r="L164" s="177">
        <v>456</v>
      </c>
      <c r="M164" s="180">
        <v>25</v>
      </c>
      <c r="N164" s="177">
        <f t="shared" si="5"/>
        <v>911.5</v>
      </c>
      <c r="O164" s="177">
        <f t="shared" si="6"/>
        <v>14088.5</v>
      </c>
    </row>
    <row r="165" spans="1:15" ht="46.5" x14ac:dyDescent="0.35">
      <c r="A165" s="173" t="s">
        <v>467</v>
      </c>
      <c r="B165" s="181" t="s">
        <v>15</v>
      </c>
      <c r="C165" s="175" t="s">
        <v>91</v>
      </c>
      <c r="D165" s="173" t="s">
        <v>468</v>
      </c>
      <c r="E165" s="179" t="s">
        <v>25</v>
      </c>
      <c r="F165" s="166">
        <v>45597</v>
      </c>
      <c r="G165" s="177">
        <v>16500</v>
      </c>
      <c r="H165" s="177">
        <v>0</v>
      </c>
      <c r="I165" s="177">
        <v>16500</v>
      </c>
      <c r="J165" s="177">
        <v>473.55</v>
      </c>
      <c r="K165" s="177">
        <v>0</v>
      </c>
      <c r="L165" s="177">
        <v>501.6</v>
      </c>
      <c r="M165" s="180">
        <v>25</v>
      </c>
      <c r="N165" s="177">
        <f t="shared" si="5"/>
        <v>1000.1500000000001</v>
      </c>
      <c r="O165" s="177">
        <f t="shared" si="6"/>
        <v>15499.85</v>
      </c>
    </row>
    <row r="166" spans="1:15" ht="46.5" x14ac:dyDescent="0.35">
      <c r="A166" s="173" t="s">
        <v>156</v>
      </c>
      <c r="B166" s="174" t="s">
        <v>15</v>
      </c>
      <c r="C166" s="175" t="s">
        <v>392</v>
      </c>
      <c r="D166" s="173" t="s">
        <v>415</v>
      </c>
      <c r="E166" s="179" t="s">
        <v>25</v>
      </c>
      <c r="F166" s="166">
        <v>39448</v>
      </c>
      <c r="G166" s="177">
        <v>26500</v>
      </c>
      <c r="H166" s="177">
        <v>0</v>
      </c>
      <c r="I166" s="177">
        <v>26500</v>
      </c>
      <c r="J166" s="177">
        <v>760.55</v>
      </c>
      <c r="K166" s="177">
        <v>0</v>
      </c>
      <c r="L166" s="177">
        <v>805.6</v>
      </c>
      <c r="M166" s="177">
        <v>25</v>
      </c>
      <c r="N166" s="177">
        <f t="shared" si="5"/>
        <v>1591.15</v>
      </c>
      <c r="O166" s="177">
        <f t="shared" si="6"/>
        <v>24908.85</v>
      </c>
    </row>
    <row r="167" spans="1:15" ht="46.5" x14ac:dyDescent="0.35">
      <c r="A167" s="173" t="s">
        <v>157</v>
      </c>
      <c r="B167" s="174" t="s">
        <v>15</v>
      </c>
      <c r="C167" s="175" t="s">
        <v>91</v>
      </c>
      <c r="D167" s="173" t="s">
        <v>415</v>
      </c>
      <c r="E167" s="179" t="s">
        <v>25</v>
      </c>
      <c r="F167" s="166">
        <v>41640</v>
      </c>
      <c r="G167" s="177">
        <v>16500</v>
      </c>
      <c r="H167" s="177">
        <v>0</v>
      </c>
      <c r="I167" s="177">
        <v>16500</v>
      </c>
      <c r="J167" s="177">
        <v>473.55</v>
      </c>
      <c r="K167" s="177">
        <v>0</v>
      </c>
      <c r="L167" s="177">
        <v>501.6</v>
      </c>
      <c r="M167" s="177">
        <v>25</v>
      </c>
      <c r="N167" s="177">
        <f t="shared" si="5"/>
        <v>1000.1500000000001</v>
      </c>
      <c r="O167" s="177">
        <f t="shared" si="6"/>
        <v>15499.85</v>
      </c>
    </row>
    <row r="168" spans="1:15" ht="46.5" x14ac:dyDescent="0.35">
      <c r="A168" s="173" t="s">
        <v>158</v>
      </c>
      <c r="B168" s="174" t="s">
        <v>15</v>
      </c>
      <c r="C168" s="175" t="s">
        <v>91</v>
      </c>
      <c r="D168" s="173" t="s">
        <v>415</v>
      </c>
      <c r="E168" s="179" t="s">
        <v>25</v>
      </c>
      <c r="F168" s="166">
        <v>44531</v>
      </c>
      <c r="G168" s="177">
        <v>16500</v>
      </c>
      <c r="H168" s="177">
        <v>0</v>
      </c>
      <c r="I168" s="177">
        <v>16500</v>
      </c>
      <c r="J168" s="177">
        <v>473.55</v>
      </c>
      <c r="K168" s="177">
        <v>0</v>
      </c>
      <c r="L168" s="177">
        <v>501.6</v>
      </c>
      <c r="M168" s="177">
        <v>25</v>
      </c>
      <c r="N168" s="177">
        <f t="shared" si="5"/>
        <v>1000.1500000000001</v>
      </c>
      <c r="O168" s="177">
        <f t="shared" si="6"/>
        <v>15499.85</v>
      </c>
    </row>
    <row r="169" spans="1:15" ht="46.5" x14ac:dyDescent="0.35">
      <c r="A169" s="173" t="s">
        <v>339</v>
      </c>
      <c r="B169" s="174" t="s">
        <v>23</v>
      </c>
      <c r="C169" s="175" t="s">
        <v>28</v>
      </c>
      <c r="D169" s="173" t="s">
        <v>415</v>
      </c>
      <c r="E169" s="179" t="s">
        <v>25</v>
      </c>
      <c r="F169" s="166">
        <v>45170</v>
      </c>
      <c r="G169" s="177">
        <v>25000</v>
      </c>
      <c r="H169" s="177">
        <v>0</v>
      </c>
      <c r="I169" s="177">
        <v>25000</v>
      </c>
      <c r="J169" s="177">
        <v>717.5</v>
      </c>
      <c r="K169" s="177">
        <v>0</v>
      </c>
      <c r="L169" s="177">
        <v>760</v>
      </c>
      <c r="M169" s="177">
        <v>25</v>
      </c>
      <c r="N169" s="177">
        <f t="shared" si="5"/>
        <v>1502.5</v>
      </c>
      <c r="O169" s="177">
        <f t="shared" si="6"/>
        <v>23497.5</v>
      </c>
    </row>
    <row r="170" spans="1:15" ht="46.5" x14ac:dyDescent="0.35">
      <c r="A170" s="173" t="s">
        <v>448</v>
      </c>
      <c r="B170" s="174" t="s">
        <v>15</v>
      </c>
      <c r="C170" s="175" t="s">
        <v>392</v>
      </c>
      <c r="D170" s="173" t="s">
        <v>415</v>
      </c>
      <c r="E170" s="179" t="s">
        <v>25</v>
      </c>
      <c r="F170" s="166">
        <v>45474</v>
      </c>
      <c r="G170" s="177">
        <v>26500</v>
      </c>
      <c r="H170" s="177">
        <v>0</v>
      </c>
      <c r="I170" s="177">
        <v>26500</v>
      </c>
      <c r="J170" s="177">
        <v>760.55</v>
      </c>
      <c r="K170" s="177">
        <v>0</v>
      </c>
      <c r="L170" s="177">
        <v>805.6</v>
      </c>
      <c r="M170" s="177">
        <v>25</v>
      </c>
      <c r="N170" s="177">
        <f t="shared" si="5"/>
        <v>1591.15</v>
      </c>
      <c r="O170" s="177">
        <f t="shared" si="6"/>
        <v>24908.85</v>
      </c>
    </row>
    <row r="171" spans="1:15" ht="46.5" x14ac:dyDescent="0.35">
      <c r="A171" s="173" t="s">
        <v>449</v>
      </c>
      <c r="B171" s="174" t="s">
        <v>15</v>
      </c>
      <c r="C171" s="175" t="s">
        <v>91</v>
      </c>
      <c r="D171" s="173" t="s">
        <v>415</v>
      </c>
      <c r="E171" s="179" t="s">
        <v>25</v>
      </c>
      <c r="F171" s="166">
        <v>45474</v>
      </c>
      <c r="G171" s="177">
        <v>16500</v>
      </c>
      <c r="H171" s="177">
        <v>0</v>
      </c>
      <c r="I171" s="177">
        <v>16500</v>
      </c>
      <c r="J171" s="177">
        <v>473.55</v>
      </c>
      <c r="K171" s="177">
        <v>0</v>
      </c>
      <c r="L171" s="177">
        <v>501.6</v>
      </c>
      <c r="M171" s="177">
        <v>25</v>
      </c>
      <c r="N171" s="177">
        <f t="shared" si="5"/>
        <v>1000.1500000000001</v>
      </c>
      <c r="O171" s="177">
        <f t="shared" si="6"/>
        <v>15499.85</v>
      </c>
    </row>
    <row r="172" spans="1:15" ht="46.5" x14ac:dyDescent="0.35">
      <c r="A172" s="173" t="s">
        <v>450</v>
      </c>
      <c r="B172" s="174" t="s">
        <v>15</v>
      </c>
      <c r="C172" s="175" t="s">
        <v>91</v>
      </c>
      <c r="D172" s="173" t="s">
        <v>415</v>
      </c>
      <c r="E172" s="179" t="s">
        <v>25</v>
      </c>
      <c r="F172" s="166">
        <v>45474</v>
      </c>
      <c r="G172" s="177">
        <v>16500</v>
      </c>
      <c r="H172" s="177">
        <v>0</v>
      </c>
      <c r="I172" s="177">
        <v>16500</v>
      </c>
      <c r="J172" s="177">
        <v>473.55</v>
      </c>
      <c r="K172" s="177">
        <v>0</v>
      </c>
      <c r="L172" s="177">
        <v>501.6</v>
      </c>
      <c r="M172" s="177">
        <v>25</v>
      </c>
      <c r="N172" s="177">
        <f t="shared" si="5"/>
        <v>1000.1500000000001</v>
      </c>
      <c r="O172" s="177">
        <f t="shared" si="6"/>
        <v>15499.85</v>
      </c>
    </row>
    <row r="173" spans="1:15" ht="46.5" x14ac:dyDescent="0.35">
      <c r="A173" s="173" t="s">
        <v>364</v>
      </c>
      <c r="B173" s="181" t="s">
        <v>15</v>
      </c>
      <c r="C173" s="182" t="s">
        <v>360</v>
      </c>
      <c r="D173" s="173" t="s">
        <v>415</v>
      </c>
      <c r="E173" s="179" t="s">
        <v>25</v>
      </c>
      <c r="F173" s="166">
        <v>45413</v>
      </c>
      <c r="G173" s="177">
        <v>16500</v>
      </c>
      <c r="H173" s="177">
        <v>0</v>
      </c>
      <c r="I173" s="177">
        <v>16500</v>
      </c>
      <c r="J173" s="177">
        <v>473.55</v>
      </c>
      <c r="K173" s="177">
        <v>0</v>
      </c>
      <c r="L173" s="177">
        <v>501.6</v>
      </c>
      <c r="M173" s="177">
        <v>25</v>
      </c>
      <c r="N173" s="177">
        <f t="shared" si="5"/>
        <v>1000.1500000000001</v>
      </c>
      <c r="O173" s="177">
        <f t="shared" si="6"/>
        <v>15499.85</v>
      </c>
    </row>
    <row r="174" spans="1:15" ht="46.5" x14ac:dyDescent="0.35">
      <c r="A174" s="173" t="s">
        <v>368</v>
      </c>
      <c r="B174" s="181" t="s">
        <v>15</v>
      </c>
      <c r="C174" s="182" t="s">
        <v>360</v>
      </c>
      <c r="D174" s="173" t="s">
        <v>415</v>
      </c>
      <c r="E174" s="179" t="s">
        <v>25</v>
      </c>
      <c r="F174" s="166">
        <v>45413</v>
      </c>
      <c r="G174" s="177">
        <v>16500</v>
      </c>
      <c r="H174" s="177">
        <v>0</v>
      </c>
      <c r="I174" s="177">
        <v>16500</v>
      </c>
      <c r="J174" s="177">
        <v>473.55</v>
      </c>
      <c r="K174" s="177">
        <v>0</v>
      </c>
      <c r="L174" s="177">
        <v>501.6</v>
      </c>
      <c r="M174" s="177">
        <v>25</v>
      </c>
      <c r="N174" s="177">
        <f t="shared" si="5"/>
        <v>1000.1500000000001</v>
      </c>
      <c r="O174" s="177">
        <f t="shared" si="6"/>
        <v>15499.85</v>
      </c>
    </row>
    <row r="175" spans="1:15" ht="46.5" x14ac:dyDescent="0.35">
      <c r="A175" s="173" t="s">
        <v>380</v>
      </c>
      <c r="B175" s="181" t="s">
        <v>15</v>
      </c>
      <c r="C175" s="182" t="s">
        <v>360</v>
      </c>
      <c r="D175" s="173" t="s">
        <v>415</v>
      </c>
      <c r="E175" s="179" t="s">
        <v>25</v>
      </c>
      <c r="F175" s="166">
        <v>45413</v>
      </c>
      <c r="G175" s="177">
        <v>16500</v>
      </c>
      <c r="H175" s="177">
        <v>0</v>
      </c>
      <c r="I175" s="177">
        <v>16500</v>
      </c>
      <c r="J175" s="177">
        <v>473.55</v>
      </c>
      <c r="K175" s="177">
        <v>0</v>
      </c>
      <c r="L175" s="177">
        <v>501.6</v>
      </c>
      <c r="M175" s="177">
        <v>25</v>
      </c>
      <c r="N175" s="177">
        <f t="shared" si="5"/>
        <v>1000.1500000000001</v>
      </c>
      <c r="O175" s="177">
        <f t="shared" si="6"/>
        <v>15499.85</v>
      </c>
    </row>
    <row r="176" spans="1:15" ht="46.5" x14ac:dyDescent="0.35">
      <c r="A176" s="173" t="s">
        <v>455</v>
      </c>
      <c r="B176" s="181" t="s">
        <v>23</v>
      </c>
      <c r="C176" s="182" t="s">
        <v>91</v>
      </c>
      <c r="D176" s="173" t="s">
        <v>457</v>
      </c>
      <c r="E176" s="179" t="s">
        <v>25</v>
      </c>
      <c r="F176" s="166">
        <v>45536</v>
      </c>
      <c r="G176" s="177">
        <v>16500</v>
      </c>
      <c r="H176" s="177">
        <v>0</v>
      </c>
      <c r="I176" s="177">
        <v>16500</v>
      </c>
      <c r="J176" s="177">
        <v>473.55</v>
      </c>
      <c r="K176" s="177">
        <v>0</v>
      </c>
      <c r="L176" s="177">
        <v>501.6</v>
      </c>
      <c r="M176" s="177">
        <v>25</v>
      </c>
      <c r="N176" s="177">
        <f t="shared" si="5"/>
        <v>1000.1500000000001</v>
      </c>
      <c r="O176" s="177">
        <f t="shared" si="6"/>
        <v>15499.85</v>
      </c>
    </row>
    <row r="177" spans="1:24" s="20" customFormat="1" ht="46.5" x14ac:dyDescent="0.35">
      <c r="A177" s="198" t="s">
        <v>518</v>
      </c>
      <c r="B177" s="203" t="s">
        <v>15</v>
      </c>
      <c r="C177" s="204" t="s">
        <v>91</v>
      </c>
      <c r="D177" s="173" t="s">
        <v>457</v>
      </c>
      <c r="E177" s="179" t="s">
        <v>25</v>
      </c>
      <c r="F177" s="201">
        <v>45839</v>
      </c>
      <c r="G177" s="202">
        <v>16500</v>
      </c>
      <c r="H177" s="202">
        <v>0</v>
      </c>
      <c r="I177" s="202">
        <v>16500</v>
      </c>
      <c r="J177" s="202">
        <v>473.55</v>
      </c>
      <c r="K177" s="202">
        <v>0</v>
      </c>
      <c r="L177" s="202">
        <v>501.6</v>
      </c>
      <c r="M177" s="202">
        <v>25</v>
      </c>
      <c r="N177" s="177">
        <f t="shared" si="5"/>
        <v>1000.1500000000001</v>
      </c>
      <c r="O177" s="202">
        <f t="shared" si="6"/>
        <v>15499.85</v>
      </c>
    </row>
    <row r="178" spans="1:24" ht="46.5" x14ac:dyDescent="0.35">
      <c r="A178" s="173" t="s">
        <v>159</v>
      </c>
      <c r="B178" s="174" t="s">
        <v>23</v>
      </c>
      <c r="C178" s="175" t="s">
        <v>28</v>
      </c>
      <c r="D178" s="173" t="s">
        <v>416</v>
      </c>
      <c r="E178" s="179" t="s">
        <v>34</v>
      </c>
      <c r="F178" s="166">
        <v>39448</v>
      </c>
      <c r="G178" s="177">
        <v>25000</v>
      </c>
      <c r="H178" s="177">
        <v>0</v>
      </c>
      <c r="I178" s="177">
        <v>25000</v>
      </c>
      <c r="J178" s="177">
        <v>717.5</v>
      </c>
      <c r="K178" s="177">
        <v>0</v>
      </c>
      <c r="L178" s="177">
        <v>760</v>
      </c>
      <c r="M178" s="177">
        <v>125</v>
      </c>
      <c r="N178" s="177">
        <f t="shared" si="5"/>
        <v>1602.5</v>
      </c>
      <c r="O178" s="177">
        <f t="shared" si="6"/>
        <v>23397.5</v>
      </c>
    </row>
    <row r="179" spans="1:24" ht="46.5" x14ac:dyDescent="0.35">
      <c r="A179" s="173" t="s">
        <v>160</v>
      </c>
      <c r="B179" s="174" t="s">
        <v>15</v>
      </c>
      <c r="C179" s="175" t="s">
        <v>91</v>
      </c>
      <c r="D179" s="173" t="s">
        <v>416</v>
      </c>
      <c r="E179" s="179" t="s">
        <v>34</v>
      </c>
      <c r="F179" s="166">
        <v>39448</v>
      </c>
      <c r="G179" s="177">
        <v>16500</v>
      </c>
      <c r="H179" s="177">
        <v>0</v>
      </c>
      <c r="I179" s="177">
        <v>16500</v>
      </c>
      <c r="J179" s="177">
        <v>473.55</v>
      </c>
      <c r="K179" s="177">
        <v>0</v>
      </c>
      <c r="L179" s="177">
        <v>501.6</v>
      </c>
      <c r="M179" s="177">
        <v>1840.46</v>
      </c>
      <c r="N179" s="177">
        <f t="shared" si="5"/>
        <v>2815.61</v>
      </c>
      <c r="O179" s="177">
        <f t="shared" si="6"/>
        <v>13684.39</v>
      </c>
    </row>
    <row r="180" spans="1:24" ht="46.5" x14ac:dyDescent="0.35">
      <c r="A180" s="173" t="s">
        <v>161</v>
      </c>
      <c r="B180" s="174" t="s">
        <v>23</v>
      </c>
      <c r="C180" s="175" t="s">
        <v>91</v>
      </c>
      <c r="D180" s="173" t="s">
        <v>416</v>
      </c>
      <c r="E180" s="179" t="s">
        <v>34</v>
      </c>
      <c r="F180" s="166">
        <v>39448</v>
      </c>
      <c r="G180" s="177">
        <v>16500</v>
      </c>
      <c r="H180" s="177">
        <v>0</v>
      </c>
      <c r="I180" s="177">
        <v>16500</v>
      </c>
      <c r="J180" s="177">
        <v>473.55</v>
      </c>
      <c r="K180" s="177">
        <v>0</v>
      </c>
      <c r="L180" s="177">
        <v>501.6</v>
      </c>
      <c r="M180" s="177">
        <v>125</v>
      </c>
      <c r="N180" s="177">
        <f t="shared" si="5"/>
        <v>1100.1500000000001</v>
      </c>
      <c r="O180" s="177">
        <f t="shared" si="6"/>
        <v>15399.85</v>
      </c>
    </row>
    <row r="181" spans="1:24" ht="46.5" x14ac:dyDescent="0.35">
      <c r="A181" s="173" t="s">
        <v>162</v>
      </c>
      <c r="B181" s="174" t="s">
        <v>15</v>
      </c>
      <c r="C181" s="175" t="s">
        <v>91</v>
      </c>
      <c r="D181" s="173" t="s">
        <v>416</v>
      </c>
      <c r="E181" s="179" t="s">
        <v>34</v>
      </c>
      <c r="F181" s="166">
        <v>39448</v>
      </c>
      <c r="G181" s="177">
        <v>16500</v>
      </c>
      <c r="H181" s="177">
        <v>0</v>
      </c>
      <c r="I181" s="177">
        <v>16500</v>
      </c>
      <c r="J181" s="177">
        <v>473.55</v>
      </c>
      <c r="K181" s="177">
        <v>0</v>
      </c>
      <c r="L181" s="177">
        <v>501.6</v>
      </c>
      <c r="M181" s="177">
        <v>125</v>
      </c>
      <c r="N181" s="177">
        <f t="shared" si="5"/>
        <v>1100.1500000000001</v>
      </c>
      <c r="O181" s="177">
        <f t="shared" si="6"/>
        <v>15399.85</v>
      </c>
    </row>
    <row r="182" spans="1:24" ht="46.5" x14ac:dyDescent="0.35">
      <c r="A182" s="173" t="s">
        <v>163</v>
      </c>
      <c r="B182" s="174" t="s">
        <v>15</v>
      </c>
      <c r="C182" s="175" t="s">
        <v>392</v>
      </c>
      <c r="D182" s="173" t="s">
        <v>416</v>
      </c>
      <c r="E182" s="179" t="s">
        <v>25</v>
      </c>
      <c r="F182" s="166">
        <v>41640</v>
      </c>
      <c r="G182" s="177">
        <v>26500</v>
      </c>
      <c r="H182" s="177">
        <v>0</v>
      </c>
      <c r="I182" s="177">
        <v>26500</v>
      </c>
      <c r="J182" s="177">
        <v>760.55</v>
      </c>
      <c r="K182" s="177">
        <v>0</v>
      </c>
      <c r="L182" s="177">
        <v>805.6</v>
      </c>
      <c r="M182" s="177">
        <v>1740.46</v>
      </c>
      <c r="N182" s="177">
        <f t="shared" si="5"/>
        <v>3306.61</v>
      </c>
      <c r="O182" s="177">
        <f t="shared" si="6"/>
        <v>23193.39</v>
      </c>
      <c r="P182" s="10"/>
      <c r="R182" s="10"/>
      <c r="V182" s="10"/>
      <c r="W182" s="10"/>
      <c r="X182" s="10"/>
    </row>
    <row r="183" spans="1:24" ht="46.5" x14ac:dyDescent="0.35">
      <c r="A183" s="173" t="s">
        <v>164</v>
      </c>
      <c r="B183" s="174" t="s">
        <v>15</v>
      </c>
      <c r="C183" s="175" t="s">
        <v>91</v>
      </c>
      <c r="D183" s="173" t="s">
        <v>416</v>
      </c>
      <c r="E183" s="179" t="s">
        <v>25</v>
      </c>
      <c r="F183" s="166">
        <v>44197</v>
      </c>
      <c r="G183" s="177">
        <v>16500</v>
      </c>
      <c r="H183" s="177">
        <v>0</v>
      </c>
      <c r="I183" s="177">
        <v>16500</v>
      </c>
      <c r="J183" s="177">
        <v>473.55</v>
      </c>
      <c r="K183" s="177">
        <v>0</v>
      </c>
      <c r="L183" s="177">
        <v>501.6</v>
      </c>
      <c r="M183" s="177">
        <v>25</v>
      </c>
      <c r="N183" s="177">
        <f t="shared" si="5"/>
        <v>1000.1500000000001</v>
      </c>
      <c r="O183" s="177">
        <f t="shared" si="6"/>
        <v>15499.85</v>
      </c>
    </row>
    <row r="184" spans="1:24" ht="46.5" x14ac:dyDescent="0.35">
      <c r="A184" s="173" t="s">
        <v>361</v>
      </c>
      <c r="B184" s="181" t="s">
        <v>15</v>
      </c>
      <c r="C184" s="175" t="s">
        <v>392</v>
      </c>
      <c r="D184" s="173" t="s">
        <v>416</v>
      </c>
      <c r="E184" s="179" t="s">
        <v>25</v>
      </c>
      <c r="F184" s="166">
        <v>45383</v>
      </c>
      <c r="G184" s="177">
        <v>26500</v>
      </c>
      <c r="H184" s="177">
        <v>0</v>
      </c>
      <c r="I184" s="177">
        <v>26500</v>
      </c>
      <c r="J184" s="177">
        <v>760.55</v>
      </c>
      <c r="K184" s="177">
        <v>0</v>
      </c>
      <c r="L184" s="177">
        <v>805.6</v>
      </c>
      <c r="M184" s="177">
        <v>25</v>
      </c>
      <c r="N184" s="177">
        <f t="shared" si="5"/>
        <v>1591.15</v>
      </c>
      <c r="O184" s="177">
        <f t="shared" si="6"/>
        <v>24908.85</v>
      </c>
    </row>
    <row r="185" spans="1:24" ht="46.5" x14ac:dyDescent="0.35">
      <c r="A185" s="173" t="s">
        <v>472</v>
      </c>
      <c r="B185" s="181" t="s">
        <v>15</v>
      </c>
      <c r="C185" s="175" t="s">
        <v>91</v>
      </c>
      <c r="D185" s="173" t="s">
        <v>473</v>
      </c>
      <c r="E185" s="179" t="s">
        <v>25</v>
      </c>
      <c r="F185" s="166">
        <v>45597</v>
      </c>
      <c r="G185" s="177">
        <v>16500</v>
      </c>
      <c r="H185" s="177">
        <v>0</v>
      </c>
      <c r="I185" s="177">
        <v>16500</v>
      </c>
      <c r="J185" s="177">
        <v>473.55</v>
      </c>
      <c r="K185" s="177">
        <v>0</v>
      </c>
      <c r="L185" s="177">
        <v>501.6</v>
      </c>
      <c r="M185" s="180">
        <v>25</v>
      </c>
      <c r="N185" s="177">
        <f t="shared" si="5"/>
        <v>1000.1500000000001</v>
      </c>
      <c r="O185" s="177">
        <f t="shared" si="6"/>
        <v>15499.85</v>
      </c>
    </row>
    <row r="186" spans="1:24" ht="46.5" x14ac:dyDescent="0.35">
      <c r="A186" s="173" t="s">
        <v>165</v>
      </c>
      <c r="B186" s="174" t="s">
        <v>15</v>
      </c>
      <c r="C186" s="175" t="s">
        <v>393</v>
      </c>
      <c r="D186" s="173" t="s">
        <v>417</v>
      </c>
      <c r="E186" s="179" t="s">
        <v>34</v>
      </c>
      <c r="F186" s="166">
        <v>39448</v>
      </c>
      <c r="G186" s="177">
        <v>40000</v>
      </c>
      <c r="H186" s="177">
        <v>0</v>
      </c>
      <c r="I186" s="177">
        <v>40000</v>
      </c>
      <c r="J186" s="177">
        <v>1148</v>
      </c>
      <c r="K186" s="177">
        <v>442.65</v>
      </c>
      <c r="L186" s="177">
        <v>1216</v>
      </c>
      <c r="M186" s="177">
        <v>36074.629999999997</v>
      </c>
      <c r="N186" s="177">
        <f t="shared" si="5"/>
        <v>38881.279999999999</v>
      </c>
      <c r="O186" s="177">
        <f t="shared" si="6"/>
        <v>1118.7200000000012</v>
      </c>
    </row>
    <row r="187" spans="1:24" s="147" customFormat="1" ht="46.5" x14ac:dyDescent="0.35">
      <c r="A187" s="173" t="s">
        <v>166</v>
      </c>
      <c r="B187" s="186" t="s">
        <v>23</v>
      </c>
      <c r="C187" s="173" t="s">
        <v>398</v>
      </c>
      <c r="D187" s="173" t="s">
        <v>417</v>
      </c>
      <c r="E187" s="179" t="s">
        <v>34</v>
      </c>
      <c r="F187" s="166">
        <v>40940</v>
      </c>
      <c r="G187" s="177">
        <v>40000</v>
      </c>
      <c r="H187" s="177">
        <v>0</v>
      </c>
      <c r="I187" s="177">
        <v>40000</v>
      </c>
      <c r="J187" s="177">
        <v>1148</v>
      </c>
      <c r="K187" s="177">
        <v>0</v>
      </c>
      <c r="L187" s="177">
        <v>1216</v>
      </c>
      <c r="M187" s="177">
        <v>3455.92</v>
      </c>
      <c r="N187" s="177">
        <f t="shared" si="5"/>
        <v>5819.92</v>
      </c>
      <c r="O187" s="177">
        <f t="shared" si="6"/>
        <v>34180.080000000002</v>
      </c>
    </row>
    <row r="188" spans="1:24" ht="46.5" x14ac:dyDescent="0.35">
      <c r="A188" s="173" t="s">
        <v>167</v>
      </c>
      <c r="B188" s="174" t="s">
        <v>15</v>
      </c>
      <c r="C188" s="175" t="s">
        <v>392</v>
      </c>
      <c r="D188" s="173" t="s">
        <v>417</v>
      </c>
      <c r="E188" s="179" t="s">
        <v>34</v>
      </c>
      <c r="F188" s="166">
        <v>39448</v>
      </c>
      <c r="G188" s="177">
        <v>26500</v>
      </c>
      <c r="H188" s="177">
        <v>0</v>
      </c>
      <c r="I188" s="177">
        <v>26500</v>
      </c>
      <c r="J188" s="177">
        <v>760.55</v>
      </c>
      <c r="K188" s="177">
        <v>0</v>
      </c>
      <c r="L188" s="177">
        <v>805.6</v>
      </c>
      <c r="M188" s="177">
        <v>1740.46</v>
      </c>
      <c r="N188" s="177">
        <f t="shared" si="5"/>
        <v>3306.61</v>
      </c>
      <c r="O188" s="177">
        <f t="shared" si="6"/>
        <v>23193.39</v>
      </c>
    </row>
    <row r="189" spans="1:24" ht="46.5" x14ac:dyDescent="0.35">
      <c r="A189" s="173" t="s">
        <v>168</v>
      </c>
      <c r="B189" s="174" t="s">
        <v>23</v>
      </c>
      <c r="C189" s="175" t="s">
        <v>91</v>
      </c>
      <c r="D189" s="173" t="s">
        <v>417</v>
      </c>
      <c r="E189" s="179" t="s">
        <v>25</v>
      </c>
      <c r="F189" s="166">
        <v>39448</v>
      </c>
      <c r="G189" s="177">
        <v>16500</v>
      </c>
      <c r="H189" s="177">
        <v>0</v>
      </c>
      <c r="I189" s="177">
        <v>16500</v>
      </c>
      <c r="J189" s="177">
        <v>473.55</v>
      </c>
      <c r="K189" s="177">
        <v>0</v>
      </c>
      <c r="L189" s="177">
        <v>501.6</v>
      </c>
      <c r="M189" s="177">
        <v>25</v>
      </c>
      <c r="N189" s="177">
        <f t="shared" si="5"/>
        <v>1000.1500000000001</v>
      </c>
      <c r="O189" s="177">
        <f t="shared" si="6"/>
        <v>15499.85</v>
      </c>
    </row>
    <row r="190" spans="1:24" ht="46.5" x14ac:dyDescent="0.35">
      <c r="A190" s="173" t="s">
        <v>169</v>
      </c>
      <c r="B190" s="174" t="s">
        <v>15</v>
      </c>
      <c r="C190" s="175" t="s">
        <v>91</v>
      </c>
      <c r="D190" s="173" t="s">
        <v>417</v>
      </c>
      <c r="E190" s="179" t="s">
        <v>25</v>
      </c>
      <c r="F190" s="166">
        <v>44409</v>
      </c>
      <c r="G190" s="177">
        <v>16500</v>
      </c>
      <c r="H190" s="177">
        <v>0</v>
      </c>
      <c r="I190" s="177">
        <v>16500</v>
      </c>
      <c r="J190" s="177">
        <v>473.55</v>
      </c>
      <c r="K190" s="177">
        <v>0</v>
      </c>
      <c r="L190" s="177">
        <v>501.6</v>
      </c>
      <c r="M190" s="177">
        <v>25</v>
      </c>
      <c r="N190" s="177">
        <f t="shared" si="5"/>
        <v>1000.1500000000001</v>
      </c>
      <c r="O190" s="177">
        <f t="shared" si="6"/>
        <v>15499.85</v>
      </c>
    </row>
    <row r="191" spans="1:24" s="147" customFormat="1" ht="46.5" x14ac:dyDescent="0.35">
      <c r="A191" s="205" t="s">
        <v>324</v>
      </c>
      <c r="B191" s="186" t="s">
        <v>15</v>
      </c>
      <c r="C191" s="173" t="s">
        <v>91</v>
      </c>
      <c r="D191" s="173" t="s">
        <v>417</v>
      </c>
      <c r="E191" s="179" t="s">
        <v>25</v>
      </c>
      <c r="F191" s="166">
        <v>39630</v>
      </c>
      <c r="G191" s="177">
        <v>16500</v>
      </c>
      <c r="H191" s="177">
        <v>0</v>
      </c>
      <c r="I191" s="177">
        <v>16500</v>
      </c>
      <c r="J191" s="177">
        <v>473.55</v>
      </c>
      <c r="K191" s="177">
        <v>0</v>
      </c>
      <c r="L191" s="177">
        <v>501.6</v>
      </c>
      <c r="M191" s="177">
        <v>5766.28</v>
      </c>
      <c r="N191" s="177">
        <f t="shared" si="5"/>
        <v>6741.43</v>
      </c>
      <c r="O191" s="177">
        <f t="shared" si="6"/>
        <v>9758.57</v>
      </c>
    </row>
    <row r="192" spans="1:24" ht="46.5" x14ac:dyDescent="0.35">
      <c r="A192" s="173" t="s">
        <v>170</v>
      </c>
      <c r="B192" s="174" t="s">
        <v>23</v>
      </c>
      <c r="C192" s="175" t="s">
        <v>76</v>
      </c>
      <c r="D192" s="173" t="s">
        <v>417</v>
      </c>
      <c r="E192" s="179" t="s">
        <v>25</v>
      </c>
      <c r="F192" s="166">
        <v>44743</v>
      </c>
      <c r="G192" s="177">
        <v>15000</v>
      </c>
      <c r="H192" s="177">
        <v>0</v>
      </c>
      <c r="I192" s="177">
        <v>15000</v>
      </c>
      <c r="J192" s="177">
        <v>430.5</v>
      </c>
      <c r="K192" s="177">
        <v>0</v>
      </c>
      <c r="L192" s="177">
        <v>456</v>
      </c>
      <c r="M192" s="180">
        <v>25</v>
      </c>
      <c r="N192" s="177">
        <f t="shared" si="5"/>
        <v>911.5</v>
      </c>
      <c r="O192" s="177">
        <f t="shared" si="6"/>
        <v>14088.5</v>
      </c>
    </row>
    <row r="193" spans="1:15" ht="46.5" x14ac:dyDescent="0.35">
      <c r="A193" s="173" t="s">
        <v>372</v>
      </c>
      <c r="B193" s="174" t="s">
        <v>23</v>
      </c>
      <c r="C193" s="175" t="s">
        <v>28</v>
      </c>
      <c r="D193" s="173" t="s">
        <v>417</v>
      </c>
      <c r="E193" s="179" t="s">
        <v>25</v>
      </c>
      <c r="F193" s="166">
        <v>45078</v>
      </c>
      <c r="G193" s="177">
        <v>25000</v>
      </c>
      <c r="H193" s="177">
        <v>0</v>
      </c>
      <c r="I193" s="177">
        <v>25000</v>
      </c>
      <c r="J193" s="177">
        <v>717.5</v>
      </c>
      <c r="K193" s="177">
        <v>0</v>
      </c>
      <c r="L193" s="177">
        <v>760</v>
      </c>
      <c r="M193" s="177">
        <v>1275</v>
      </c>
      <c r="N193" s="177">
        <f t="shared" si="5"/>
        <v>2752.5</v>
      </c>
      <c r="O193" s="177">
        <f t="shared" si="6"/>
        <v>22247.5</v>
      </c>
    </row>
    <row r="194" spans="1:15" ht="46.5" x14ac:dyDescent="0.35">
      <c r="A194" s="173" t="s">
        <v>369</v>
      </c>
      <c r="B194" s="181" t="s">
        <v>15</v>
      </c>
      <c r="C194" s="182" t="s">
        <v>360</v>
      </c>
      <c r="D194" s="173" t="s">
        <v>417</v>
      </c>
      <c r="E194" s="179" t="s">
        <v>25</v>
      </c>
      <c r="F194" s="166">
        <v>45413</v>
      </c>
      <c r="G194" s="177">
        <v>16500</v>
      </c>
      <c r="H194" s="177">
        <v>0</v>
      </c>
      <c r="I194" s="177">
        <v>16500</v>
      </c>
      <c r="J194" s="177">
        <v>473.55</v>
      </c>
      <c r="K194" s="177">
        <v>0</v>
      </c>
      <c r="L194" s="177">
        <v>501.6</v>
      </c>
      <c r="M194" s="177">
        <v>25</v>
      </c>
      <c r="N194" s="177">
        <f t="shared" si="5"/>
        <v>1000.1500000000001</v>
      </c>
      <c r="O194" s="177">
        <f t="shared" si="6"/>
        <v>15499.85</v>
      </c>
    </row>
    <row r="195" spans="1:15" ht="46.5" x14ac:dyDescent="0.35">
      <c r="A195" s="173" t="s">
        <v>370</v>
      </c>
      <c r="B195" s="181" t="s">
        <v>15</v>
      </c>
      <c r="C195" s="175" t="s">
        <v>392</v>
      </c>
      <c r="D195" s="173" t="s">
        <v>417</v>
      </c>
      <c r="E195" s="179" t="s">
        <v>25</v>
      </c>
      <c r="F195" s="166">
        <v>45413</v>
      </c>
      <c r="G195" s="177">
        <v>26500</v>
      </c>
      <c r="H195" s="177">
        <v>0</v>
      </c>
      <c r="I195" s="177">
        <v>26500</v>
      </c>
      <c r="J195" s="177">
        <v>760.55</v>
      </c>
      <c r="K195" s="177">
        <v>0</v>
      </c>
      <c r="L195" s="177">
        <v>805.6</v>
      </c>
      <c r="M195" s="177">
        <v>25</v>
      </c>
      <c r="N195" s="177">
        <f t="shared" si="5"/>
        <v>1591.15</v>
      </c>
      <c r="O195" s="177">
        <f t="shared" si="6"/>
        <v>24908.85</v>
      </c>
    </row>
    <row r="196" spans="1:15" ht="46.5" x14ac:dyDescent="0.35">
      <c r="A196" s="173" t="s">
        <v>456</v>
      </c>
      <c r="B196" s="181" t="s">
        <v>15</v>
      </c>
      <c r="C196" s="182" t="s">
        <v>354</v>
      </c>
      <c r="D196" s="173" t="s">
        <v>417</v>
      </c>
      <c r="E196" s="179" t="s">
        <v>25</v>
      </c>
      <c r="F196" s="166">
        <v>45536</v>
      </c>
      <c r="G196" s="177">
        <v>26500</v>
      </c>
      <c r="H196" s="177">
        <v>0</v>
      </c>
      <c r="I196" s="177">
        <v>26500</v>
      </c>
      <c r="J196" s="177">
        <v>760.55</v>
      </c>
      <c r="K196" s="177">
        <v>0</v>
      </c>
      <c r="L196" s="177">
        <v>805.6</v>
      </c>
      <c r="M196" s="177">
        <v>25</v>
      </c>
      <c r="N196" s="177">
        <f t="shared" si="5"/>
        <v>1591.15</v>
      </c>
      <c r="O196" s="177">
        <f t="shared" si="6"/>
        <v>24908.85</v>
      </c>
    </row>
    <row r="197" spans="1:15" ht="54.75" customHeight="1" x14ac:dyDescent="0.35">
      <c r="A197" s="173" t="s">
        <v>171</v>
      </c>
      <c r="B197" s="174" t="s">
        <v>15</v>
      </c>
      <c r="C197" s="205" t="s">
        <v>354</v>
      </c>
      <c r="D197" s="173" t="s">
        <v>418</v>
      </c>
      <c r="E197" s="179" t="s">
        <v>34</v>
      </c>
      <c r="F197" s="166">
        <v>39448</v>
      </c>
      <c r="G197" s="177">
        <v>26500</v>
      </c>
      <c r="H197" s="177">
        <v>0</v>
      </c>
      <c r="I197" s="177">
        <v>26500</v>
      </c>
      <c r="J197" s="177">
        <v>760.55</v>
      </c>
      <c r="K197" s="177">
        <v>0</v>
      </c>
      <c r="L197" s="177">
        <v>805.6</v>
      </c>
      <c r="M197" s="177">
        <v>125</v>
      </c>
      <c r="N197" s="177">
        <f t="shared" si="5"/>
        <v>1691.15</v>
      </c>
      <c r="O197" s="177">
        <f t="shared" si="6"/>
        <v>24808.85</v>
      </c>
    </row>
    <row r="198" spans="1:15" ht="60" customHeight="1" x14ac:dyDescent="0.35">
      <c r="A198" s="173" t="s">
        <v>172</v>
      </c>
      <c r="B198" s="174" t="s">
        <v>23</v>
      </c>
      <c r="C198" s="175" t="s">
        <v>91</v>
      </c>
      <c r="D198" s="173" t="s">
        <v>418</v>
      </c>
      <c r="E198" s="179" t="s">
        <v>34</v>
      </c>
      <c r="F198" s="166">
        <v>39448</v>
      </c>
      <c r="G198" s="177">
        <v>16500</v>
      </c>
      <c r="H198" s="177">
        <v>0</v>
      </c>
      <c r="I198" s="177">
        <v>16500</v>
      </c>
      <c r="J198" s="177">
        <v>473.55</v>
      </c>
      <c r="K198" s="177">
        <v>0</v>
      </c>
      <c r="L198" s="177">
        <v>501.6</v>
      </c>
      <c r="M198" s="177">
        <v>1525</v>
      </c>
      <c r="N198" s="177">
        <f t="shared" si="5"/>
        <v>2500.15</v>
      </c>
      <c r="O198" s="177">
        <f t="shared" si="6"/>
        <v>13999.85</v>
      </c>
    </row>
    <row r="199" spans="1:15" ht="46.5" x14ac:dyDescent="0.35">
      <c r="A199" s="173" t="s">
        <v>173</v>
      </c>
      <c r="B199" s="174" t="s">
        <v>15</v>
      </c>
      <c r="C199" s="175" t="s">
        <v>91</v>
      </c>
      <c r="D199" s="173" t="s">
        <v>418</v>
      </c>
      <c r="E199" s="179" t="s">
        <v>25</v>
      </c>
      <c r="F199" s="166">
        <v>44470</v>
      </c>
      <c r="G199" s="177">
        <v>16500</v>
      </c>
      <c r="H199" s="177">
        <v>0</v>
      </c>
      <c r="I199" s="177">
        <v>16500</v>
      </c>
      <c r="J199" s="177">
        <v>473.55</v>
      </c>
      <c r="K199" s="177">
        <v>0</v>
      </c>
      <c r="L199" s="177">
        <v>501.6</v>
      </c>
      <c r="M199" s="177">
        <v>25</v>
      </c>
      <c r="N199" s="177">
        <f t="shared" ref="N199:N215" si="7">J199+K199+L199+M199</f>
        <v>1000.1500000000001</v>
      </c>
      <c r="O199" s="177">
        <f t="shared" ref="O199:O215" si="8">G199-N199</f>
        <v>15499.85</v>
      </c>
    </row>
    <row r="200" spans="1:15" ht="46.5" x14ac:dyDescent="0.35">
      <c r="A200" s="173" t="s">
        <v>174</v>
      </c>
      <c r="B200" s="174" t="s">
        <v>15</v>
      </c>
      <c r="C200" s="175" t="s">
        <v>91</v>
      </c>
      <c r="D200" s="173" t="s">
        <v>418</v>
      </c>
      <c r="E200" s="179" t="s">
        <v>25</v>
      </c>
      <c r="F200" s="166">
        <v>44774</v>
      </c>
      <c r="G200" s="177">
        <v>16500</v>
      </c>
      <c r="H200" s="177">
        <v>0</v>
      </c>
      <c r="I200" s="177">
        <v>16500</v>
      </c>
      <c r="J200" s="177">
        <v>473.55</v>
      </c>
      <c r="K200" s="177">
        <v>0</v>
      </c>
      <c r="L200" s="177">
        <v>501.6</v>
      </c>
      <c r="M200" s="177">
        <v>25</v>
      </c>
      <c r="N200" s="177">
        <f t="shared" si="7"/>
        <v>1000.1500000000001</v>
      </c>
      <c r="O200" s="177">
        <f t="shared" si="8"/>
        <v>15499.85</v>
      </c>
    </row>
    <row r="201" spans="1:15" ht="46.5" x14ac:dyDescent="0.35">
      <c r="A201" s="173" t="s">
        <v>338</v>
      </c>
      <c r="B201" s="174" t="s">
        <v>15</v>
      </c>
      <c r="C201" s="175" t="s">
        <v>440</v>
      </c>
      <c r="D201" s="173" t="s">
        <v>418</v>
      </c>
      <c r="E201" s="179" t="s">
        <v>25</v>
      </c>
      <c r="F201" s="166">
        <v>45170</v>
      </c>
      <c r="G201" s="177">
        <v>30000</v>
      </c>
      <c r="H201" s="177">
        <v>0</v>
      </c>
      <c r="I201" s="177">
        <v>30000</v>
      </c>
      <c r="J201" s="177">
        <v>861</v>
      </c>
      <c r="K201" s="177">
        <v>0</v>
      </c>
      <c r="L201" s="177">
        <v>912</v>
      </c>
      <c r="M201" s="177">
        <v>165</v>
      </c>
      <c r="N201" s="177">
        <f t="shared" si="7"/>
        <v>1938</v>
      </c>
      <c r="O201" s="177">
        <f t="shared" si="8"/>
        <v>28062</v>
      </c>
    </row>
    <row r="202" spans="1:15" ht="46.5" x14ac:dyDescent="0.35">
      <c r="A202" s="173" t="s">
        <v>357</v>
      </c>
      <c r="B202" s="174" t="s">
        <v>15</v>
      </c>
      <c r="C202" s="175" t="s">
        <v>392</v>
      </c>
      <c r="D202" s="173" t="s">
        <v>418</v>
      </c>
      <c r="E202" s="179" t="s">
        <v>25</v>
      </c>
      <c r="F202" s="166">
        <v>45352</v>
      </c>
      <c r="G202" s="177">
        <v>26500</v>
      </c>
      <c r="H202" s="177">
        <v>0</v>
      </c>
      <c r="I202" s="177">
        <v>26500</v>
      </c>
      <c r="J202" s="177">
        <v>760.55</v>
      </c>
      <c r="K202" s="177">
        <v>0</v>
      </c>
      <c r="L202" s="177">
        <v>805.6</v>
      </c>
      <c r="M202" s="177">
        <v>25</v>
      </c>
      <c r="N202" s="177">
        <f t="shared" si="7"/>
        <v>1591.15</v>
      </c>
      <c r="O202" s="177">
        <f t="shared" si="8"/>
        <v>24908.85</v>
      </c>
    </row>
    <row r="203" spans="1:15" ht="46.5" x14ac:dyDescent="0.35">
      <c r="A203" s="173" t="s">
        <v>367</v>
      </c>
      <c r="B203" s="181" t="s">
        <v>15</v>
      </c>
      <c r="C203" s="182" t="s">
        <v>360</v>
      </c>
      <c r="D203" s="173" t="s">
        <v>418</v>
      </c>
      <c r="E203" s="179" t="s">
        <v>25</v>
      </c>
      <c r="F203" s="166">
        <v>45413</v>
      </c>
      <c r="G203" s="177">
        <v>16500</v>
      </c>
      <c r="H203" s="177">
        <v>0</v>
      </c>
      <c r="I203" s="177">
        <v>16500</v>
      </c>
      <c r="J203" s="177">
        <v>473.55</v>
      </c>
      <c r="K203" s="177">
        <v>0</v>
      </c>
      <c r="L203" s="177">
        <v>501.6</v>
      </c>
      <c r="M203" s="177">
        <v>25</v>
      </c>
      <c r="N203" s="177">
        <f t="shared" si="7"/>
        <v>1000.1500000000001</v>
      </c>
      <c r="O203" s="177">
        <f t="shared" si="8"/>
        <v>15499.85</v>
      </c>
    </row>
    <row r="204" spans="1:15" s="20" customFormat="1" ht="46.5" x14ac:dyDescent="0.35">
      <c r="A204" s="175" t="s">
        <v>491</v>
      </c>
      <c r="B204" s="181" t="s">
        <v>15</v>
      </c>
      <c r="C204" s="182" t="s">
        <v>360</v>
      </c>
      <c r="D204" s="173" t="s">
        <v>418</v>
      </c>
      <c r="E204" s="179" t="s">
        <v>25</v>
      </c>
      <c r="F204" s="166">
        <v>45689</v>
      </c>
      <c r="G204" s="177">
        <v>16500</v>
      </c>
      <c r="H204" s="177">
        <v>0</v>
      </c>
      <c r="I204" s="177">
        <v>16500</v>
      </c>
      <c r="J204" s="177">
        <v>473.55</v>
      </c>
      <c r="K204" s="177">
        <v>0</v>
      </c>
      <c r="L204" s="177">
        <v>501.6</v>
      </c>
      <c r="M204" s="177">
        <v>25</v>
      </c>
      <c r="N204" s="177">
        <f t="shared" si="7"/>
        <v>1000.1500000000001</v>
      </c>
      <c r="O204" s="177">
        <f t="shared" si="8"/>
        <v>15499.85</v>
      </c>
    </row>
    <row r="205" spans="1:15" s="20" customFormat="1" ht="46.5" x14ac:dyDescent="0.35">
      <c r="A205" s="175" t="s">
        <v>497</v>
      </c>
      <c r="B205" s="181" t="s">
        <v>15</v>
      </c>
      <c r="C205" s="182" t="s">
        <v>360</v>
      </c>
      <c r="D205" s="173" t="s">
        <v>418</v>
      </c>
      <c r="E205" s="179" t="s">
        <v>25</v>
      </c>
      <c r="F205" s="166">
        <v>45717</v>
      </c>
      <c r="G205" s="177">
        <v>16500</v>
      </c>
      <c r="H205" s="177">
        <v>0</v>
      </c>
      <c r="I205" s="177">
        <v>16500</v>
      </c>
      <c r="J205" s="177">
        <v>473.55</v>
      </c>
      <c r="K205" s="177">
        <v>0</v>
      </c>
      <c r="L205" s="177">
        <v>501.6</v>
      </c>
      <c r="M205" s="177">
        <v>25</v>
      </c>
      <c r="N205" s="177">
        <f t="shared" si="7"/>
        <v>1000.1500000000001</v>
      </c>
      <c r="O205" s="177">
        <f t="shared" si="8"/>
        <v>15499.85</v>
      </c>
    </row>
    <row r="206" spans="1:15" s="20" customFormat="1" ht="46.5" x14ac:dyDescent="0.35">
      <c r="A206" s="175" t="s">
        <v>519</v>
      </c>
      <c r="B206" s="181" t="s">
        <v>15</v>
      </c>
      <c r="C206" s="182" t="s">
        <v>360</v>
      </c>
      <c r="D206" s="173" t="s">
        <v>418</v>
      </c>
      <c r="E206" s="179" t="s">
        <v>25</v>
      </c>
      <c r="F206" s="166">
        <v>45839</v>
      </c>
      <c r="G206" s="177">
        <v>16500</v>
      </c>
      <c r="H206" s="177">
        <v>0</v>
      </c>
      <c r="I206" s="177">
        <v>16500</v>
      </c>
      <c r="J206" s="177">
        <v>473.55</v>
      </c>
      <c r="K206" s="177">
        <v>0</v>
      </c>
      <c r="L206" s="177">
        <v>501.6</v>
      </c>
      <c r="M206" s="177">
        <v>25</v>
      </c>
      <c r="N206" s="177">
        <f t="shared" ref="N206" si="9">J206+K206+L206+M206</f>
        <v>1000.1500000000001</v>
      </c>
      <c r="O206" s="177">
        <f t="shared" ref="O206" si="10">G206-N206</f>
        <v>15499.85</v>
      </c>
    </row>
    <row r="207" spans="1:15" s="20" customFormat="1" ht="46.5" x14ac:dyDescent="0.35">
      <c r="A207" s="175" t="s">
        <v>520</v>
      </c>
      <c r="B207" s="181" t="s">
        <v>15</v>
      </c>
      <c r="C207" s="182" t="s">
        <v>360</v>
      </c>
      <c r="D207" s="173" t="s">
        <v>418</v>
      </c>
      <c r="E207" s="179" t="s">
        <v>25</v>
      </c>
      <c r="F207" s="166">
        <v>45839</v>
      </c>
      <c r="G207" s="177">
        <v>16500</v>
      </c>
      <c r="H207" s="177">
        <v>0</v>
      </c>
      <c r="I207" s="177">
        <v>16500</v>
      </c>
      <c r="J207" s="177">
        <v>473.55</v>
      </c>
      <c r="K207" s="177">
        <v>0</v>
      </c>
      <c r="L207" s="177">
        <v>501.6</v>
      </c>
      <c r="M207" s="177">
        <v>25</v>
      </c>
      <c r="N207" s="177">
        <f t="shared" ref="N207" si="11">J207+K207+L207+M207</f>
        <v>1000.1500000000001</v>
      </c>
      <c r="O207" s="177">
        <f t="shared" ref="O207" si="12">G207-N207</f>
        <v>15499.85</v>
      </c>
    </row>
    <row r="208" spans="1:15" ht="46.5" x14ac:dyDescent="0.35">
      <c r="A208" s="173" t="s">
        <v>343</v>
      </c>
      <c r="B208" s="174" t="s">
        <v>15</v>
      </c>
      <c r="C208" s="175" t="s">
        <v>91</v>
      </c>
      <c r="D208" s="173" t="s">
        <v>419</v>
      </c>
      <c r="E208" s="179" t="s">
        <v>25</v>
      </c>
      <c r="F208" s="166">
        <v>45200</v>
      </c>
      <c r="G208" s="177">
        <v>16500</v>
      </c>
      <c r="H208" s="177">
        <v>0</v>
      </c>
      <c r="I208" s="177">
        <v>16500</v>
      </c>
      <c r="J208" s="177">
        <v>473.55</v>
      </c>
      <c r="K208" s="177">
        <v>0</v>
      </c>
      <c r="L208" s="177">
        <v>501.6</v>
      </c>
      <c r="M208" s="177">
        <v>25</v>
      </c>
      <c r="N208" s="177">
        <f t="shared" si="7"/>
        <v>1000.1500000000001</v>
      </c>
      <c r="O208" s="177">
        <f t="shared" si="8"/>
        <v>15499.85</v>
      </c>
    </row>
    <row r="209" spans="1:15" ht="46.5" x14ac:dyDescent="0.35">
      <c r="A209" s="173" t="s">
        <v>385</v>
      </c>
      <c r="B209" s="181" t="s">
        <v>15</v>
      </c>
      <c r="C209" s="182" t="s">
        <v>91</v>
      </c>
      <c r="D209" s="173" t="s">
        <v>419</v>
      </c>
      <c r="E209" s="179" t="s">
        <v>25</v>
      </c>
      <c r="F209" s="166">
        <v>45444</v>
      </c>
      <c r="G209" s="177">
        <v>16500</v>
      </c>
      <c r="H209" s="177">
        <v>0</v>
      </c>
      <c r="I209" s="177">
        <v>16500</v>
      </c>
      <c r="J209" s="177">
        <v>473.55</v>
      </c>
      <c r="K209" s="177">
        <v>0</v>
      </c>
      <c r="L209" s="177">
        <v>501.6</v>
      </c>
      <c r="M209" s="177">
        <v>125</v>
      </c>
      <c r="N209" s="177">
        <f t="shared" si="7"/>
        <v>1100.1500000000001</v>
      </c>
      <c r="O209" s="177">
        <f t="shared" si="8"/>
        <v>15399.85</v>
      </c>
    </row>
    <row r="210" spans="1:15" ht="46.5" x14ac:dyDescent="0.35">
      <c r="A210" s="173" t="s">
        <v>373</v>
      </c>
      <c r="B210" s="181" t="s">
        <v>15</v>
      </c>
      <c r="C210" s="182" t="s">
        <v>360</v>
      </c>
      <c r="D210" s="173" t="s">
        <v>421</v>
      </c>
      <c r="E210" s="179" t="s">
        <v>25</v>
      </c>
      <c r="F210" s="166">
        <v>45444</v>
      </c>
      <c r="G210" s="177">
        <v>16500</v>
      </c>
      <c r="H210" s="177">
        <v>0</v>
      </c>
      <c r="I210" s="177">
        <v>16500</v>
      </c>
      <c r="J210" s="177">
        <v>473.55</v>
      </c>
      <c r="K210" s="177">
        <v>0</v>
      </c>
      <c r="L210" s="177">
        <v>501.6</v>
      </c>
      <c r="M210" s="177">
        <v>25</v>
      </c>
      <c r="N210" s="177">
        <f t="shared" si="7"/>
        <v>1000.1500000000001</v>
      </c>
      <c r="O210" s="177">
        <f t="shared" si="8"/>
        <v>15499.85</v>
      </c>
    </row>
    <row r="211" spans="1:15" s="20" customFormat="1" ht="46.5" x14ac:dyDescent="0.35">
      <c r="A211" s="175" t="s">
        <v>492</v>
      </c>
      <c r="B211" s="181" t="s">
        <v>15</v>
      </c>
      <c r="C211" s="175" t="s">
        <v>493</v>
      </c>
      <c r="D211" s="173" t="s">
        <v>421</v>
      </c>
      <c r="E211" s="179" t="s">
        <v>25</v>
      </c>
      <c r="F211" s="166">
        <v>45689</v>
      </c>
      <c r="G211" s="177">
        <v>26500</v>
      </c>
      <c r="H211" s="177">
        <v>0</v>
      </c>
      <c r="I211" s="177">
        <v>26500</v>
      </c>
      <c r="J211" s="177">
        <v>760.55</v>
      </c>
      <c r="K211" s="177">
        <v>0</v>
      </c>
      <c r="L211" s="177">
        <v>805.6</v>
      </c>
      <c r="M211" s="177">
        <v>25</v>
      </c>
      <c r="N211" s="177">
        <f t="shared" si="7"/>
        <v>1591.15</v>
      </c>
      <c r="O211" s="177">
        <f t="shared" si="8"/>
        <v>24908.85</v>
      </c>
    </row>
    <row r="212" spans="1:15" s="20" customFormat="1" ht="46.5" x14ac:dyDescent="0.35">
      <c r="A212" s="173" t="s">
        <v>241</v>
      </c>
      <c r="B212" s="206" t="s">
        <v>23</v>
      </c>
      <c r="C212" s="207" t="s">
        <v>63</v>
      </c>
      <c r="D212" s="173" t="s">
        <v>422</v>
      </c>
      <c r="E212" s="179" t="s">
        <v>25</v>
      </c>
      <c r="F212" s="166">
        <v>44317</v>
      </c>
      <c r="G212" s="177">
        <v>25000</v>
      </c>
      <c r="H212" s="177">
        <v>0</v>
      </c>
      <c r="I212" s="177">
        <f>G212+H212</f>
        <v>25000</v>
      </c>
      <c r="J212" s="177">
        <v>717.5</v>
      </c>
      <c r="K212" s="177">
        <v>0</v>
      </c>
      <c r="L212" s="177">
        <v>760</v>
      </c>
      <c r="M212" s="177">
        <v>125</v>
      </c>
      <c r="N212" s="177">
        <f t="shared" si="7"/>
        <v>1602.5</v>
      </c>
      <c r="O212" s="177">
        <f t="shared" si="8"/>
        <v>23397.5</v>
      </c>
    </row>
    <row r="213" spans="1:15" s="20" customFormat="1" ht="46.5" x14ac:dyDescent="0.35">
      <c r="A213" s="173" t="s">
        <v>194</v>
      </c>
      <c r="B213" s="206" t="s">
        <v>23</v>
      </c>
      <c r="C213" s="207" t="s">
        <v>24</v>
      </c>
      <c r="D213" s="173" t="s">
        <v>422</v>
      </c>
      <c r="E213" s="179" t="s">
        <v>25</v>
      </c>
      <c r="F213" s="166">
        <v>42979</v>
      </c>
      <c r="G213" s="177">
        <v>15000</v>
      </c>
      <c r="H213" s="177">
        <v>0</v>
      </c>
      <c r="I213" s="177">
        <f>G213+H213</f>
        <v>15000</v>
      </c>
      <c r="J213" s="177">
        <v>430.5</v>
      </c>
      <c r="K213" s="177">
        <v>0</v>
      </c>
      <c r="L213" s="177">
        <v>456</v>
      </c>
      <c r="M213" s="177">
        <v>25</v>
      </c>
      <c r="N213" s="177">
        <f t="shared" si="7"/>
        <v>911.5</v>
      </c>
      <c r="O213" s="177">
        <f t="shared" si="8"/>
        <v>14088.5</v>
      </c>
    </row>
    <row r="214" spans="1:15" s="20" customFormat="1" ht="30.75" customHeight="1" x14ac:dyDescent="0.35">
      <c r="A214" s="198" t="s">
        <v>501</v>
      </c>
      <c r="B214" s="203" t="s">
        <v>23</v>
      </c>
      <c r="C214" s="204" t="s">
        <v>63</v>
      </c>
      <c r="D214" s="198" t="s">
        <v>502</v>
      </c>
      <c r="E214" s="200" t="s">
        <v>25</v>
      </c>
      <c r="F214" s="201">
        <v>45717</v>
      </c>
      <c r="G214" s="202">
        <v>25000</v>
      </c>
      <c r="H214" s="202">
        <v>0</v>
      </c>
      <c r="I214" s="202">
        <v>25000</v>
      </c>
      <c r="J214" s="202">
        <v>717.5</v>
      </c>
      <c r="K214" s="202">
        <v>0</v>
      </c>
      <c r="L214" s="202">
        <v>760</v>
      </c>
      <c r="M214" s="202">
        <v>25</v>
      </c>
      <c r="N214" s="177">
        <f t="shared" si="7"/>
        <v>1502.5</v>
      </c>
      <c r="O214" s="177">
        <f t="shared" si="8"/>
        <v>23497.5</v>
      </c>
    </row>
    <row r="215" spans="1:15" s="20" customFormat="1" ht="33.75" customHeight="1" x14ac:dyDescent="0.35">
      <c r="A215" s="198" t="s">
        <v>514</v>
      </c>
      <c r="B215" s="203" t="s">
        <v>23</v>
      </c>
      <c r="C215" s="204" t="s">
        <v>91</v>
      </c>
      <c r="D215" s="173" t="s">
        <v>412</v>
      </c>
      <c r="E215" s="200" t="s">
        <v>25</v>
      </c>
      <c r="F215" s="201">
        <v>45802</v>
      </c>
      <c r="G215" s="177">
        <v>16500</v>
      </c>
      <c r="H215" s="177">
        <v>0</v>
      </c>
      <c r="I215" s="177">
        <v>16500</v>
      </c>
      <c r="J215" s="177">
        <v>473.55</v>
      </c>
      <c r="K215" s="177">
        <v>0</v>
      </c>
      <c r="L215" s="177">
        <v>501.6</v>
      </c>
      <c r="M215" s="177">
        <v>25</v>
      </c>
      <c r="N215" s="177">
        <f t="shared" si="7"/>
        <v>1000.1500000000001</v>
      </c>
      <c r="O215" s="177">
        <f t="shared" si="8"/>
        <v>15499.85</v>
      </c>
    </row>
    <row r="216" spans="1:15" s="20" customFormat="1" ht="51" customHeight="1" x14ac:dyDescent="0.2">
      <c r="A216" s="198" t="s">
        <v>528</v>
      </c>
      <c r="B216" s="203" t="s">
        <v>23</v>
      </c>
      <c r="C216" s="204" t="s">
        <v>28</v>
      </c>
      <c r="D216" s="173" t="s">
        <v>411</v>
      </c>
      <c r="E216" s="198" t="s">
        <v>25</v>
      </c>
      <c r="F216" s="208">
        <v>45870</v>
      </c>
      <c r="G216" s="209">
        <v>25000</v>
      </c>
      <c r="H216" s="209">
        <v>0</v>
      </c>
      <c r="I216" s="209">
        <v>25000</v>
      </c>
      <c r="J216" s="209">
        <v>717.5</v>
      </c>
      <c r="K216" s="209">
        <v>0</v>
      </c>
      <c r="L216" s="209">
        <v>760</v>
      </c>
      <c r="M216" s="209">
        <v>25</v>
      </c>
      <c r="N216" s="188">
        <f>J216+K216+L216+M216</f>
        <v>1502.5</v>
      </c>
      <c r="O216" s="209">
        <f>G216-N216</f>
        <v>23497.5</v>
      </c>
    </row>
    <row r="217" spans="1:15" s="20" customFormat="1" ht="49.5" customHeight="1" x14ac:dyDescent="0.2">
      <c r="A217" s="198" t="s">
        <v>530</v>
      </c>
      <c r="B217" s="203" t="s">
        <v>23</v>
      </c>
      <c r="C217" s="204" t="s">
        <v>28</v>
      </c>
      <c r="D217" s="173" t="s">
        <v>420</v>
      </c>
      <c r="E217" s="198" t="s">
        <v>25</v>
      </c>
      <c r="F217" s="208">
        <v>45870</v>
      </c>
      <c r="G217" s="209">
        <v>25000</v>
      </c>
      <c r="H217" s="209">
        <v>0</v>
      </c>
      <c r="I217" s="209">
        <v>25000</v>
      </c>
      <c r="J217" s="209">
        <v>717.5</v>
      </c>
      <c r="K217" s="209">
        <v>0</v>
      </c>
      <c r="L217" s="209">
        <v>760</v>
      </c>
      <c r="M217" s="209">
        <v>25</v>
      </c>
      <c r="N217" s="188">
        <f t="shared" ref="N217:N218" si="13">J217+K217+L217+M217</f>
        <v>1502.5</v>
      </c>
      <c r="O217" s="209">
        <f t="shared" ref="O217:O218" si="14">G217-N217</f>
        <v>23497.5</v>
      </c>
    </row>
    <row r="218" spans="1:15" s="20" customFormat="1" ht="50.25" customHeight="1" x14ac:dyDescent="0.2">
      <c r="A218" s="198" t="s">
        <v>532</v>
      </c>
      <c r="B218" s="203" t="s">
        <v>15</v>
      </c>
      <c r="C218" s="204" t="s">
        <v>91</v>
      </c>
      <c r="D218" s="173" t="s">
        <v>468</v>
      </c>
      <c r="E218" s="198" t="s">
        <v>25</v>
      </c>
      <c r="F218" s="208">
        <v>45870</v>
      </c>
      <c r="G218" s="209">
        <v>16500</v>
      </c>
      <c r="H218" s="209">
        <v>0</v>
      </c>
      <c r="I218" s="209">
        <v>16500</v>
      </c>
      <c r="J218" s="209">
        <v>473.55</v>
      </c>
      <c r="K218" s="209">
        <v>0</v>
      </c>
      <c r="L218" s="209">
        <v>501.6</v>
      </c>
      <c r="M218" s="209">
        <v>25</v>
      </c>
      <c r="N218" s="188">
        <f t="shared" si="13"/>
        <v>1000.1500000000001</v>
      </c>
      <c r="O218" s="209">
        <f t="shared" si="14"/>
        <v>15499.85</v>
      </c>
    </row>
    <row r="219" spans="1:15" s="20" customFormat="1" ht="46.5" x14ac:dyDescent="0.2">
      <c r="A219" s="198" t="s">
        <v>535</v>
      </c>
      <c r="B219" s="203" t="s">
        <v>15</v>
      </c>
      <c r="C219" s="204" t="s">
        <v>91</v>
      </c>
      <c r="D219" s="175" t="s">
        <v>537</v>
      </c>
      <c r="E219" s="210" t="s">
        <v>25</v>
      </c>
      <c r="F219" s="211">
        <v>45870</v>
      </c>
      <c r="G219" s="212">
        <v>16500</v>
      </c>
      <c r="H219" s="212">
        <v>0</v>
      </c>
      <c r="I219" s="212">
        <v>16500</v>
      </c>
      <c r="J219" s="212">
        <v>473.55</v>
      </c>
      <c r="K219" s="212">
        <v>0</v>
      </c>
      <c r="L219" s="212">
        <v>501.6</v>
      </c>
      <c r="M219" s="212">
        <v>25</v>
      </c>
      <c r="N219" s="213">
        <f t="shared" ref="N219:N220" si="15">J219+K219+L219+M219</f>
        <v>1000.1500000000001</v>
      </c>
      <c r="O219" s="212">
        <f t="shared" ref="O219:O220" si="16">G219-N219</f>
        <v>15499.85</v>
      </c>
    </row>
    <row r="220" spans="1:15" s="20" customFormat="1" ht="28.5" customHeight="1" x14ac:dyDescent="0.2">
      <c r="A220" s="198" t="s">
        <v>536</v>
      </c>
      <c r="B220" s="203" t="s">
        <v>23</v>
      </c>
      <c r="C220" s="204" t="s">
        <v>28</v>
      </c>
      <c r="D220" s="175" t="s">
        <v>419</v>
      </c>
      <c r="E220" s="210" t="s">
        <v>25</v>
      </c>
      <c r="F220" s="211">
        <v>45870</v>
      </c>
      <c r="G220" s="212">
        <v>25000</v>
      </c>
      <c r="H220" s="212">
        <v>0</v>
      </c>
      <c r="I220" s="212">
        <v>25000</v>
      </c>
      <c r="J220" s="212">
        <v>717.5</v>
      </c>
      <c r="K220" s="212">
        <v>0</v>
      </c>
      <c r="L220" s="212">
        <v>760</v>
      </c>
      <c r="M220" s="212">
        <v>25</v>
      </c>
      <c r="N220" s="213">
        <f t="shared" si="15"/>
        <v>1502.5</v>
      </c>
      <c r="O220" s="212">
        <f t="shared" si="16"/>
        <v>23497.5</v>
      </c>
    </row>
    <row r="221" spans="1:15" ht="19.5" customHeight="1" x14ac:dyDescent="0.3">
      <c r="A221" s="142" t="s">
        <v>176</v>
      </c>
      <c r="B221" s="143">
        <v>216</v>
      </c>
      <c r="C221" s="144"/>
      <c r="D221" s="129"/>
      <c r="E221" s="130"/>
      <c r="F221" s="129"/>
      <c r="G221" s="137">
        <f>SUM(G5:G220)</f>
        <v>6140606.25</v>
      </c>
      <c r="H221" s="138">
        <v>0</v>
      </c>
      <c r="I221" s="137">
        <f t="shared" ref="I221:O221" si="17">SUM(I5:I220)</f>
        <v>6140606.25</v>
      </c>
      <c r="J221" s="137">
        <f t="shared" si="17"/>
        <v>176235.3999999995</v>
      </c>
      <c r="K221" s="137">
        <f t="shared" si="17"/>
        <v>194531.92999999996</v>
      </c>
      <c r="L221" s="137">
        <f t="shared" si="17"/>
        <v>185967.57000000068</v>
      </c>
      <c r="M221" s="137">
        <f>SUM(M5:M220)</f>
        <v>291382.63</v>
      </c>
      <c r="N221" s="108">
        <f t="shared" si="17"/>
        <v>848117.53000000259</v>
      </c>
      <c r="O221" s="137">
        <f t="shared" si="17"/>
        <v>5292488.7199999895</v>
      </c>
    </row>
    <row r="222" spans="1:15" x14ac:dyDescent="0.25">
      <c r="A222" s="11"/>
      <c r="B222" s="9"/>
      <c r="C222" s="4"/>
      <c r="D222" s="4"/>
      <c r="E222" s="42"/>
      <c r="F222" s="4"/>
      <c r="G222" s="12"/>
      <c r="H222" s="13"/>
      <c r="I222" s="12"/>
      <c r="J222" s="12"/>
      <c r="K222" s="12"/>
      <c r="L222" s="12"/>
      <c r="M222" s="12"/>
      <c r="N222" s="12"/>
      <c r="O222" s="12"/>
    </row>
    <row r="223" spans="1:15" x14ac:dyDescent="0.25">
      <c r="A223" s="11"/>
      <c r="B223" s="9"/>
      <c r="C223" s="4"/>
      <c r="D223" s="4" t="s">
        <v>341</v>
      </c>
      <c r="E223" s="5"/>
      <c r="F223" s="4"/>
      <c r="G223" s="12"/>
      <c r="H223" s="13"/>
      <c r="I223" s="12"/>
      <c r="J223" s="12"/>
      <c r="K223" s="12"/>
      <c r="L223" s="12"/>
      <c r="M223" s="12"/>
      <c r="N223" s="12"/>
      <c r="O223" s="12"/>
    </row>
    <row r="224" spans="1:15" s="141" customFormat="1" ht="26.25" x14ac:dyDescent="0.4">
      <c r="A224" s="139" t="s">
        <v>177</v>
      </c>
      <c r="B224" s="140"/>
      <c r="C224" s="140"/>
      <c r="D224" s="218" t="s">
        <v>527</v>
      </c>
      <c r="E224" s="218"/>
      <c r="F224" s="218"/>
    </row>
    <row r="225" spans="1:14" x14ac:dyDescent="0.25">
      <c r="A225" s="45"/>
      <c r="B225" s="45"/>
      <c r="C225" s="45"/>
      <c r="F225" s="45"/>
      <c r="H225"/>
      <c r="L225" s="3"/>
    </row>
    <row r="226" spans="1:14" x14ac:dyDescent="0.25">
      <c r="A226" s="3"/>
      <c r="C226" s="3"/>
      <c r="D226" s="216"/>
      <c r="E226" s="216"/>
      <c r="G226" s="3"/>
      <c r="H226" s="3"/>
      <c r="M226" s="10"/>
    </row>
    <row r="227" spans="1:14" x14ac:dyDescent="0.25">
      <c r="L227" t="s">
        <v>458</v>
      </c>
      <c r="N227" t="s">
        <v>459</v>
      </c>
    </row>
    <row r="228" spans="1:14" ht="15.75" x14ac:dyDescent="0.25">
      <c r="G228" s="217"/>
      <c r="H228" s="217"/>
      <c r="I228" s="217"/>
    </row>
    <row r="229" spans="1:14" x14ac:dyDescent="0.25">
      <c r="M229" s="10"/>
    </row>
    <row r="230" spans="1:14" x14ac:dyDescent="0.25">
      <c r="M230" s="10"/>
    </row>
    <row r="231" spans="1:14" x14ac:dyDescent="0.25">
      <c r="M231" s="10"/>
    </row>
  </sheetData>
  <mergeCells count="3">
    <mergeCell ref="D226:E226"/>
    <mergeCell ref="G228:I228"/>
    <mergeCell ref="D224:F224"/>
  </mergeCells>
  <conditionalFormatting sqref="A222:A223">
    <cfRule type="duplicateValues" dxfId="17" priority="21"/>
  </conditionalFormatting>
  <conditionalFormatting sqref="A224">
    <cfRule type="duplicateValues" dxfId="16" priority="1"/>
  </conditionalFormatting>
  <conditionalFormatting sqref="A225:A1048576 A81:A100 A208 A103:A121 A126:A130 A132:A133 A139:A142 A144:A158 A160:A163 A166:A172 A178:A183 A186:A193 A197:A201 A2:A16 A19:A23 A25:A29 A31:A38 A40:A67 A221">
    <cfRule type="duplicateValues" dxfId="15" priority="3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9" scale="28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9"/>
  <sheetViews>
    <sheetView topLeftCell="D76" zoomScale="70" zoomScaleNormal="70" zoomScalePageLayoutView="115" workbookViewId="0">
      <selection sqref="A1:P101"/>
    </sheetView>
  </sheetViews>
  <sheetFormatPr baseColWidth="10" defaultColWidth="11.42578125" defaultRowHeight="15" x14ac:dyDescent="0.25"/>
  <cols>
    <col min="1" max="1" width="71.42578125" customWidth="1"/>
    <col min="2" max="2" width="21.5703125" customWidth="1"/>
    <col min="3" max="3" width="60.28515625" customWidth="1"/>
    <col min="4" max="4" width="97.140625" bestFit="1" customWidth="1"/>
    <col min="5" max="5" width="14.5703125" style="1" customWidth="1"/>
    <col min="6" max="6" width="23.7109375" customWidth="1"/>
    <col min="7" max="7" width="25.42578125" bestFit="1" customWidth="1"/>
    <col min="8" max="8" width="17.5703125" style="2" customWidth="1"/>
    <col min="9" max="9" width="25.42578125" bestFit="1" customWidth="1"/>
    <col min="10" max="10" width="20.28515625" bestFit="1" customWidth="1"/>
    <col min="11" max="11" width="11" bestFit="1" customWidth="1"/>
    <col min="12" max="13" width="20.28515625" bestFit="1" customWidth="1"/>
    <col min="14" max="14" width="22.42578125" bestFit="1" customWidth="1"/>
    <col min="15" max="15" width="28" customWidth="1"/>
    <col min="17" max="17" width="11.42578125" customWidth="1"/>
  </cols>
  <sheetData>
    <row r="1" spans="1:18" x14ac:dyDescent="0.25">
      <c r="E1"/>
      <c r="H1"/>
    </row>
    <row r="2" spans="1:18" ht="30" customHeight="1" x14ac:dyDescent="0.25">
      <c r="E2"/>
      <c r="H2"/>
    </row>
    <row r="3" spans="1:18" s="151" customFormat="1" ht="24" customHeight="1" x14ac:dyDescent="0.45">
      <c r="A3" s="153" t="s">
        <v>544</v>
      </c>
      <c r="E3" s="152"/>
      <c r="H3" s="154"/>
    </row>
    <row r="4" spans="1:18" s="141" customFormat="1" ht="52.5" x14ac:dyDescent="0.4">
      <c r="A4" s="163" t="s">
        <v>0</v>
      </c>
      <c r="B4" s="163" t="s">
        <v>1</v>
      </c>
      <c r="C4" s="163" t="s">
        <v>2</v>
      </c>
      <c r="D4" s="163" t="s">
        <v>3</v>
      </c>
      <c r="E4" s="163" t="s">
        <v>489</v>
      </c>
      <c r="F4" s="163" t="s">
        <v>4</v>
      </c>
      <c r="G4" s="163" t="s">
        <v>5</v>
      </c>
      <c r="H4" s="163" t="s">
        <v>6</v>
      </c>
      <c r="I4" s="163" t="s">
        <v>7</v>
      </c>
      <c r="J4" s="163" t="s">
        <v>8</v>
      </c>
      <c r="K4" s="163" t="s">
        <v>9</v>
      </c>
      <c r="L4" s="163" t="s">
        <v>10</v>
      </c>
      <c r="M4" s="163" t="s">
        <v>11</v>
      </c>
      <c r="N4" s="163" t="s">
        <v>12</v>
      </c>
      <c r="O4" s="163" t="s">
        <v>13</v>
      </c>
    </row>
    <row r="5" spans="1:18" ht="23.25" x14ac:dyDescent="0.35">
      <c r="A5" s="155" t="s">
        <v>179</v>
      </c>
      <c r="B5" s="156" t="s">
        <v>15</v>
      </c>
      <c r="C5" s="157" t="s">
        <v>392</v>
      </c>
      <c r="D5" s="157" t="s">
        <v>422</v>
      </c>
      <c r="E5" s="158" t="s">
        <v>335</v>
      </c>
      <c r="F5" s="159">
        <v>44228</v>
      </c>
      <c r="G5" s="160">
        <v>26500</v>
      </c>
      <c r="H5" s="161">
        <v>0</v>
      </c>
      <c r="I5" s="160">
        <f t="shared" ref="I5:I13" si="0">G5+H5</f>
        <v>26500</v>
      </c>
      <c r="J5" s="160">
        <v>760.55</v>
      </c>
      <c r="K5" s="160">
        <v>0</v>
      </c>
      <c r="L5" s="160">
        <v>805.6</v>
      </c>
      <c r="M5" s="160">
        <v>25</v>
      </c>
      <c r="N5" s="160">
        <v>1591.15</v>
      </c>
      <c r="O5" s="160">
        <f t="shared" ref="O5:O13" si="1">G5-N5</f>
        <v>24908.85</v>
      </c>
      <c r="P5" s="10"/>
      <c r="Q5" s="20"/>
    </row>
    <row r="6" spans="1:18" ht="23.25" x14ac:dyDescent="0.35">
      <c r="A6" s="155" t="s">
        <v>180</v>
      </c>
      <c r="B6" s="156" t="s">
        <v>15</v>
      </c>
      <c r="C6" s="157" t="s">
        <v>392</v>
      </c>
      <c r="D6" s="157" t="s">
        <v>422</v>
      </c>
      <c r="E6" s="158" t="s">
        <v>335</v>
      </c>
      <c r="F6" s="159">
        <v>44378</v>
      </c>
      <c r="G6" s="160">
        <v>26500</v>
      </c>
      <c r="H6" s="161">
        <v>0</v>
      </c>
      <c r="I6" s="160">
        <f t="shared" si="0"/>
        <v>26500</v>
      </c>
      <c r="J6" s="160">
        <v>760.55</v>
      </c>
      <c r="K6" s="160">
        <v>0</v>
      </c>
      <c r="L6" s="160">
        <v>805.6</v>
      </c>
      <c r="M6" s="160">
        <v>25</v>
      </c>
      <c r="N6" s="160">
        <v>1591.15</v>
      </c>
      <c r="O6" s="160">
        <f t="shared" si="1"/>
        <v>24908.85</v>
      </c>
      <c r="Q6" s="20"/>
    </row>
    <row r="7" spans="1:18" ht="23.25" x14ac:dyDescent="0.35">
      <c r="A7" s="155" t="s">
        <v>181</v>
      </c>
      <c r="B7" s="156" t="s">
        <v>15</v>
      </c>
      <c r="C7" s="157" t="s">
        <v>392</v>
      </c>
      <c r="D7" s="157" t="s">
        <v>422</v>
      </c>
      <c r="E7" s="158" t="s">
        <v>335</v>
      </c>
      <c r="F7" s="159">
        <v>44228</v>
      </c>
      <c r="G7" s="160">
        <v>26500</v>
      </c>
      <c r="H7" s="161">
        <v>0</v>
      </c>
      <c r="I7" s="160">
        <f t="shared" si="0"/>
        <v>26500</v>
      </c>
      <c r="J7" s="160">
        <v>760.55</v>
      </c>
      <c r="K7" s="160">
        <v>0</v>
      </c>
      <c r="L7" s="160">
        <v>805.6</v>
      </c>
      <c r="M7" s="160">
        <v>1740.46</v>
      </c>
      <c r="N7" s="160">
        <v>3306.61</v>
      </c>
      <c r="O7" s="160">
        <f t="shared" si="1"/>
        <v>23193.39</v>
      </c>
      <c r="Q7" s="20"/>
    </row>
    <row r="8" spans="1:18" ht="23.25" x14ac:dyDescent="0.35">
      <c r="A8" s="155" t="s">
        <v>182</v>
      </c>
      <c r="B8" s="156" t="s">
        <v>15</v>
      </c>
      <c r="C8" s="157" t="s">
        <v>392</v>
      </c>
      <c r="D8" s="157" t="s">
        <v>422</v>
      </c>
      <c r="E8" s="158" t="s">
        <v>335</v>
      </c>
      <c r="F8" s="159">
        <v>44197</v>
      </c>
      <c r="G8" s="160">
        <v>26500</v>
      </c>
      <c r="H8" s="161">
        <v>0</v>
      </c>
      <c r="I8" s="160">
        <f t="shared" si="0"/>
        <v>26500</v>
      </c>
      <c r="J8" s="160">
        <v>760.55</v>
      </c>
      <c r="K8" s="160">
        <v>0</v>
      </c>
      <c r="L8" s="160">
        <v>805.6</v>
      </c>
      <c r="M8" s="160">
        <v>25</v>
      </c>
      <c r="N8" s="160">
        <v>1591.15</v>
      </c>
      <c r="O8" s="160">
        <f t="shared" si="1"/>
        <v>24908.85</v>
      </c>
      <c r="Q8" s="20"/>
      <c r="R8" s="107"/>
    </row>
    <row r="9" spans="1:18" ht="23.25" x14ac:dyDescent="0.35">
      <c r="A9" s="155" t="s">
        <v>183</v>
      </c>
      <c r="B9" s="156" t="s">
        <v>23</v>
      </c>
      <c r="C9" s="157" t="s">
        <v>392</v>
      </c>
      <c r="D9" s="157" t="s">
        <v>422</v>
      </c>
      <c r="E9" s="158" t="s">
        <v>335</v>
      </c>
      <c r="F9" s="159">
        <v>44197</v>
      </c>
      <c r="G9" s="160">
        <v>26500</v>
      </c>
      <c r="H9" s="161">
        <v>0</v>
      </c>
      <c r="I9" s="160">
        <f t="shared" si="0"/>
        <v>26500</v>
      </c>
      <c r="J9" s="160">
        <v>760.55</v>
      </c>
      <c r="K9" s="160">
        <v>0</v>
      </c>
      <c r="L9" s="160">
        <v>805.6</v>
      </c>
      <c r="M9" s="160">
        <v>25</v>
      </c>
      <c r="N9" s="160">
        <v>1591.15</v>
      </c>
      <c r="O9" s="160">
        <f t="shared" si="1"/>
        <v>24908.85</v>
      </c>
      <c r="Q9" s="20"/>
    </row>
    <row r="10" spans="1:18" ht="23.25" x14ac:dyDescent="0.35">
      <c r="A10" s="155" t="s">
        <v>184</v>
      </c>
      <c r="B10" s="156" t="s">
        <v>15</v>
      </c>
      <c r="C10" s="157" t="s">
        <v>392</v>
      </c>
      <c r="D10" s="157" t="s">
        <v>422</v>
      </c>
      <c r="E10" s="158" t="s">
        <v>335</v>
      </c>
      <c r="F10" s="159">
        <v>44348</v>
      </c>
      <c r="G10" s="160">
        <v>26500</v>
      </c>
      <c r="H10" s="161">
        <v>0</v>
      </c>
      <c r="I10" s="160">
        <f t="shared" si="0"/>
        <v>26500</v>
      </c>
      <c r="J10" s="160">
        <v>760.55</v>
      </c>
      <c r="K10" s="160">
        <v>0</v>
      </c>
      <c r="L10" s="160">
        <v>805.6</v>
      </c>
      <c r="M10" s="160">
        <v>25</v>
      </c>
      <c r="N10" s="160">
        <v>1591.15</v>
      </c>
      <c r="O10" s="160">
        <f t="shared" si="1"/>
        <v>24908.85</v>
      </c>
      <c r="Q10" s="20"/>
    </row>
    <row r="11" spans="1:18" ht="23.25" x14ac:dyDescent="0.35">
      <c r="A11" s="155" t="s">
        <v>185</v>
      </c>
      <c r="B11" s="156" t="s">
        <v>15</v>
      </c>
      <c r="C11" s="157" t="s">
        <v>392</v>
      </c>
      <c r="D11" s="157" t="s">
        <v>422</v>
      </c>
      <c r="E11" s="158" t="s">
        <v>335</v>
      </c>
      <c r="F11" s="159">
        <v>44287</v>
      </c>
      <c r="G11" s="160">
        <v>26500</v>
      </c>
      <c r="H11" s="161">
        <v>0</v>
      </c>
      <c r="I11" s="160">
        <f t="shared" si="0"/>
        <v>26500</v>
      </c>
      <c r="J11" s="160">
        <v>760.55</v>
      </c>
      <c r="K11" s="160">
        <v>0</v>
      </c>
      <c r="L11" s="160">
        <v>805.6</v>
      </c>
      <c r="M11" s="160">
        <v>25</v>
      </c>
      <c r="N11" s="160">
        <v>1591.15</v>
      </c>
      <c r="O11" s="160">
        <f t="shared" si="1"/>
        <v>24908.85</v>
      </c>
      <c r="Q11" s="20"/>
    </row>
    <row r="12" spans="1:18" ht="23.25" x14ac:dyDescent="0.35">
      <c r="A12" s="155" t="s">
        <v>186</v>
      </c>
      <c r="B12" s="156" t="s">
        <v>15</v>
      </c>
      <c r="C12" s="157" t="s">
        <v>392</v>
      </c>
      <c r="D12" s="157" t="s">
        <v>422</v>
      </c>
      <c r="E12" s="158" t="s">
        <v>335</v>
      </c>
      <c r="F12" s="159">
        <v>44378</v>
      </c>
      <c r="G12" s="160">
        <v>26500</v>
      </c>
      <c r="H12" s="161">
        <v>0</v>
      </c>
      <c r="I12" s="160">
        <f t="shared" si="0"/>
        <v>26500</v>
      </c>
      <c r="J12" s="160">
        <v>760.55</v>
      </c>
      <c r="K12" s="160">
        <v>0</v>
      </c>
      <c r="L12" s="160">
        <v>805.6</v>
      </c>
      <c r="M12" s="160">
        <v>25</v>
      </c>
      <c r="N12" s="160">
        <v>1591.15</v>
      </c>
      <c r="O12" s="160">
        <f t="shared" si="1"/>
        <v>24908.85</v>
      </c>
      <c r="Q12" s="20"/>
    </row>
    <row r="13" spans="1:18" ht="23.25" x14ac:dyDescent="0.35">
      <c r="A13" s="155" t="s">
        <v>187</v>
      </c>
      <c r="B13" s="156" t="s">
        <v>15</v>
      </c>
      <c r="C13" s="157" t="s">
        <v>392</v>
      </c>
      <c r="D13" s="157" t="s">
        <v>422</v>
      </c>
      <c r="E13" s="158" t="s">
        <v>335</v>
      </c>
      <c r="F13" s="159">
        <v>44317</v>
      </c>
      <c r="G13" s="160">
        <v>26500</v>
      </c>
      <c r="H13" s="161">
        <v>0</v>
      </c>
      <c r="I13" s="160">
        <f t="shared" si="0"/>
        <v>26500</v>
      </c>
      <c r="J13" s="160">
        <v>760.55</v>
      </c>
      <c r="K13" s="160">
        <v>0</v>
      </c>
      <c r="L13" s="160">
        <v>805.6</v>
      </c>
      <c r="M13" s="160">
        <v>25</v>
      </c>
      <c r="N13" s="160">
        <v>1591.15</v>
      </c>
      <c r="O13" s="160">
        <f t="shared" si="1"/>
        <v>24908.85</v>
      </c>
      <c r="Q13" s="20"/>
    </row>
    <row r="14" spans="1:18" ht="23.25" x14ac:dyDescent="0.35">
      <c r="A14" s="155" t="s">
        <v>188</v>
      </c>
      <c r="B14" s="156" t="s">
        <v>23</v>
      </c>
      <c r="C14" s="159" t="s">
        <v>189</v>
      </c>
      <c r="D14" s="157" t="s">
        <v>422</v>
      </c>
      <c r="E14" s="158" t="s">
        <v>335</v>
      </c>
      <c r="F14" s="159">
        <v>44197</v>
      </c>
      <c r="G14" s="160">
        <v>33000</v>
      </c>
      <c r="H14" s="160">
        <v>0</v>
      </c>
      <c r="I14" s="160">
        <v>33000</v>
      </c>
      <c r="J14" s="160">
        <v>947.1</v>
      </c>
      <c r="K14" s="160">
        <v>0</v>
      </c>
      <c r="L14" s="160">
        <v>1003.2</v>
      </c>
      <c r="M14" s="160">
        <v>25</v>
      </c>
      <c r="N14" s="160">
        <v>1975.3</v>
      </c>
      <c r="O14" s="160">
        <v>31024.7</v>
      </c>
      <c r="Q14" s="20"/>
    </row>
    <row r="15" spans="1:18" ht="23.25" x14ac:dyDescent="0.35">
      <c r="A15" s="155" t="s">
        <v>190</v>
      </c>
      <c r="B15" s="156" t="s">
        <v>23</v>
      </c>
      <c r="C15" s="159" t="s">
        <v>24</v>
      </c>
      <c r="D15" s="157" t="s">
        <v>422</v>
      </c>
      <c r="E15" s="158" t="s">
        <v>335</v>
      </c>
      <c r="F15" s="159">
        <v>44317</v>
      </c>
      <c r="G15" s="160">
        <v>30000</v>
      </c>
      <c r="H15" s="161">
        <v>0</v>
      </c>
      <c r="I15" s="160">
        <f>G15+H15</f>
        <v>30000</v>
      </c>
      <c r="J15" s="160">
        <v>861</v>
      </c>
      <c r="K15" s="160">
        <v>0</v>
      </c>
      <c r="L15" s="160">
        <v>912</v>
      </c>
      <c r="M15" s="160">
        <v>1740.46</v>
      </c>
      <c r="N15" s="160">
        <f>+J15+L15+M15</f>
        <v>3513.46</v>
      </c>
      <c r="O15" s="160">
        <f>G15-N15</f>
        <v>26486.54</v>
      </c>
      <c r="Q15" s="20"/>
    </row>
    <row r="16" spans="1:18" ht="23.25" x14ac:dyDescent="0.35">
      <c r="A16" s="155" t="s">
        <v>191</v>
      </c>
      <c r="B16" s="156" t="s">
        <v>23</v>
      </c>
      <c r="C16" s="159" t="s">
        <v>28</v>
      </c>
      <c r="D16" s="157" t="s">
        <v>422</v>
      </c>
      <c r="E16" s="158" t="s">
        <v>335</v>
      </c>
      <c r="F16" s="159">
        <v>42005</v>
      </c>
      <c r="G16" s="160">
        <v>30000</v>
      </c>
      <c r="H16" s="160">
        <v>0</v>
      </c>
      <c r="I16" s="160">
        <v>30000</v>
      </c>
      <c r="J16" s="160">
        <v>861</v>
      </c>
      <c r="K16" s="160">
        <v>0</v>
      </c>
      <c r="L16" s="160">
        <v>912</v>
      </c>
      <c r="M16" s="160">
        <v>25</v>
      </c>
      <c r="N16" s="160">
        <v>1798</v>
      </c>
      <c r="O16" s="160">
        <v>28202</v>
      </c>
      <c r="Q16" s="20"/>
    </row>
    <row r="17" spans="1:17" ht="23.25" x14ac:dyDescent="0.35">
      <c r="A17" s="155" t="s">
        <v>192</v>
      </c>
      <c r="B17" s="156" t="s">
        <v>15</v>
      </c>
      <c r="C17" s="159" t="s">
        <v>24</v>
      </c>
      <c r="D17" s="157" t="s">
        <v>422</v>
      </c>
      <c r="E17" s="158" t="s">
        <v>335</v>
      </c>
      <c r="F17" s="159">
        <v>44713</v>
      </c>
      <c r="G17" s="160">
        <v>30000</v>
      </c>
      <c r="H17" s="160">
        <v>0</v>
      </c>
      <c r="I17" s="160">
        <v>30000</v>
      </c>
      <c r="J17" s="160">
        <v>861</v>
      </c>
      <c r="K17" s="160">
        <v>0</v>
      </c>
      <c r="L17" s="160">
        <v>912</v>
      </c>
      <c r="M17" s="160">
        <v>25</v>
      </c>
      <c r="N17" s="160">
        <v>1798</v>
      </c>
      <c r="O17" s="160">
        <v>28202</v>
      </c>
      <c r="Q17" s="20"/>
    </row>
    <row r="18" spans="1:17" ht="23.25" x14ac:dyDescent="0.35">
      <c r="A18" s="155" t="s">
        <v>193</v>
      </c>
      <c r="B18" s="156" t="s">
        <v>23</v>
      </c>
      <c r="C18" s="159" t="s">
        <v>24</v>
      </c>
      <c r="D18" s="157" t="s">
        <v>422</v>
      </c>
      <c r="E18" s="158" t="s">
        <v>335</v>
      </c>
      <c r="F18" s="159">
        <v>43344</v>
      </c>
      <c r="G18" s="160">
        <v>11000</v>
      </c>
      <c r="H18" s="161">
        <v>0</v>
      </c>
      <c r="I18" s="160">
        <f>G18+H18</f>
        <v>11000</v>
      </c>
      <c r="J18" s="160">
        <v>315.7</v>
      </c>
      <c r="K18" s="160">
        <v>0</v>
      </c>
      <c r="L18" s="160">
        <v>334.4</v>
      </c>
      <c r="M18" s="160">
        <v>25</v>
      </c>
      <c r="N18" s="160">
        <f>+J18+L18+M18</f>
        <v>675.09999999999991</v>
      </c>
      <c r="O18" s="160">
        <f>G18-N18</f>
        <v>10324.9</v>
      </c>
      <c r="Q18" s="20"/>
    </row>
    <row r="19" spans="1:17" ht="23.25" x14ac:dyDescent="0.35">
      <c r="A19" s="155" t="s">
        <v>195</v>
      </c>
      <c r="B19" s="156" t="s">
        <v>23</v>
      </c>
      <c r="C19" s="159" t="s">
        <v>24</v>
      </c>
      <c r="D19" s="157" t="s">
        <v>422</v>
      </c>
      <c r="E19" s="158" t="s">
        <v>335</v>
      </c>
      <c r="F19" s="159">
        <v>44682</v>
      </c>
      <c r="G19" s="160">
        <v>30000</v>
      </c>
      <c r="H19" s="160">
        <v>0</v>
      </c>
      <c r="I19" s="160">
        <v>30000</v>
      </c>
      <c r="J19" s="160">
        <v>861</v>
      </c>
      <c r="K19" s="160">
        <v>0</v>
      </c>
      <c r="L19" s="160">
        <v>912</v>
      </c>
      <c r="M19" s="160">
        <v>1740.46</v>
      </c>
      <c r="N19" s="160">
        <v>3513.46</v>
      </c>
      <c r="O19" s="160">
        <v>26486.54</v>
      </c>
      <c r="Q19" s="20"/>
    </row>
    <row r="20" spans="1:17" ht="23.25" x14ac:dyDescent="0.35">
      <c r="A20" s="155" t="s">
        <v>196</v>
      </c>
      <c r="B20" s="156" t="s">
        <v>15</v>
      </c>
      <c r="C20" s="159" t="s">
        <v>91</v>
      </c>
      <c r="D20" s="157" t="s">
        <v>422</v>
      </c>
      <c r="E20" s="158" t="s">
        <v>335</v>
      </c>
      <c r="F20" s="159">
        <v>44228</v>
      </c>
      <c r="G20" s="160">
        <v>16500</v>
      </c>
      <c r="H20" s="161">
        <v>0</v>
      </c>
      <c r="I20" s="160">
        <f>G20+H20</f>
        <v>16500</v>
      </c>
      <c r="J20" s="160">
        <v>473.55</v>
      </c>
      <c r="K20" s="160">
        <v>0</v>
      </c>
      <c r="L20" s="160">
        <v>501.6</v>
      </c>
      <c r="M20" s="160">
        <v>25</v>
      </c>
      <c r="N20" s="160">
        <f>+J20+L20+M20</f>
        <v>1000.1500000000001</v>
      </c>
      <c r="O20" s="160">
        <f>G20-N20</f>
        <v>15499.85</v>
      </c>
      <c r="Q20" s="20"/>
    </row>
    <row r="21" spans="1:17" ht="23.25" x14ac:dyDescent="0.35">
      <c r="A21" s="155" t="s">
        <v>197</v>
      </c>
      <c r="B21" s="156" t="s">
        <v>15</v>
      </c>
      <c r="C21" s="159" t="s">
        <v>91</v>
      </c>
      <c r="D21" s="157" t="s">
        <v>422</v>
      </c>
      <c r="E21" s="158" t="s">
        <v>335</v>
      </c>
      <c r="F21" s="159">
        <v>44348</v>
      </c>
      <c r="G21" s="160">
        <v>16500</v>
      </c>
      <c r="H21" s="161">
        <v>0</v>
      </c>
      <c r="I21" s="160">
        <v>16500</v>
      </c>
      <c r="J21" s="160">
        <v>473.55</v>
      </c>
      <c r="K21" s="160">
        <v>0</v>
      </c>
      <c r="L21" s="160">
        <v>501.6</v>
      </c>
      <c r="M21" s="160">
        <v>25</v>
      </c>
      <c r="N21" s="160">
        <f>+J21+L21+M21</f>
        <v>1000.1500000000001</v>
      </c>
      <c r="O21" s="160">
        <v>15499.85</v>
      </c>
      <c r="Q21" s="20"/>
    </row>
    <row r="22" spans="1:17" ht="23.25" x14ac:dyDescent="0.35">
      <c r="A22" s="155" t="s">
        <v>198</v>
      </c>
      <c r="B22" s="156" t="s">
        <v>15</v>
      </c>
      <c r="C22" s="159" t="s">
        <v>91</v>
      </c>
      <c r="D22" s="157" t="s">
        <v>422</v>
      </c>
      <c r="E22" s="158" t="s">
        <v>335</v>
      </c>
      <c r="F22" s="159">
        <v>44228</v>
      </c>
      <c r="G22" s="160">
        <v>16500</v>
      </c>
      <c r="H22" s="161">
        <v>0</v>
      </c>
      <c r="I22" s="160">
        <f>G22+H22</f>
        <v>16500</v>
      </c>
      <c r="J22" s="160">
        <v>473.55</v>
      </c>
      <c r="K22" s="160">
        <v>0</v>
      </c>
      <c r="L22" s="160">
        <v>501.6</v>
      </c>
      <c r="M22" s="160">
        <v>25</v>
      </c>
      <c r="N22" s="160">
        <f>+J22+L22+M22</f>
        <v>1000.1500000000001</v>
      </c>
      <c r="O22" s="160">
        <f>G22-N22</f>
        <v>15499.85</v>
      </c>
      <c r="Q22" s="20"/>
    </row>
    <row r="23" spans="1:17" ht="23.25" x14ac:dyDescent="0.35">
      <c r="A23" s="155" t="s">
        <v>199</v>
      </c>
      <c r="B23" s="156" t="s">
        <v>15</v>
      </c>
      <c r="C23" s="159" t="s">
        <v>91</v>
      </c>
      <c r="D23" s="157" t="s">
        <v>422</v>
      </c>
      <c r="E23" s="158" t="s">
        <v>335</v>
      </c>
      <c r="F23" s="159">
        <v>44409</v>
      </c>
      <c r="G23" s="160">
        <v>16500</v>
      </c>
      <c r="H23" s="161">
        <v>0</v>
      </c>
      <c r="I23" s="160">
        <f>G23+H23</f>
        <v>16500</v>
      </c>
      <c r="J23" s="160">
        <v>473.55</v>
      </c>
      <c r="K23" s="160">
        <v>0</v>
      </c>
      <c r="L23" s="160">
        <v>501.6</v>
      </c>
      <c r="M23" s="160">
        <v>25</v>
      </c>
      <c r="N23" s="160">
        <f>+J23+L23+M23</f>
        <v>1000.1500000000001</v>
      </c>
      <c r="O23" s="160">
        <f>G23-N23</f>
        <v>15499.85</v>
      </c>
    </row>
    <row r="24" spans="1:17" ht="23.25" x14ac:dyDescent="0.35">
      <c r="A24" s="155" t="s">
        <v>200</v>
      </c>
      <c r="B24" s="156" t="s">
        <v>23</v>
      </c>
      <c r="C24" s="159" t="s">
        <v>91</v>
      </c>
      <c r="D24" s="157" t="s">
        <v>422</v>
      </c>
      <c r="E24" s="158" t="s">
        <v>335</v>
      </c>
      <c r="F24" s="159">
        <v>40269</v>
      </c>
      <c r="G24" s="160">
        <v>16500</v>
      </c>
      <c r="H24" s="160">
        <v>0</v>
      </c>
      <c r="I24" s="160">
        <v>16500</v>
      </c>
      <c r="J24" s="160">
        <v>473.55</v>
      </c>
      <c r="K24" s="160">
        <v>0</v>
      </c>
      <c r="L24" s="160">
        <v>501.6</v>
      </c>
      <c r="M24" s="160">
        <v>1740.46</v>
      </c>
      <c r="N24" s="160">
        <v>2715.61</v>
      </c>
      <c r="O24" s="160">
        <v>13784.39</v>
      </c>
    </row>
    <row r="25" spans="1:17" ht="23.25" x14ac:dyDescent="0.35">
      <c r="A25" s="155" t="s">
        <v>201</v>
      </c>
      <c r="B25" s="156" t="s">
        <v>23</v>
      </c>
      <c r="C25" s="159" t="s">
        <v>91</v>
      </c>
      <c r="D25" s="157" t="s">
        <v>422</v>
      </c>
      <c r="E25" s="158" t="s">
        <v>335</v>
      </c>
      <c r="F25" s="159">
        <v>44256</v>
      </c>
      <c r="G25" s="160">
        <v>16500</v>
      </c>
      <c r="H25" s="161">
        <v>0</v>
      </c>
      <c r="I25" s="160">
        <f t="shared" ref="I25:I34" si="2">G25+H25</f>
        <v>16500</v>
      </c>
      <c r="J25" s="160">
        <v>473.55</v>
      </c>
      <c r="K25" s="160">
        <v>0</v>
      </c>
      <c r="L25" s="160">
        <v>501.6</v>
      </c>
      <c r="M25" s="160">
        <v>25</v>
      </c>
      <c r="N25" s="160">
        <f t="shared" ref="N25:N34" si="3">+J25+L25+M25</f>
        <v>1000.1500000000001</v>
      </c>
      <c r="O25" s="160">
        <f t="shared" ref="O25:O34" si="4">G25-N25</f>
        <v>15499.85</v>
      </c>
    </row>
    <row r="26" spans="1:17" ht="23.25" x14ac:dyDescent="0.35">
      <c r="A26" s="155" t="s">
        <v>202</v>
      </c>
      <c r="B26" s="156" t="s">
        <v>15</v>
      </c>
      <c r="C26" s="159" t="s">
        <v>91</v>
      </c>
      <c r="D26" s="157" t="s">
        <v>422</v>
      </c>
      <c r="E26" s="158" t="s">
        <v>335</v>
      </c>
      <c r="F26" s="159">
        <v>44256</v>
      </c>
      <c r="G26" s="160">
        <v>16500</v>
      </c>
      <c r="H26" s="161">
        <v>0</v>
      </c>
      <c r="I26" s="160">
        <f t="shared" si="2"/>
        <v>16500</v>
      </c>
      <c r="J26" s="160">
        <v>473.55</v>
      </c>
      <c r="K26" s="160">
        <v>0</v>
      </c>
      <c r="L26" s="160">
        <v>501.6</v>
      </c>
      <c r="M26" s="160">
        <v>25</v>
      </c>
      <c r="N26" s="160">
        <f t="shared" si="3"/>
        <v>1000.1500000000001</v>
      </c>
      <c r="O26" s="160">
        <f t="shared" si="4"/>
        <v>15499.85</v>
      </c>
    </row>
    <row r="27" spans="1:17" ht="23.25" x14ac:dyDescent="0.35">
      <c r="A27" s="155" t="s">
        <v>203</v>
      </c>
      <c r="B27" s="156" t="s">
        <v>15</v>
      </c>
      <c r="C27" s="159" t="s">
        <v>91</v>
      </c>
      <c r="D27" s="157" t="s">
        <v>422</v>
      </c>
      <c r="E27" s="158" t="s">
        <v>335</v>
      </c>
      <c r="F27" s="159">
        <v>44256</v>
      </c>
      <c r="G27" s="160">
        <v>16500</v>
      </c>
      <c r="H27" s="161">
        <v>0</v>
      </c>
      <c r="I27" s="160">
        <f t="shared" si="2"/>
        <v>16500</v>
      </c>
      <c r="J27" s="160">
        <v>473.55</v>
      </c>
      <c r="K27" s="160">
        <v>0</v>
      </c>
      <c r="L27" s="160">
        <v>501.6</v>
      </c>
      <c r="M27" s="160">
        <v>25</v>
      </c>
      <c r="N27" s="160">
        <f t="shared" si="3"/>
        <v>1000.1500000000001</v>
      </c>
      <c r="O27" s="160">
        <f t="shared" si="4"/>
        <v>15499.85</v>
      </c>
    </row>
    <row r="28" spans="1:17" ht="23.25" x14ac:dyDescent="0.35">
      <c r="A28" s="155" t="s">
        <v>204</v>
      </c>
      <c r="B28" s="156" t="s">
        <v>15</v>
      </c>
      <c r="C28" s="159" t="s">
        <v>91</v>
      </c>
      <c r="D28" s="157" t="s">
        <v>422</v>
      </c>
      <c r="E28" s="158" t="s">
        <v>335</v>
      </c>
      <c r="F28" s="159">
        <v>44256</v>
      </c>
      <c r="G28" s="160">
        <v>16500</v>
      </c>
      <c r="H28" s="161">
        <v>0</v>
      </c>
      <c r="I28" s="160">
        <f t="shared" si="2"/>
        <v>16500</v>
      </c>
      <c r="J28" s="160">
        <v>473.55</v>
      </c>
      <c r="K28" s="160">
        <v>0</v>
      </c>
      <c r="L28" s="160">
        <v>501.6</v>
      </c>
      <c r="M28" s="160">
        <v>25</v>
      </c>
      <c r="N28" s="160">
        <f t="shared" si="3"/>
        <v>1000.1500000000001</v>
      </c>
      <c r="O28" s="160">
        <f t="shared" si="4"/>
        <v>15499.85</v>
      </c>
    </row>
    <row r="29" spans="1:17" ht="23.25" x14ac:dyDescent="0.35">
      <c r="A29" s="155" t="s">
        <v>205</v>
      </c>
      <c r="B29" s="156" t="s">
        <v>15</v>
      </c>
      <c r="C29" s="159" t="s">
        <v>91</v>
      </c>
      <c r="D29" s="157" t="s">
        <v>422</v>
      </c>
      <c r="E29" s="158" t="s">
        <v>335</v>
      </c>
      <c r="F29" s="159">
        <v>44287</v>
      </c>
      <c r="G29" s="160">
        <v>16500</v>
      </c>
      <c r="H29" s="161">
        <v>0</v>
      </c>
      <c r="I29" s="160">
        <f t="shared" si="2"/>
        <v>16500</v>
      </c>
      <c r="J29" s="160">
        <v>473.55</v>
      </c>
      <c r="K29" s="160">
        <v>0</v>
      </c>
      <c r="L29" s="160">
        <v>501.6</v>
      </c>
      <c r="M29" s="160">
        <v>25</v>
      </c>
      <c r="N29" s="160">
        <f t="shared" si="3"/>
        <v>1000.1500000000001</v>
      </c>
      <c r="O29" s="160">
        <f t="shared" si="4"/>
        <v>15499.85</v>
      </c>
    </row>
    <row r="30" spans="1:17" ht="23.25" x14ac:dyDescent="0.35">
      <c r="A30" s="155" t="s">
        <v>206</v>
      </c>
      <c r="B30" s="156" t="s">
        <v>15</v>
      </c>
      <c r="C30" s="159" t="s">
        <v>91</v>
      </c>
      <c r="D30" s="157" t="s">
        <v>422</v>
      </c>
      <c r="E30" s="158" t="s">
        <v>335</v>
      </c>
      <c r="F30" s="159">
        <v>44256</v>
      </c>
      <c r="G30" s="160">
        <v>16500</v>
      </c>
      <c r="H30" s="161">
        <v>0</v>
      </c>
      <c r="I30" s="160">
        <f t="shared" si="2"/>
        <v>16500</v>
      </c>
      <c r="J30" s="160">
        <v>473.55</v>
      </c>
      <c r="K30" s="160">
        <v>0</v>
      </c>
      <c r="L30" s="160">
        <v>501.6</v>
      </c>
      <c r="M30" s="160">
        <v>25</v>
      </c>
      <c r="N30" s="160">
        <f t="shared" si="3"/>
        <v>1000.1500000000001</v>
      </c>
      <c r="O30" s="160">
        <f t="shared" si="4"/>
        <v>15499.85</v>
      </c>
    </row>
    <row r="31" spans="1:17" ht="23.25" x14ac:dyDescent="0.35">
      <c r="A31" s="155" t="s">
        <v>207</v>
      </c>
      <c r="B31" s="156" t="s">
        <v>15</v>
      </c>
      <c r="C31" s="159" t="s">
        <v>91</v>
      </c>
      <c r="D31" s="157" t="s">
        <v>422</v>
      </c>
      <c r="E31" s="158" t="s">
        <v>335</v>
      </c>
      <c r="F31" s="159">
        <v>44256</v>
      </c>
      <c r="G31" s="160">
        <v>16500</v>
      </c>
      <c r="H31" s="161">
        <v>0</v>
      </c>
      <c r="I31" s="160">
        <f t="shared" si="2"/>
        <v>16500</v>
      </c>
      <c r="J31" s="160">
        <v>473.55</v>
      </c>
      <c r="K31" s="160">
        <v>0</v>
      </c>
      <c r="L31" s="160">
        <v>501.6</v>
      </c>
      <c r="M31" s="160">
        <v>25</v>
      </c>
      <c r="N31" s="160">
        <f t="shared" si="3"/>
        <v>1000.1500000000001</v>
      </c>
      <c r="O31" s="160">
        <f t="shared" si="4"/>
        <v>15499.85</v>
      </c>
    </row>
    <row r="32" spans="1:17" ht="23.25" x14ac:dyDescent="0.35">
      <c r="A32" s="155" t="s">
        <v>208</v>
      </c>
      <c r="B32" s="156" t="s">
        <v>15</v>
      </c>
      <c r="C32" s="159" t="s">
        <v>91</v>
      </c>
      <c r="D32" s="157" t="s">
        <v>422</v>
      </c>
      <c r="E32" s="158" t="s">
        <v>335</v>
      </c>
      <c r="F32" s="159">
        <v>44256</v>
      </c>
      <c r="G32" s="160">
        <v>16500</v>
      </c>
      <c r="H32" s="161">
        <v>0</v>
      </c>
      <c r="I32" s="160">
        <f t="shared" si="2"/>
        <v>16500</v>
      </c>
      <c r="J32" s="160">
        <v>473.55</v>
      </c>
      <c r="K32" s="160">
        <v>0</v>
      </c>
      <c r="L32" s="160">
        <v>501.6</v>
      </c>
      <c r="M32" s="160">
        <v>25</v>
      </c>
      <c r="N32" s="160">
        <f t="shared" si="3"/>
        <v>1000.1500000000001</v>
      </c>
      <c r="O32" s="160">
        <f t="shared" si="4"/>
        <v>15499.85</v>
      </c>
    </row>
    <row r="33" spans="1:15" ht="23.25" x14ac:dyDescent="0.35">
      <c r="A33" s="155" t="s">
        <v>209</v>
      </c>
      <c r="B33" s="156" t="s">
        <v>15</v>
      </c>
      <c r="C33" s="159" t="s">
        <v>91</v>
      </c>
      <c r="D33" s="157" t="s">
        <v>422</v>
      </c>
      <c r="E33" s="158" t="s">
        <v>335</v>
      </c>
      <c r="F33" s="159">
        <v>44256</v>
      </c>
      <c r="G33" s="160">
        <v>16500</v>
      </c>
      <c r="H33" s="161">
        <v>0</v>
      </c>
      <c r="I33" s="160">
        <f t="shared" si="2"/>
        <v>16500</v>
      </c>
      <c r="J33" s="160">
        <v>473.55</v>
      </c>
      <c r="K33" s="160">
        <v>0</v>
      </c>
      <c r="L33" s="160">
        <v>501.6</v>
      </c>
      <c r="M33" s="160">
        <v>25</v>
      </c>
      <c r="N33" s="160">
        <f t="shared" si="3"/>
        <v>1000.1500000000001</v>
      </c>
      <c r="O33" s="160">
        <f t="shared" si="4"/>
        <v>15499.85</v>
      </c>
    </row>
    <row r="34" spans="1:15" ht="23.25" x14ac:dyDescent="0.35">
      <c r="A34" s="155" t="s">
        <v>210</v>
      </c>
      <c r="B34" s="156" t="s">
        <v>15</v>
      </c>
      <c r="C34" s="159" t="s">
        <v>91</v>
      </c>
      <c r="D34" s="157" t="s">
        <v>422</v>
      </c>
      <c r="E34" s="158" t="s">
        <v>335</v>
      </c>
      <c r="F34" s="159">
        <v>44317</v>
      </c>
      <c r="G34" s="160">
        <v>16500</v>
      </c>
      <c r="H34" s="161">
        <v>0</v>
      </c>
      <c r="I34" s="160">
        <f t="shared" si="2"/>
        <v>16500</v>
      </c>
      <c r="J34" s="160">
        <v>473.55</v>
      </c>
      <c r="K34" s="160">
        <v>0</v>
      </c>
      <c r="L34" s="160">
        <v>501.6</v>
      </c>
      <c r="M34" s="160">
        <v>25</v>
      </c>
      <c r="N34" s="160">
        <f t="shared" si="3"/>
        <v>1000.1500000000001</v>
      </c>
      <c r="O34" s="160">
        <f t="shared" si="4"/>
        <v>15499.85</v>
      </c>
    </row>
    <row r="35" spans="1:15" ht="23.25" x14ac:dyDescent="0.35">
      <c r="A35" s="155" t="s">
        <v>211</v>
      </c>
      <c r="B35" s="156" t="s">
        <v>15</v>
      </c>
      <c r="C35" s="159" t="s">
        <v>91</v>
      </c>
      <c r="D35" s="157" t="s">
        <v>422</v>
      </c>
      <c r="E35" s="158" t="s">
        <v>335</v>
      </c>
      <c r="F35" s="159">
        <v>44228</v>
      </c>
      <c r="G35" s="160">
        <v>16500</v>
      </c>
      <c r="H35" s="160">
        <v>0</v>
      </c>
      <c r="I35" s="160">
        <v>16500</v>
      </c>
      <c r="J35" s="160">
        <v>473.55</v>
      </c>
      <c r="K35" s="160">
        <v>0</v>
      </c>
      <c r="L35" s="160">
        <v>501.6</v>
      </c>
      <c r="M35" s="160">
        <v>5979.25</v>
      </c>
      <c r="N35" s="160">
        <v>6954.4</v>
      </c>
      <c r="O35" s="160">
        <v>9545.6</v>
      </c>
    </row>
    <row r="36" spans="1:15" ht="23.25" x14ac:dyDescent="0.35">
      <c r="A36" s="155" t="s">
        <v>212</v>
      </c>
      <c r="B36" s="156" t="s">
        <v>15</v>
      </c>
      <c r="C36" s="159" t="s">
        <v>91</v>
      </c>
      <c r="D36" s="157" t="s">
        <v>422</v>
      </c>
      <c r="E36" s="158" t="s">
        <v>335</v>
      </c>
      <c r="F36" s="159">
        <v>44287</v>
      </c>
      <c r="G36" s="160">
        <v>16500</v>
      </c>
      <c r="H36" s="161">
        <v>0</v>
      </c>
      <c r="I36" s="160">
        <f>G36+H36</f>
        <v>16500</v>
      </c>
      <c r="J36" s="160">
        <v>473.55</v>
      </c>
      <c r="K36" s="160">
        <v>0</v>
      </c>
      <c r="L36" s="160">
        <v>501.6</v>
      </c>
      <c r="M36" s="160">
        <v>25</v>
      </c>
      <c r="N36" s="160">
        <f>+J36+L36+M36</f>
        <v>1000.1500000000001</v>
      </c>
      <c r="O36" s="160">
        <f>G36-N36</f>
        <v>15499.85</v>
      </c>
    </row>
    <row r="37" spans="1:15" ht="23.25" x14ac:dyDescent="0.35">
      <c r="A37" s="155" t="s">
        <v>213</v>
      </c>
      <c r="B37" s="156" t="s">
        <v>15</v>
      </c>
      <c r="C37" s="159" t="s">
        <v>91</v>
      </c>
      <c r="D37" s="157" t="s">
        <v>422</v>
      </c>
      <c r="E37" s="158" t="s">
        <v>335</v>
      </c>
      <c r="F37" s="159">
        <v>44256</v>
      </c>
      <c r="G37" s="160">
        <v>16500</v>
      </c>
      <c r="H37" s="161">
        <v>0</v>
      </c>
      <c r="I37" s="160">
        <f>G37+H37</f>
        <v>16500</v>
      </c>
      <c r="J37" s="160">
        <v>473.55</v>
      </c>
      <c r="K37" s="160">
        <v>0</v>
      </c>
      <c r="L37" s="160">
        <v>501.6</v>
      </c>
      <c r="M37" s="160">
        <v>25</v>
      </c>
      <c r="N37" s="160">
        <f>+J37+L37+M37</f>
        <v>1000.1500000000001</v>
      </c>
      <c r="O37" s="160">
        <f>G37-N37</f>
        <v>15499.85</v>
      </c>
    </row>
    <row r="38" spans="1:15" ht="23.25" x14ac:dyDescent="0.35">
      <c r="A38" s="155" t="s">
        <v>214</v>
      </c>
      <c r="B38" s="156" t="s">
        <v>15</v>
      </c>
      <c r="C38" s="159" t="s">
        <v>91</v>
      </c>
      <c r="D38" s="157" t="s">
        <v>422</v>
      </c>
      <c r="E38" s="158" t="s">
        <v>335</v>
      </c>
      <c r="F38" s="159">
        <v>44287</v>
      </c>
      <c r="G38" s="160">
        <v>16500</v>
      </c>
      <c r="H38" s="160">
        <v>0</v>
      </c>
      <c r="I38" s="160">
        <v>16500</v>
      </c>
      <c r="J38" s="160">
        <v>473.55</v>
      </c>
      <c r="K38" s="160">
        <v>0</v>
      </c>
      <c r="L38" s="160">
        <v>501.6</v>
      </c>
      <c r="M38" s="160">
        <v>1025</v>
      </c>
      <c r="N38" s="160">
        <v>2000.15</v>
      </c>
      <c r="O38" s="160">
        <v>14499.85</v>
      </c>
    </row>
    <row r="39" spans="1:15" ht="23.25" x14ac:dyDescent="0.35">
      <c r="A39" s="155" t="s">
        <v>215</v>
      </c>
      <c r="B39" s="156" t="s">
        <v>15</v>
      </c>
      <c r="C39" s="159" t="s">
        <v>91</v>
      </c>
      <c r="D39" s="157" t="s">
        <v>422</v>
      </c>
      <c r="E39" s="158" t="s">
        <v>335</v>
      </c>
      <c r="F39" s="159">
        <v>44317</v>
      </c>
      <c r="G39" s="160">
        <v>16500</v>
      </c>
      <c r="H39" s="161">
        <v>0</v>
      </c>
      <c r="I39" s="160">
        <f>G39+H39</f>
        <v>16500</v>
      </c>
      <c r="J39" s="160">
        <v>473.55</v>
      </c>
      <c r="K39" s="160">
        <v>0</v>
      </c>
      <c r="L39" s="160">
        <v>501.6</v>
      </c>
      <c r="M39" s="160">
        <v>25</v>
      </c>
      <c r="N39" s="160">
        <f>+J39+L39+M39</f>
        <v>1000.1500000000001</v>
      </c>
      <c r="O39" s="160">
        <f>G39-N39</f>
        <v>15499.85</v>
      </c>
    </row>
    <row r="40" spans="1:15" ht="23.25" x14ac:dyDescent="0.35">
      <c r="A40" s="155" t="s">
        <v>216</v>
      </c>
      <c r="B40" s="156" t="s">
        <v>15</v>
      </c>
      <c r="C40" s="159" t="s">
        <v>91</v>
      </c>
      <c r="D40" s="157" t="s">
        <v>422</v>
      </c>
      <c r="E40" s="158" t="s">
        <v>335</v>
      </c>
      <c r="F40" s="159">
        <v>44348</v>
      </c>
      <c r="G40" s="160">
        <v>16500</v>
      </c>
      <c r="H40" s="161">
        <v>0</v>
      </c>
      <c r="I40" s="160">
        <f>G40+H40</f>
        <v>16500</v>
      </c>
      <c r="J40" s="160">
        <v>473.55</v>
      </c>
      <c r="K40" s="160">
        <v>0</v>
      </c>
      <c r="L40" s="160">
        <v>501.6</v>
      </c>
      <c r="M40" s="160">
        <v>25</v>
      </c>
      <c r="N40" s="160">
        <f>+J40+L40+M40</f>
        <v>1000.1500000000001</v>
      </c>
      <c r="O40" s="160">
        <f>G40-N40</f>
        <v>15499.85</v>
      </c>
    </row>
    <row r="41" spans="1:15" ht="23.25" x14ac:dyDescent="0.35">
      <c r="A41" s="155" t="s">
        <v>217</v>
      </c>
      <c r="B41" s="156" t="s">
        <v>15</v>
      </c>
      <c r="C41" s="159" t="s">
        <v>91</v>
      </c>
      <c r="D41" s="157" t="s">
        <v>422</v>
      </c>
      <c r="E41" s="158" t="s">
        <v>335</v>
      </c>
      <c r="F41" s="159">
        <v>44317</v>
      </c>
      <c r="G41" s="160">
        <v>16500</v>
      </c>
      <c r="H41" s="161">
        <v>0</v>
      </c>
      <c r="I41" s="160">
        <f>G41+H41</f>
        <v>16500</v>
      </c>
      <c r="J41" s="160">
        <v>473.55</v>
      </c>
      <c r="K41" s="160">
        <v>0</v>
      </c>
      <c r="L41" s="160">
        <v>501.6</v>
      </c>
      <c r="M41" s="160">
        <v>1740.46</v>
      </c>
      <c r="N41" s="160">
        <f>+J41+L41+M41</f>
        <v>2715.61</v>
      </c>
      <c r="O41" s="160">
        <f>G41-N41</f>
        <v>13784.39</v>
      </c>
    </row>
    <row r="42" spans="1:15" ht="23.25" x14ac:dyDescent="0.35">
      <c r="A42" s="155" t="s">
        <v>218</v>
      </c>
      <c r="B42" s="156" t="s">
        <v>15</v>
      </c>
      <c r="C42" s="159" t="s">
        <v>91</v>
      </c>
      <c r="D42" s="157" t="s">
        <v>422</v>
      </c>
      <c r="E42" s="158" t="s">
        <v>335</v>
      </c>
      <c r="F42" s="159">
        <v>44348</v>
      </c>
      <c r="G42" s="160">
        <v>16500</v>
      </c>
      <c r="H42" s="161">
        <v>0</v>
      </c>
      <c r="I42" s="160">
        <f>G42+H42</f>
        <v>16500</v>
      </c>
      <c r="J42" s="160">
        <v>473.55</v>
      </c>
      <c r="K42" s="160">
        <v>0</v>
      </c>
      <c r="L42" s="160">
        <v>501.6</v>
      </c>
      <c r="M42" s="160">
        <v>25</v>
      </c>
      <c r="N42" s="160">
        <f>+J42+L42+M42</f>
        <v>1000.1500000000001</v>
      </c>
      <c r="O42" s="160">
        <f>G42-N42</f>
        <v>15499.85</v>
      </c>
    </row>
    <row r="43" spans="1:15" ht="23.25" x14ac:dyDescent="0.35">
      <c r="A43" s="155" t="s">
        <v>219</v>
      </c>
      <c r="B43" s="156" t="s">
        <v>15</v>
      </c>
      <c r="C43" s="159" t="s">
        <v>91</v>
      </c>
      <c r="D43" s="157" t="s">
        <v>422</v>
      </c>
      <c r="E43" s="158" t="s">
        <v>335</v>
      </c>
      <c r="F43" s="159">
        <v>44287</v>
      </c>
      <c r="G43" s="160">
        <v>16500</v>
      </c>
      <c r="H43" s="160">
        <v>0</v>
      </c>
      <c r="I43" s="160">
        <v>16500</v>
      </c>
      <c r="J43" s="160">
        <v>473.55</v>
      </c>
      <c r="K43" s="160">
        <v>0</v>
      </c>
      <c r="L43" s="160">
        <v>501.6</v>
      </c>
      <c r="M43" s="160">
        <v>2525</v>
      </c>
      <c r="N43" s="160">
        <v>3500.15</v>
      </c>
      <c r="O43" s="160">
        <v>12999.85</v>
      </c>
    </row>
    <row r="44" spans="1:15" ht="23.25" x14ac:dyDescent="0.35">
      <c r="A44" s="155" t="s">
        <v>220</v>
      </c>
      <c r="B44" s="156" t="s">
        <v>15</v>
      </c>
      <c r="C44" s="159" t="s">
        <v>91</v>
      </c>
      <c r="D44" s="157" t="s">
        <v>422</v>
      </c>
      <c r="E44" s="158" t="s">
        <v>335</v>
      </c>
      <c r="F44" s="159">
        <v>44287</v>
      </c>
      <c r="G44" s="160">
        <v>16500</v>
      </c>
      <c r="H44" s="160">
        <v>0</v>
      </c>
      <c r="I44" s="160">
        <v>16500</v>
      </c>
      <c r="J44" s="160">
        <v>473.55</v>
      </c>
      <c r="K44" s="160">
        <v>0</v>
      </c>
      <c r="L44" s="160">
        <v>501.6</v>
      </c>
      <c r="M44" s="160">
        <v>1525</v>
      </c>
      <c r="N44" s="160">
        <v>2500.15</v>
      </c>
      <c r="O44" s="160">
        <v>13999.85</v>
      </c>
    </row>
    <row r="45" spans="1:15" ht="23.25" x14ac:dyDescent="0.35">
      <c r="A45" s="155" t="s">
        <v>221</v>
      </c>
      <c r="B45" s="156" t="s">
        <v>15</v>
      </c>
      <c r="C45" s="159" t="s">
        <v>91</v>
      </c>
      <c r="D45" s="157" t="s">
        <v>422</v>
      </c>
      <c r="E45" s="158" t="s">
        <v>335</v>
      </c>
      <c r="F45" s="159">
        <v>44348</v>
      </c>
      <c r="G45" s="160">
        <v>16500</v>
      </c>
      <c r="H45" s="161">
        <v>0</v>
      </c>
      <c r="I45" s="160">
        <f t="shared" ref="I45:I58" si="5">G45+H45</f>
        <v>16500</v>
      </c>
      <c r="J45" s="160">
        <v>473.55</v>
      </c>
      <c r="K45" s="160">
        <v>0</v>
      </c>
      <c r="L45" s="160">
        <v>501.6</v>
      </c>
      <c r="M45" s="160">
        <v>165</v>
      </c>
      <c r="N45" s="160">
        <f t="shared" ref="N45:N55" si="6">+J45+L45+M45</f>
        <v>1140.1500000000001</v>
      </c>
      <c r="O45" s="160">
        <f t="shared" ref="O45:O58" si="7">G45-N45</f>
        <v>15359.85</v>
      </c>
    </row>
    <row r="46" spans="1:15" ht="23.25" x14ac:dyDescent="0.35">
      <c r="A46" s="155" t="s">
        <v>222</v>
      </c>
      <c r="B46" s="156" t="s">
        <v>15</v>
      </c>
      <c r="C46" s="159" t="s">
        <v>91</v>
      </c>
      <c r="D46" s="157" t="s">
        <v>422</v>
      </c>
      <c r="E46" s="158" t="s">
        <v>335</v>
      </c>
      <c r="F46" s="159">
        <v>44378</v>
      </c>
      <c r="G46" s="160">
        <v>16500</v>
      </c>
      <c r="H46" s="161">
        <v>0</v>
      </c>
      <c r="I46" s="160">
        <f t="shared" si="5"/>
        <v>16500</v>
      </c>
      <c r="J46" s="160">
        <v>473.55</v>
      </c>
      <c r="K46" s="160">
        <v>0</v>
      </c>
      <c r="L46" s="160">
        <v>501.6</v>
      </c>
      <c r="M46" s="160">
        <v>25</v>
      </c>
      <c r="N46" s="160">
        <f t="shared" si="6"/>
        <v>1000.1500000000001</v>
      </c>
      <c r="O46" s="160">
        <f t="shared" si="7"/>
        <v>15499.85</v>
      </c>
    </row>
    <row r="47" spans="1:15" ht="23.25" x14ac:dyDescent="0.35">
      <c r="A47" s="155" t="s">
        <v>223</v>
      </c>
      <c r="B47" s="156" t="s">
        <v>15</v>
      </c>
      <c r="C47" s="159" t="s">
        <v>91</v>
      </c>
      <c r="D47" s="157" t="s">
        <v>422</v>
      </c>
      <c r="E47" s="158" t="s">
        <v>335</v>
      </c>
      <c r="F47" s="159">
        <v>44378</v>
      </c>
      <c r="G47" s="160">
        <v>16500</v>
      </c>
      <c r="H47" s="161">
        <v>0</v>
      </c>
      <c r="I47" s="160">
        <f t="shared" si="5"/>
        <v>16500</v>
      </c>
      <c r="J47" s="160">
        <v>473.55</v>
      </c>
      <c r="K47" s="160">
        <v>0</v>
      </c>
      <c r="L47" s="160">
        <v>501.6</v>
      </c>
      <c r="M47" s="160">
        <v>25</v>
      </c>
      <c r="N47" s="160">
        <f t="shared" si="6"/>
        <v>1000.1500000000001</v>
      </c>
      <c r="O47" s="160">
        <f t="shared" si="7"/>
        <v>15499.85</v>
      </c>
    </row>
    <row r="48" spans="1:15" ht="23.25" x14ac:dyDescent="0.35">
      <c r="A48" s="155" t="s">
        <v>224</v>
      </c>
      <c r="B48" s="156" t="s">
        <v>15</v>
      </c>
      <c r="C48" s="159" t="s">
        <v>91</v>
      </c>
      <c r="D48" s="157" t="s">
        <v>422</v>
      </c>
      <c r="E48" s="158" t="s">
        <v>335</v>
      </c>
      <c r="F48" s="159">
        <v>44378</v>
      </c>
      <c r="G48" s="160">
        <v>16500</v>
      </c>
      <c r="H48" s="161">
        <v>0</v>
      </c>
      <c r="I48" s="160">
        <f t="shared" si="5"/>
        <v>16500</v>
      </c>
      <c r="J48" s="160">
        <v>473.55</v>
      </c>
      <c r="K48" s="160">
        <v>0</v>
      </c>
      <c r="L48" s="160">
        <v>501.6</v>
      </c>
      <c r="M48" s="160">
        <v>25</v>
      </c>
      <c r="N48" s="160">
        <f t="shared" si="6"/>
        <v>1000.1500000000001</v>
      </c>
      <c r="O48" s="160">
        <f t="shared" si="7"/>
        <v>15499.85</v>
      </c>
    </row>
    <row r="49" spans="1:15" ht="23.25" x14ac:dyDescent="0.35">
      <c r="A49" s="155" t="s">
        <v>225</v>
      </c>
      <c r="B49" s="156" t="s">
        <v>15</v>
      </c>
      <c r="C49" s="159" t="s">
        <v>91</v>
      </c>
      <c r="D49" s="157" t="s">
        <v>422</v>
      </c>
      <c r="E49" s="158" t="s">
        <v>335</v>
      </c>
      <c r="F49" s="159">
        <v>44409</v>
      </c>
      <c r="G49" s="160">
        <v>16500</v>
      </c>
      <c r="H49" s="161">
        <v>0</v>
      </c>
      <c r="I49" s="160">
        <f t="shared" si="5"/>
        <v>16500</v>
      </c>
      <c r="J49" s="160">
        <v>473.55</v>
      </c>
      <c r="K49" s="160">
        <v>0</v>
      </c>
      <c r="L49" s="160">
        <v>501.6</v>
      </c>
      <c r="M49" s="160">
        <v>25</v>
      </c>
      <c r="N49" s="160">
        <f t="shared" si="6"/>
        <v>1000.1500000000001</v>
      </c>
      <c r="O49" s="160">
        <f t="shared" si="7"/>
        <v>15499.85</v>
      </c>
    </row>
    <row r="50" spans="1:15" ht="23.25" x14ac:dyDescent="0.35">
      <c r="A50" s="155" t="s">
        <v>226</v>
      </c>
      <c r="B50" s="156" t="s">
        <v>15</v>
      </c>
      <c r="C50" s="159" t="s">
        <v>91</v>
      </c>
      <c r="D50" s="157" t="s">
        <v>422</v>
      </c>
      <c r="E50" s="158" t="s">
        <v>335</v>
      </c>
      <c r="F50" s="159">
        <v>44682</v>
      </c>
      <c r="G50" s="160">
        <v>16500</v>
      </c>
      <c r="H50" s="161">
        <v>0</v>
      </c>
      <c r="I50" s="160">
        <f t="shared" si="5"/>
        <v>16500</v>
      </c>
      <c r="J50" s="160">
        <v>473.55</v>
      </c>
      <c r="K50" s="160">
        <v>0</v>
      </c>
      <c r="L50" s="160">
        <v>501.6</v>
      </c>
      <c r="M50" s="160">
        <v>25</v>
      </c>
      <c r="N50" s="160">
        <f t="shared" si="6"/>
        <v>1000.1500000000001</v>
      </c>
      <c r="O50" s="160">
        <f t="shared" si="7"/>
        <v>15499.85</v>
      </c>
    </row>
    <row r="51" spans="1:15" ht="23.25" x14ac:dyDescent="0.35">
      <c r="A51" s="155" t="s">
        <v>227</v>
      </c>
      <c r="B51" s="156" t="s">
        <v>15</v>
      </c>
      <c r="C51" s="159" t="s">
        <v>91</v>
      </c>
      <c r="D51" s="157" t="s">
        <v>422</v>
      </c>
      <c r="E51" s="158" t="s">
        <v>335</v>
      </c>
      <c r="F51" s="159">
        <v>44409</v>
      </c>
      <c r="G51" s="160">
        <v>16500</v>
      </c>
      <c r="H51" s="161">
        <v>0</v>
      </c>
      <c r="I51" s="160">
        <f t="shared" si="5"/>
        <v>16500</v>
      </c>
      <c r="J51" s="160">
        <v>473.55</v>
      </c>
      <c r="K51" s="160">
        <v>0</v>
      </c>
      <c r="L51" s="160">
        <v>501.6</v>
      </c>
      <c r="M51" s="160">
        <v>25</v>
      </c>
      <c r="N51" s="160">
        <f t="shared" si="6"/>
        <v>1000.1500000000001</v>
      </c>
      <c r="O51" s="160">
        <f t="shared" si="7"/>
        <v>15499.85</v>
      </c>
    </row>
    <row r="52" spans="1:15" ht="23.25" x14ac:dyDescent="0.35">
      <c r="A52" s="155" t="s">
        <v>228</v>
      </c>
      <c r="B52" s="156" t="s">
        <v>15</v>
      </c>
      <c r="C52" s="159" t="s">
        <v>91</v>
      </c>
      <c r="D52" s="157" t="s">
        <v>422</v>
      </c>
      <c r="E52" s="158" t="s">
        <v>335</v>
      </c>
      <c r="F52" s="159">
        <v>44348</v>
      </c>
      <c r="G52" s="160">
        <v>16500</v>
      </c>
      <c r="H52" s="161">
        <v>0</v>
      </c>
      <c r="I52" s="160">
        <f t="shared" si="5"/>
        <v>16500</v>
      </c>
      <c r="J52" s="160">
        <v>473.55</v>
      </c>
      <c r="K52" s="160">
        <v>0</v>
      </c>
      <c r="L52" s="160">
        <v>501.6</v>
      </c>
      <c r="M52" s="160">
        <v>25</v>
      </c>
      <c r="N52" s="160">
        <f t="shared" si="6"/>
        <v>1000.1500000000001</v>
      </c>
      <c r="O52" s="160">
        <f t="shared" si="7"/>
        <v>15499.85</v>
      </c>
    </row>
    <row r="53" spans="1:15" ht="23.25" x14ac:dyDescent="0.35">
      <c r="A53" s="155" t="s">
        <v>229</v>
      </c>
      <c r="B53" s="156" t="s">
        <v>15</v>
      </c>
      <c r="C53" s="159" t="s">
        <v>91</v>
      </c>
      <c r="D53" s="157" t="s">
        <v>422</v>
      </c>
      <c r="E53" s="158" t="s">
        <v>335</v>
      </c>
      <c r="F53" s="159">
        <v>44593</v>
      </c>
      <c r="G53" s="160">
        <v>16500</v>
      </c>
      <c r="H53" s="161">
        <v>0</v>
      </c>
      <c r="I53" s="160">
        <f t="shared" si="5"/>
        <v>16500</v>
      </c>
      <c r="J53" s="160">
        <v>473.55</v>
      </c>
      <c r="K53" s="160">
        <v>0</v>
      </c>
      <c r="L53" s="160">
        <v>501.6</v>
      </c>
      <c r="M53" s="160">
        <v>25</v>
      </c>
      <c r="N53" s="160">
        <f t="shared" si="6"/>
        <v>1000.1500000000001</v>
      </c>
      <c r="O53" s="160">
        <f t="shared" si="7"/>
        <v>15499.85</v>
      </c>
    </row>
    <row r="54" spans="1:15" ht="23.25" x14ac:dyDescent="0.35">
      <c r="A54" s="155" t="s">
        <v>230</v>
      </c>
      <c r="B54" s="156" t="s">
        <v>15</v>
      </c>
      <c r="C54" s="159" t="s">
        <v>91</v>
      </c>
      <c r="D54" s="157" t="s">
        <v>422</v>
      </c>
      <c r="E54" s="158" t="s">
        <v>335</v>
      </c>
      <c r="F54" s="159">
        <v>44562</v>
      </c>
      <c r="G54" s="160">
        <v>16500</v>
      </c>
      <c r="H54" s="161">
        <v>0</v>
      </c>
      <c r="I54" s="160">
        <f t="shared" si="5"/>
        <v>16500</v>
      </c>
      <c r="J54" s="160">
        <v>473.55</v>
      </c>
      <c r="K54" s="160">
        <v>0</v>
      </c>
      <c r="L54" s="160">
        <v>501.6</v>
      </c>
      <c r="M54" s="160">
        <v>25</v>
      </c>
      <c r="N54" s="160">
        <f t="shared" si="6"/>
        <v>1000.1500000000001</v>
      </c>
      <c r="O54" s="160">
        <f t="shared" si="7"/>
        <v>15499.85</v>
      </c>
    </row>
    <row r="55" spans="1:15" ht="23.25" x14ac:dyDescent="0.35">
      <c r="A55" s="155" t="s">
        <v>231</v>
      </c>
      <c r="B55" s="156" t="s">
        <v>15</v>
      </c>
      <c r="C55" s="159" t="s">
        <v>91</v>
      </c>
      <c r="D55" s="157" t="s">
        <v>422</v>
      </c>
      <c r="E55" s="158" t="s">
        <v>335</v>
      </c>
      <c r="F55" s="159">
        <v>44805</v>
      </c>
      <c r="G55" s="160">
        <v>16500</v>
      </c>
      <c r="H55" s="161">
        <v>0</v>
      </c>
      <c r="I55" s="160">
        <f t="shared" si="5"/>
        <v>16500</v>
      </c>
      <c r="J55" s="160">
        <v>473.55</v>
      </c>
      <c r="K55" s="160">
        <v>0</v>
      </c>
      <c r="L55" s="160">
        <v>501.6</v>
      </c>
      <c r="M55" s="160">
        <v>25</v>
      </c>
      <c r="N55" s="160">
        <f t="shared" si="6"/>
        <v>1000.1500000000001</v>
      </c>
      <c r="O55" s="160">
        <f t="shared" si="7"/>
        <v>15499.85</v>
      </c>
    </row>
    <row r="56" spans="1:15" ht="23.25" x14ac:dyDescent="0.35">
      <c r="A56" s="155" t="s">
        <v>232</v>
      </c>
      <c r="B56" s="156" t="s">
        <v>15</v>
      </c>
      <c r="C56" s="159" t="s">
        <v>91</v>
      </c>
      <c r="D56" s="157" t="s">
        <v>422</v>
      </c>
      <c r="E56" s="158" t="s">
        <v>335</v>
      </c>
      <c r="F56" s="159">
        <v>44805</v>
      </c>
      <c r="G56" s="160">
        <v>26500</v>
      </c>
      <c r="H56" s="161">
        <v>0</v>
      </c>
      <c r="I56" s="160">
        <f t="shared" si="5"/>
        <v>26500</v>
      </c>
      <c r="J56" s="160">
        <v>760.55</v>
      </c>
      <c r="K56" s="160">
        <v>0</v>
      </c>
      <c r="L56" s="160">
        <v>805.6</v>
      </c>
      <c r="M56" s="160">
        <v>25</v>
      </c>
      <c r="N56" s="160">
        <v>1591.15</v>
      </c>
      <c r="O56" s="160">
        <f t="shared" si="7"/>
        <v>24908.85</v>
      </c>
    </row>
    <row r="57" spans="1:15" ht="23.25" x14ac:dyDescent="0.35">
      <c r="A57" s="155" t="s">
        <v>233</v>
      </c>
      <c r="B57" s="156" t="s">
        <v>15</v>
      </c>
      <c r="C57" s="159" t="s">
        <v>91</v>
      </c>
      <c r="D57" s="157" t="s">
        <v>422</v>
      </c>
      <c r="E57" s="158" t="s">
        <v>335</v>
      </c>
      <c r="F57" s="159">
        <v>37196</v>
      </c>
      <c r="G57" s="160">
        <v>16500</v>
      </c>
      <c r="H57" s="161">
        <v>0</v>
      </c>
      <c r="I57" s="160">
        <f t="shared" si="5"/>
        <v>16500</v>
      </c>
      <c r="J57" s="160">
        <v>473.55</v>
      </c>
      <c r="K57" s="160">
        <v>0</v>
      </c>
      <c r="L57" s="160">
        <v>501.6</v>
      </c>
      <c r="M57" s="160">
        <v>25</v>
      </c>
      <c r="N57" s="160">
        <f>+J57+L57+M57</f>
        <v>1000.1500000000001</v>
      </c>
      <c r="O57" s="160">
        <f t="shared" si="7"/>
        <v>15499.85</v>
      </c>
    </row>
    <row r="58" spans="1:15" ht="23.25" x14ac:dyDescent="0.35">
      <c r="A58" s="155" t="s">
        <v>234</v>
      </c>
      <c r="B58" s="156" t="s">
        <v>15</v>
      </c>
      <c r="C58" s="159" t="s">
        <v>91</v>
      </c>
      <c r="D58" s="157" t="s">
        <v>422</v>
      </c>
      <c r="E58" s="158" t="s">
        <v>335</v>
      </c>
      <c r="F58" s="159">
        <v>37196</v>
      </c>
      <c r="G58" s="160">
        <v>16500</v>
      </c>
      <c r="H58" s="161">
        <v>0</v>
      </c>
      <c r="I58" s="160">
        <f t="shared" si="5"/>
        <v>16500</v>
      </c>
      <c r="J58" s="160">
        <v>473.55</v>
      </c>
      <c r="K58" s="160">
        <v>0</v>
      </c>
      <c r="L58" s="160">
        <v>501.6</v>
      </c>
      <c r="M58" s="160">
        <v>25</v>
      </c>
      <c r="N58" s="160">
        <f>+J58+L58+M58</f>
        <v>1000.1500000000001</v>
      </c>
      <c r="O58" s="160">
        <f t="shared" si="7"/>
        <v>15499.85</v>
      </c>
    </row>
    <row r="59" spans="1:15" ht="23.25" x14ac:dyDescent="0.35">
      <c r="A59" s="155" t="s">
        <v>235</v>
      </c>
      <c r="B59" s="156" t="s">
        <v>23</v>
      </c>
      <c r="C59" s="159" t="s">
        <v>28</v>
      </c>
      <c r="D59" s="157" t="s">
        <v>422</v>
      </c>
      <c r="E59" s="158" t="s">
        <v>335</v>
      </c>
      <c r="F59" s="159">
        <v>44774</v>
      </c>
      <c r="G59" s="160">
        <v>30000</v>
      </c>
      <c r="H59" s="160">
        <v>0</v>
      </c>
      <c r="I59" s="160">
        <v>30000</v>
      </c>
      <c r="J59" s="160">
        <v>861</v>
      </c>
      <c r="K59" s="160">
        <v>0</v>
      </c>
      <c r="L59" s="160">
        <v>912</v>
      </c>
      <c r="M59" s="160">
        <v>25</v>
      </c>
      <c r="N59" s="160">
        <v>1798</v>
      </c>
      <c r="O59" s="160">
        <v>28202</v>
      </c>
    </row>
    <row r="60" spans="1:15" ht="23.25" x14ac:dyDescent="0.35">
      <c r="A60" s="155" t="s">
        <v>236</v>
      </c>
      <c r="B60" s="156" t="s">
        <v>23</v>
      </c>
      <c r="C60" s="159" t="s">
        <v>28</v>
      </c>
      <c r="D60" s="157" t="s">
        <v>422</v>
      </c>
      <c r="E60" s="158" t="s">
        <v>335</v>
      </c>
      <c r="F60" s="159">
        <v>44228</v>
      </c>
      <c r="G60" s="160">
        <v>25000</v>
      </c>
      <c r="H60" s="160">
        <v>0</v>
      </c>
      <c r="I60" s="160">
        <v>25000</v>
      </c>
      <c r="J60" s="160">
        <v>717.5</v>
      </c>
      <c r="K60" s="160">
        <v>0</v>
      </c>
      <c r="L60" s="160">
        <v>760</v>
      </c>
      <c r="M60" s="160">
        <v>25</v>
      </c>
      <c r="N60" s="160">
        <v>1502.5</v>
      </c>
      <c r="O60" s="160">
        <v>23497.5</v>
      </c>
    </row>
    <row r="61" spans="1:15" ht="23.25" x14ac:dyDescent="0.35">
      <c r="A61" s="155" t="s">
        <v>237</v>
      </c>
      <c r="B61" s="156" t="s">
        <v>15</v>
      </c>
      <c r="C61" s="159" t="s">
        <v>238</v>
      </c>
      <c r="D61" s="157" t="s">
        <v>422</v>
      </c>
      <c r="E61" s="158" t="s">
        <v>335</v>
      </c>
      <c r="F61" s="159">
        <v>44501</v>
      </c>
      <c r="G61" s="160">
        <v>30000</v>
      </c>
      <c r="H61" s="161">
        <v>0</v>
      </c>
      <c r="I61" s="160">
        <f>G61+H61</f>
        <v>30000</v>
      </c>
      <c r="J61" s="160">
        <v>861</v>
      </c>
      <c r="K61" s="160">
        <v>0</v>
      </c>
      <c r="L61" s="160">
        <v>912</v>
      </c>
      <c r="M61" s="160">
        <v>1740.46</v>
      </c>
      <c r="N61" s="160">
        <f t="shared" ref="N61:N66" si="8">+J61+L61+M61</f>
        <v>3513.46</v>
      </c>
      <c r="O61" s="160">
        <f t="shared" ref="O61:O66" si="9">G61-N61</f>
        <v>26486.54</v>
      </c>
    </row>
    <row r="62" spans="1:15" ht="23.25" x14ac:dyDescent="0.35">
      <c r="A62" s="155" t="s">
        <v>239</v>
      </c>
      <c r="B62" s="156" t="s">
        <v>23</v>
      </c>
      <c r="C62" s="159" t="s">
        <v>24</v>
      </c>
      <c r="D62" s="157" t="s">
        <v>422</v>
      </c>
      <c r="E62" s="158" t="s">
        <v>335</v>
      </c>
      <c r="F62" s="159">
        <v>44197</v>
      </c>
      <c r="G62" s="160">
        <v>30000</v>
      </c>
      <c r="H62" s="161">
        <v>0</v>
      </c>
      <c r="I62" s="160">
        <v>30000</v>
      </c>
      <c r="J62" s="160">
        <v>861</v>
      </c>
      <c r="K62" s="160">
        <v>0</v>
      </c>
      <c r="L62" s="160">
        <v>912</v>
      </c>
      <c r="M62" s="160">
        <v>25</v>
      </c>
      <c r="N62" s="160">
        <f t="shared" si="8"/>
        <v>1798</v>
      </c>
      <c r="O62" s="160">
        <f t="shared" si="9"/>
        <v>28202</v>
      </c>
    </row>
    <row r="63" spans="1:15" ht="23.25" x14ac:dyDescent="0.35">
      <c r="A63" s="155" t="s">
        <v>240</v>
      </c>
      <c r="B63" s="156" t="s">
        <v>15</v>
      </c>
      <c r="C63" s="159" t="s">
        <v>63</v>
      </c>
      <c r="D63" s="157" t="s">
        <v>422</v>
      </c>
      <c r="E63" s="158" t="s">
        <v>335</v>
      </c>
      <c r="F63" s="159">
        <v>44348</v>
      </c>
      <c r="G63" s="160">
        <v>30000</v>
      </c>
      <c r="H63" s="161">
        <v>0</v>
      </c>
      <c r="I63" s="160">
        <f>G63+H63</f>
        <v>30000</v>
      </c>
      <c r="J63" s="160">
        <v>861</v>
      </c>
      <c r="K63" s="160">
        <v>0</v>
      </c>
      <c r="L63" s="160">
        <v>912</v>
      </c>
      <c r="M63" s="160">
        <v>25</v>
      </c>
      <c r="N63" s="160">
        <f t="shared" si="8"/>
        <v>1798</v>
      </c>
      <c r="O63" s="160">
        <f t="shared" si="9"/>
        <v>28202</v>
      </c>
    </row>
    <row r="64" spans="1:15" ht="23.25" x14ac:dyDescent="0.35">
      <c r="A64" s="155" t="s">
        <v>242</v>
      </c>
      <c r="B64" s="156" t="s">
        <v>15</v>
      </c>
      <c r="C64" s="159" t="s">
        <v>63</v>
      </c>
      <c r="D64" s="157" t="s">
        <v>422</v>
      </c>
      <c r="E64" s="158" t="s">
        <v>335</v>
      </c>
      <c r="F64" s="159">
        <v>44317</v>
      </c>
      <c r="G64" s="160">
        <v>30000</v>
      </c>
      <c r="H64" s="161">
        <v>0</v>
      </c>
      <c r="I64" s="160">
        <f>G64+H64</f>
        <v>30000</v>
      </c>
      <c r="J64" s="160">
        <v>861</v>
      </c>
      <c r="K64" s="160">
        <v>0</v>
      </c>
      <c r="L64" s="160">
        <v>912</v>
      </c>
      <c r="M64" s="160">
        <v>25</v>
      </c>
      <c r="N64" s="160">
        <f t="shared" si="8"/>
        <v>1798</v>
      </c>
      <c r="O64" s="160">
        <f t="shared" si="9"/>
        <v>28202</v>
      </c>
    </row>
    <row r="65" spans="1:15" ht="23.25" x14ac:dyDescent="0.35">
      <c r="A65" s="155" t="s">
        <v>243</v>
      </c>
      <c r="B65" s="156" t="s">
        <v>15</v>
      </c>
      <c r="C65" s="159" t="s">
        <v>72</v>
      </c>
      <c r="D65" s="157" t="s">
        <v>422</v>
      </c>
      <c r="E65" s="158" t="s">
        <v>335</v>
      </c>
      <c r="F65" s="159">
        <v>44409</v>
      </c>
      <c r="G65" s="160">
        <v>22500</v>
      </c>
      <c r="H65" s="161">
        <v>0</v>
      </c>
      <c r="I65" s="160">
        <f>G65+H65</f>
        <v>22500</v>
      </c>
      <c r="J65" s="160">
        <v>645.75</v>
      </c>
      <c r="K65" s="160">
        <v>0</v>
      </c>
      <c r="L65" s="160">
        <v>684</v>
      </c>
      <c r="M65" s="160">
        <v>125</v>
      </c>
      <c r="N65" s="160">
        <f t="shared" si="8"/>
        <v>1454.75</v>
      </c>
      <c r="O65" s="160">
        <f t="shared" si="9"/>
        <v>21045.25</v>
      </c>
    </row>
    <row r="66" spans="1:15" ht="23.25" x14ac:dyDescent="0.35">
      <c r="A66" s="155" t="s">
        <v>244</v>
      </c>
      <c r="B66" s="156" t="s">
        <v>15</v>
      </c>
      <c r="C66" s="159" t="s">
        <v>72</v>
      </c>
      <c r="D66" s="157" t="s">
        <v>422</v>
      </c>
      <c r="E66" s="158" t="s">
        <v>335</v>
      </c>
      <c r="F66" s="159">
        <v>44866</v>
      </c>
      <c r="G66" s="160">
        <v>22500</v>
      </c>
      <c r="H66" s="161">
        <v>0</v>
      </c>
      <c r="I66" s="160">
        <f>G66+H66</f>
        <v>22500</v>
      </c>
      <c r="J66" s="160">
        <v>645.75</v>
      </c>
      <c r="K66" s="160">
        <v>0</v>
      </c>
      <c r="L66" s="160">
        <v>684</v>
      </c>
      <c r="M66" s="160">
        <v>25</v>
      </c>
      <c r="N66" s="160">
        <f t="shared" si="8"/>
        <v>1354.75</v>
      </c>
      <c r="O66" s="160">
        <f t="shared" si="9"/>
        <v>21145.25</v>
      </c>
    </row>
    <row r="67" spans="1:15" ht="23.25" x14ac:dyDescent="0.35">
      <c r="A67" s="155" t="s">
        <v>245</v>
      </c>
      <c r="B67" s="156" t="s">
        <v>15</v>
      </c>
      <c r="C67" s="159" t="s">
        <v>87</v>
      </c>
      <c r="D67" s="157" t="s">
        <v>422</v>
      </c>
      <c r="E67" s="158" t="s">
        <v>335</v>
      </c>
      <c r="F67" s="159">
        <v>44348</v>
      </c>
      <c r="G67" s="160">
        <v>15000</v>
      </c>
      <c r="H67" s="160">
        <v>0</v>
      </c>
      <c r="I67" s="160">
        <v>15000</v>
      </c>
      <c r="J67" s="160">
        <v>430.5</v>
      </c>
      <c r="K67" s="160">
        <v>0</v>
      </c>
      <c r="L67" s="160">
        <v>456</v>
      </c>
      <c r="M67" s="160">
        <v>11510.67</v>
      </c>
      <c r="N67" s="160">
        <v>12397.17</v>
      </c>
      <c r="O67" s="160">
        <v>2602.83</v>
      </c>
    </row>
    <row r="68" spans="1:15" ht="23.25" x14ac:dyDescent="0.35">
      <c r="A68" s="155" t="s">
        <v>246</v>
      </c>
      <c r="B68" s="156" t="s">
        <v>23</v>
      </c>
      <c r="C68" s="159" t="s">
        <v>76</v>
      </c>
      <c r="D68" s="157" t="s">
        <v>422</v>
      </c>
      <c r="E68" s="158" t="s">
        <v>335</v>
      </c>
      <c r="F68" s="159">
        <v>44621</v>
      </c>
      <c r="G68" s="160">
        <v>16500</v>
      </c>
      <c r="H68" s="160">
        <v>0</v>
      </c>
      <c r="I68" s="160">
        <v>16500</v>
      </c>
      <c r="J68" s="160">
        <v>473.55</v>
      </c>
      <c r="K68" s="160">
        <v>0</v>
      </c>
      <c r="L68" s="160">
        <v>501.6</v>
      </c>
      <c r="M68" s="160">
        <v>25</v>
      </c>
      <c r="N68" s="160">
        <v>1000.15</v>
      </c>
      <c r="O68" s="160">
        <v>15499.85</v>
      </c>
    </row>
    <row r="69" spans="1:15" ht="23.25" x14ac:dyDescent="0.35">
      <c r="A69" s="155" t="s">
        <v>247</v>
      </c>
      <c r="B69" s="156" t="s">
        <v>23</v>
      </c>
      <c r="C69" s="159" t="s">
        <v>76</v>
      </c>
      <c r="D69" s="157" t="s">
        <v>422</v>
      </c>
      <c r="E69" s="158" t="s">
        <v>335</v>
      </c>
      <c r="F69" s="159">
        <v>44682</v>
      </c>
      <c r="G69" s="160">
        <v>15000</v>
      </c>
      <c r="H69" s="161">
        <v>0</v>
      </c>
      <c r="I69" s="160">
        <f>G69+H69</f>
        <v>15000</v>
      </c>
      <c r="J69" s="160">
        <v>430.5</v>
      </c>
      <c r="K69" s="160">
        <v>0</v>
      </c>
      <c r="L69" s="160">
        <v>456</v>
      </c>
      <c r="M69" s="160">
        <v>25</v>
      </c>
      <c r="N69" s="160">
        <f>+J69+L69+M69</f>
        <v>911.5</v>
      </c>
      <c r="O69" s="160">
        <f t="shared" ref="O69:O74" si="10">G69-N69</f>
        <v>14088.5</v>
      </c>
    </row>
    <row r="70" spans="1:15" ht="23.25" x14ac:dyDescent="0.35">
      <c r="A70" s="155" t="s">
        <v>248</v>
      </c>
      <c r="B70" s="156" t="s">
        <v>23</v>
      </c>
      <c r="C70" s="159" t="s">
        <v>76</v>
      </c>
      <c r="D70" s="157" t="s">
        <v>422</v>
      </c>
      <c r="E70" s="158" t="s">
        <v>335</v>
      </c>
      <c r="F70" s="159">
        <v>44287</v>
      </c>
      <c r="G70" s="160">
        <v>16500</v>
      </c>
      <c r="H70" s="161">
        <v>0</v>
      </c>
      <c r="I70" s="160">
        <f>G70+H70</f>
        <v>16500</v>
      </c>
      <c r="J70" s="160">
        <v>473.55</v>
      </c>
      <c r="K70" s="160">
        <v>0</v>
      </c>
      <c r="L70" s="160">
        <v>501.6</v>
      </c>
      <c r="M70" s="160">
        <v>1840.46</v>
      </c>
      <c r="N70" s="160">
        <f>+J70+L70+M70</f>
        <v>2815.61</v>
      </c>
      <c r="O70" s="160">
        <f t="shared" si="10"/>
        <v>13684.39</v>
      </c>
    </row>
    <row r="71" spans="1:15" ht="23.25" x14ac:dyDescent="0.35">
      <c r="A71" s="155" t="s">
        <v>249</v>
      </c>
      <c r="B71" s="156" t="s">
        <v>15</v>
      </c>
      <c r="C71" s="159" t="s">
        <v>76</v>
      </c>
      <c r="D71" s="157" t="s">
        <v>422</v>
      </c>
      <c r="E71" s="158" t="s">
        <v>335</v>
      </c>
      <c r="F71" s="159">
        <v>44713</v>
      </c>
      <c r="G71" s="160">
        <v>15000</v>
      </c>
      <c r="H71" s="161">
        <v>0</v>
      </c>
      <c r="I71" s="160">
        <f>G71+H71</f>
        <v>15000</v>
      </c>
      <c r="J71" s="160">
        <v>430.5</v>
      </c>
      <c r="K71" s="160">
        <v>0</v>
      </c>
      <c r="L71" s="160">
        <v>456</v>
      </c>
      <c r="M71" s="160">
        <v>25</v>
      </c>
      <c r="N71" s="160">
        <f>+J71+L71+M71</f>
        <v>911.5</v>
      </c>
      <c r="O71" s="160">
        <f t="shared" si="10"/>
        <v>14088.5</v>
      </c>
    </row>
    <row r="72" spans="1:15" ht="23.25" x14ac:dyDescent="0.35">
      <c r="A72" s="155" t="s">
        <v>250</v>
      </c>
      <c r="B72" s="156" t="s">
        <v>23</v>
      </c>
      <c r="C72" s="159" t="s">
        <v>76</v>
      </c>
      <c r="D72" s="157" t="s">
        <v>422</v>
      </c>
      <c r="E72" s="158" t="s">
        <v>335</v>
      </c>
      <c r="F72" s="159">
        <v>44256</v>
      </c>
      <c r="G72" s="160">
        <v>15000</v>
      </c>
      <c r="H72" s="161">
        <v>0</v>
      </c>
      <c r="I72" s="160">
        <f>G72+H72</f>
        <v>15000</v>
      </c>
      <c r="J72" s="160">
        <v>430.5</v>
      </c>
      <c r="K72" s="160">
        <v>0</v>
      </c>
      <c r="L72" s="160">
        <v>456</v>
      </c>
      <c r="M72" s="160">
        <v>1740.46</v>
      </c>
      <c r="N72" s="160">
        <f>+J72+L72+M72</f>
        <v>2626.96</v>
      </c>
      <c r="O72" s="160">
        <f t="shared" si="10"/>
        <v>12373.04</v>
      </c>
    </row>
    <row r="73" spans="1:15" ht="23.25" x14ac:dyDescent="0.35">
      <c r="A73" s="155" t="s">
        <v>251</v>
      </c>
      <c r="B73" s="156" t="s">
        <v>23</v>
      </c>
      <c r="C73" s="159" t="s">
        <v>76</v>
      </c>
      <c r="D73" s="157" t="s">
        <v>422</v>
      </c>
      <c r="E73" s="158" t="s">
        <v>335</v>
      </c>
      <c r="F73" s="159">
        <v>44805</v>
      </c>
      <c r="G73" s="160">
        <v>15000</v>
      </c>
      <c r="H73" s="161">
        <v>0</v>
      </c>
      <c r="I73" s="160">
        <v>15000</v>
      </c>
      <c r="J73" s="160">
        <v>430.5</v>
      </c>
      <c r="K73" s="160">
        <v>0</v>
      </c>
      <c r="L73" s="160">
        <v>456</v>
      </c>
      <c r="M73" s="160">
        <v>25</v>
      </c>
      <c r="N73" s="160">
        <f>+J73+L73+M73</f>
        <v>911.5</v>
      </c>
      <c r="O73" s="160">
        <f t="shared" si="10"/>
        <v>14088.5</v>
      </c>
    </row>
    <row r="74" spans="1:15" ht="23.25" x14ac:dyDescent="0.35">
      <c r="A74" s="155" t="s">
        <v>252</v>
      </c>
      <c r="B74" s="156" t="s">
        <v>23</v>
      </c>
      <c r="C74" s="159" t="s">
        <v>76</v>
      </c>
      <c r="D74" s="157" t="s">
        <v>422</v>
      </c>
      <c r="E74" s="158" t="s">
        <v>335</v>
      </c>
      <c r="F74" s="159">
        <v>44835</v>
      </c>
      <c r="G74" s="160">
        <v>16500</v>
      </c>
      <c r="H74" s="161">
        <v>0</v>
      </c>
      <c r="I74" s="160">
        <f>G74+H74</f>
        <v>16500</v>
      </c>
      <c r="J74" s="160">
        <v>473.55</v>
      </c>
      <c r="K74" s="160">
        <v>0</v>
      </c>
      <c r="L74" s="160">
        <v>501.6</v>
      </c>
      <c r="M74" s="160">
        <v>25</v>
      </c>
      <c r="N74" s="160">
        <v>1000.15</v>
      </c>
      <c r="O74" s="160">
        <f t="shared" si="10"/>
        <v>15499.85</v>
      </c>
    </row>
    <row r="75" spans="1:15" ht="23.25" x14ac:dyDescent="0.35">
      <c r="A75" s="155" t="s">
        <v>322</v>
      </c>
      <c r="B75" s="156" t="s">
        <v>23</v>
      </c>
      <c r="C75" s="159" t="s">
        <v>76</v>
      </c>
      <c r="D75" s="157" t="s">
        <v>422</v>
      </c>
      <c r="E75" s="158" t="s">
        <v>335</v>
      </c>
      <c r="F75" s="159">
        <v>44986</v>
      </c>
      <c r="G75" s="160">
        <v>15000</v>
      </c>
      <c r="H75" s="160">
        <v>0</v>
      </c>
      <c r="I75" s="160">
        <v>15000</v>
      </c>
      <c r="J75" s="160">
        <v>430.5</v>
      </c>
      <c r="K75" s="160">
        <v>0</v>
      </c>
      <c r="L75" s="160">
        <v>456</v>
      </c>
      <c r="M75" s="160">
        <v>25</v>
      </c>
      <c r="N75" s="160">
        <v>911.5</v>
      </c>
      <c r="O75" s="160">
        <v>14088.5</v>
      </c>
    </row>
    <row r="76" spans="1:15" ht="23.25" x14ac:dyDescent="0.35">
      <c r="A76" s="155" t="s">
        <v>323</v>
      </c>
      <c r="B76" s="156" t="s">
        <v>15</v>
      </c>
      <c r="C76" s="159" t="s">
        <v>63</v>
      </c>
      <c r="D76" s="157" t="s">
        <v>422</v>
      </c>
      <c r="E76" s="158" t="s">
        <v>335</v>
      </c>
      <c r="F76" s="159">
        <v>44986</v>
      </c>
      <c r="G76" s="160">
        <v>30000</v>
      </c>
      <c r="H76" s="161">
        <v>0</v>
      </c>
      <c r="I76" s="160">
        <f>G76+H76</f>
        <v>30000</v>
      </c>
      <c r="J76" s="160">
        <v>861</v>
      </c>
      <c r="K76" s="160">
        <v>0</v>
      </c>
      <c r="L76" s="160">
        <v>912</v>
      </c>
      <c r="M76" s="160">
        <v>25</v>
      </c>
      <c r="N76" s="160">
        <f>+J76+L76+M76</f>
        <v>1798</v>
      </c>
      <c r="O76" s="160">
        <f>G76-N76</f>
        <v>28202</v>
      </c>
    </row>
    <row r="77" spans="1:15" ht="23.25" x14ac:dyDescent="0.35">
      <c r="A77" s="155" t="s">
        <v>486</v>
      </c>
      <c r="B77" s="156" t="s">
        <v>15</v>
      </c>
      <c r="C77" s="159" t="s">
        <v>91</v>
      </c>
      <c r="D77" s="157" t="s">
        <v>422</v>
      </c>
      <c r="E77" s="158" t="s">
        <v>335</v>
      </c>
      <c r="F77" s="159">
        <v>44986</v>
      </c>
      <c r="G77" s="160">
        <v>16500</v>
      </c>
      <c r="H77" s="161">
        <v>0</v>
      </c>
      <c r="I77" s="160">
        <f>G77+H77</f>
        <v>16500</v>
      </c>
      <c r="J77" s="160">
        <v>473.55</v>
      </c>
      <c r="K77" s="160">
        <v>0</v>
      </c>
      <c r="L77" s="160">
        <v>501.6</v>
      </c>
      <c r="M77" s="160">
        <v>25</v>
      </c>
      <c r="N77" s="160">
        <f>+J77+L77+M77</f>
        <v>1000.1500000000001</v>
      </c>
      <c r="O77" s="160">
        <f>G77-N77</f>
        <v>15499.85</v>
      </c>
    </row>
    <row r="78" spans="1:15" ht="23.25" x14ac:dyDescent="0.35">
      <c r="A78" s="155" t="s">
        <v>325</v>
      </c>
      <c r="B78" s="156" t="s">
        <v>15</v>
      </c>
      <c r="C78" s="159" t="s">
        <v>72</v>
      </c>
      <c r="D78" s="157" t="s">
        <v>422</v>
      </c>
      <c r="E78" s="158" t="s">
        <v>335</v>
      </c>
      <c r="F78" s="159">
        <v>36982</v>
      </c>
      <c r="G78" s="160">
        <v>22500</v>
      </c>
      <c r="H78" s="160">
        <v>0</v>
      </c>
      <c r="I78" s="160">
        <v>22500</v>
      </c>
      <c r="J78" s="160">
        <v>645.75</v>
      </c>
      <c r="K78" s="160">
        <v>0</v>
      </c>
      <c r="L78" s="160">
        <v>684</v>
      </c>
      <c r="M78" s="160">
        <v>25</v>
      </c>
      <c r="N78" s="160">
        <v>1354.75</v>
      </c>
      <c r="O78" s="160">
        <v>21145.25</v>
      </c>
    </row>
    <row r="79" spans="1:15" ht="23.25" x14ac:dyDescent="0.35">
      <c r="A79" s="155" t="s">
        <v>326</v>
      </c>
      <c r="B79" s="156" t="s">
        <v>23</v>
      </c>
      <c r="C79" s="159" t="s">
        <v>76</v>
      </c>
      <c r="D79" s="157" t="s">
        <v>422</v>
      </c>
      <c r="E79" s="158" t="s">
        <v>335</v>
      </c>
      <c r="F79" s="159">
        <v>36982</v>
      </c>
      <c r="G79" s="160">
        <v>15000</v>
      </c>
      <c r="H79" s="160">
        <v>0</v>
      </c>
      <c r="I79" s="160">
        <v>15000</v>
      </c>
      <c r="J79" s="160">
        <v>430.5</v>
      </c>
      <c r="K79" s="160">
        <v>0</v>
      </c>
      <c r="L79" s="160">
        <v>456</v>
      </c>
      <c r="M79" s="160">
        <v>25</v>
      </c>
      <c r="N79" s="160">
        <f>+J79+L79+M79</f>
        <v>911.5</v>
      </c>
      <c r="O79" s="160">
        <f>G79-N79</f>
        <v>14088.5</v>
      </c>
    </row>
    <row r="80" spans="1:15" ht="23.25" x14ac:dyDescent="0.35">
      <c r="A80" s="155" t="s">
        <v>340</v>
      </c>
      <c r="B80" s="156" t="s">
        <v>23</v>
      </c>
      <c r="C80" s="159" t="s">
        <v>28</v>
      </c>
      <c r="D80" s="157" t="s">
        <v>422</v>
      </c>
      <c r="E80" s="158" t="s">
        <v>335</v>
      </c>
      <c r="F80" s="159">
        <v>45047</v>
      </c>
      <c r="G80" s="160">
        <v>30000</v>
      </c>
      <c r="H80" s="160">
        <v>0</v>
      </c>
      <c r="I80" s="160">
        <v>30000</v>
      </c>
      <c r="J80" s="160">
        <v>861</v>
      </c>
      <c r="K80" s="160">
        <v>0</v>
      </c>
      <c r="L80" s="160">
        <v>912</v>
      </c>
      <c r="M80" s="160">
        <v>125</v>
      </c>
      <c r="N80" s="160">
        <f>+J80+L80+M80</f>
        <v>1898</v>
      </c>
      <c r="O80" s="160">
        <f>G80-N80</f>
        <v>28102</v>
      </c>
    </row>
    <row r="81" spans="1:15" ht="23.25" x14ac:dyDescent="0.35">
      <c r="A81" s="155" t="s">
        <v>327</v>
      </c>
      <c r="B81" s="156" t="s">
        <v>15</v>
      </c>
      <c r="C81" s="159" t="s">
        <v>91</v>
      </c>
      <c r="D81" s="157" t="s">
        <v>422</v>
      </c>
      <c r="E81" s="158" t="s">
        <v>335</v>
      </c>
      <c r="F81" s="159">
        <v>45047</v>
      </c>
      <c r="G81" s="160">
        <v>16500</v>
      </c>
      <c r="H81" s="160">
        <v>0</v>
      </c>
      <c r="I81" s="160">
        <v>16500</v>
      </c>
      <c r="J81" s="160">
        <v>473.55</v>
      </c>
      <c r="K81" s="160">
        <v>0</v>
      </c>
      <c r="L81" s="160">
        <v>501.6</v>
      </c>
      <c r="M81" s="160">
        <v>25</v>
      </c>
      <c r="N81" s="160">
        <f>+J81+L81+M81</f>
        <v>1000.1500000000001</v>
      </c>
      <c r="O81" s="160">
        <f>G81-N81</f>
        <v>15499.85</v>
      </c>
    </row>
    <row r="82" spans="1:15" ht="23.25" x14ac:dyDescent="0.35">
      <c r="A82" s="155" t="s">
        <v>329</v>
      </c>
      <c r="B82" s="156" t="s">
        <v>23</v>
      </c>
      <c r="C82" s="159" t="s">
        <v>84</v>
      </c>
      <c r="D82" s="157" t="s">
        <v>422</v>
      </c>
      <c r="E82" s="158" t="s">
        <v>335</v>
      </c>
      <c r="F82" s="159">
        <v>45108</v>
      </c>
      <c r="G82" s="160">
        <v>30000</v>
      </c>
      <c r="H82" s="160">
        <v>0</v>
      </c>
      <c r="I82" s="160">
        <v>30000</v>
      </c>
      <c r="J82" s="160">
        <v>861</v>
      </c>
      <c r="K82" s="160">
        <v>0</v>
      </c>
      <c r="L82" s="160">
        <v>912</v>
      </c>
      <c r="M82" s="160">
        <v>1740.46</v>
      </c>
      <c r="N82" s="160">
        <v>3513.46</v>
      </c>
      <c r="O82" s="160">
        <v>26486.54</v>
      </c>
    </row>
    <row r="83" spans="1:15" ht="23.25" x14ac:dyDescent="0.35">
      <c r="A83" s="155" t="s">
        <v>334</v>
      </c>
      <c r="B83" s="156" t="s">
        <v>15</v>
      </c>
      <c r="C83" s="159" t="s">
        <v>24</v>
      </c>
      <c r="D83" s="157" t="s">
        <v>422</v>
      </c>
      <c r="E83" s="158" t="s">
        <v>335</v>
      </c>
      <c r="F83" s="159">
        <v>45139</v>
      </c>
      <c r="G83" s="160">
        <v>30000</v>
      </c>
      <c r="H83" s="160">
        <v>0</v>
      </c>
      <c r="I83" s="160">
        <v>30000</v>
      </c>
      <c r="J83" s="160">
        <v>861</v>
      </c>
      <c r="K83" s="160">
        <v>0</v>
      </c>
      <c r="L83" s="160">
        <v>912</v>
      </c>
      <c r="M83" s="160">
        <v>25</v>
      </c>
      <c r="N83" s="160">
        <f>+J83+L83+M83</f>
        <v>1798</v>
      </c>
      <c r="O83" s="160">
        <f>G83-N83</f>
        <v>28202</v>
      </c>
    </row>
    <row r="84" spans="1:15" ht="23.25" x14ac:dyDescent="0.35">
      <c r="A84" s="155" t="s">
        <v>347</v>
      </c>
      <c r="B84" s="156" t="s">
        <v>15</v>
      </c>
      <c r="C84" s="159" t="s">
        <v>336</v>
      </c>
      <c r="D84" s="157" t="s">
        <v>422</v>
      </c>
      <c r="E84" s="158" t="s">
        <v>335</v>
      </c>
      <c r="F84" s="159">
        <v>45231</v>
      </c>
      <c r="G84" s="160">
        <v>22500</v>
      </c>
      <c r="H84" s="160">
        <v>0</v>
      </c>
      <c r="I84" s="160">
        <v>22500</v>
      </c>
      <c r="J84" s="160">
        <v>645.75</v>
      </c>
      <c r="K84" s="160">
        <v>0</v>
      </c>
      <c r="L84" s="160">
        <v>684</v>
      </c>
      <c r="M84" s="160">
        <v>25</v>
      </c>
      <c r="N84" s="160">
        <v>1354.75</v>
      </c>
      <c r="O84" s="160">
        <v>21145.25</v>
      </c>
    </row>
    <row r="85" spans="1:15" ht="23.25" x14ac:dyDescent="0.35">
      <c r="A85" s="155" t="s">
        <v>348</v>
      </c>
      <c r="B85" s="156" t="s">
        <v>23</v>
      </c>
      <c r="C85" s="159" t="s">
        <v>28</v>
      </c>
      <c r="D85" s="157" t="s">
        <v>422</v>
      </c>
      <c r="E85" s="158" t="s">
        <v>335</v>
      </c>
      <c r="F85" s="159">
        <v>45231</v>
      </c>
      <c r="G85" s="160">
        <v>25000</v>
      </c>
      <c r="H85" s="160">
        <v>0</v>
      </c>
      <c r="I85" s="160">
        <v>25000</v>
      </c>
      <c r="J85" s="160">
        <v>717.5</v>
      </c>
      <c r="K85" s="160">
        <v>0</v>
      </c>
      <c r="L85" s="160">
        <v>760</v>
      </c>
      <c r="M85" s="160">
        <v>25</v>
      </c>
      <c r="N85" s="160">
        <v>1502.5</v>
      </c>
      <c r="O85" s="160">
        <v>23497.5</v>
      </c>
    </row>
    <row r="86" spans="1:15" ht="23.25" x14ac:dyDescent="0.35">
      <c r="A86" s="155" t="s">
        <v>349</v>
      </c>
      <c r="B86" s="156" t="s">
        <v>15</v>
      </c>
      <c r="C86" s="159" t="s">
        <v>24</v>
      </c>
      <c r="D86" s="157" t="s">
        <v>422</v>
      </c>
      <c r="E86" s="158" t="s">
        <v>335</v>
      </c>
      <c r="F86" s="159">
        <v>45231</v>
      </c>
      <c r="G86" s="160">
        <v>30000</v>
      </c>
      <c r="H86" s="160">
        <v>0</v>
      </c>
      <c r="I86" s="160">
        <v>30000</v>
      </c>
      <c r="J86" s="160">
        <v>861</v>
      </c>
      <c r="K86" s="160">
        <v>0</v>
      </c>
      <c r="L86" s="160">
        <v>912</v>
      </c>
      <c r="M86" s="160">
        <v>1740.46</v>
      </c>
      <c r="N86" s="160">
        <v>3513.46</v>
      </c>
      <c r="O86" s="160">
        <v>26486.54</v>
      </c>
    </row>
    <row r="87" spans="1:15" ht="23.25" x14ac:dyDescent="0.35">
      <c r="A87" s="162" t="s">
        <v>352</v>
      </c>
      <c r="B87" s="156" t="s">
        <v>23</v>
      </c>
      <c r="C87" s="159" t="s">
        <v>24</v>
      </c>
      <c r="D87" s="157" t="s">
        <v>422</v>
      </c>
      <c r="E87" s="158" t="s">
        <v>335</v>
      </c>
      <c r="F87" s="159">
        <v>45261</v>
      </c>
      <c r="G87" s="160">
        <v>33000</v>
      </c>
      <c r="H87" s="160">
        <v>0</v>
      </c>
      <c r="I87" s="160">
        <v>33000</v>
      </c>
      <c r="J87" s="160">
        <v>947.1</v>
      </c>
      <c r="K87" s="160">
        <v>0</v>
      </c>
      <c r="L87" s="160">
        <v>1003.2</v>
      </c>
      <c r="M87" s="160">
        <v>3115</v>
      </c>
      <c r="N87" s="160">
        <v>5065.3</v>
      </c>
      <c r="O87" s="160">
        <v>27934.7</v>
      </c>
    </row>
    <row r="88" spans="1:15" ht="23.25" x14ac:dyDescent="0.35">
      <c r="A88" s="155" t="s">
        <v>353</v>
      </c>
      <c r="B88" s="156" t="s">
        <v>15</v>
      </c>
      <c r="C88" s="159" t="s">
        <v>91</v>
      </c>
      <c r="D88" s="157" t="s">
        <v>422</v>
      </c>
      <c r="E88" s="158" t="s">
        <v>335</v>
      </c>
      <c r="F88" s="159">
        <v>45261</v>
      </c>
      <c r="G88" s="160">
        <v>16500</v>
      </c>
      <c r="H88" s="160">
        <v>0</v>
      </c>
      <c r="I88" s="160">
        <v>16500</v>
      </c>
      <c r="J88" s="160">
        <v>473.55</v>
      </c>
      <c r="K88" s="160">
        <v>0</v>
      </c>
      <c r="L88" s="160">
        <v>501.6</v>
      </c>
      <c r="M88" s="160">
        <v>25</v>
      </c>
      <c r="N88" s="160">
        <f>+J88+L88+M88</f>
        <v>1000.1500000000001</v>
      </c>
      <c r="O88" s="160">
        <f>G88-N88</f>
        <v>15499.85</v>
      </c>
    </row>
    <row r="89" spans="1:15" s="141" customFormat="1" ht="26.25" x14ac:dyDescent="0.4">
      <c r="A89" s="167" t="s">
        <v>176</v>
      </c>
      <c r="B89" s="168">
        <v>84</v>
      </c>
      <c r="C89" s="169"/>
      <c r="D89" s="169"/>
      <c r="E89" s="170"/>
      <c r="F89" s="169"/>
      <c r="G89" s="171">
        <f>SUM(G5:G88)</f>
        <v>1733000</v>
      </c>
      <c r="H89" s="172">
        <f>SUM(H5:H77)</f>
        <v>0</v>
      </c>
      <c r="I89" s="171">
        <f t="shared" ref="I89:K89" si="11">SUM(I5:I88)</f>
        <v>1733000</v>
      </c>
      <c r="J89" s="171">
        <f>SUM(J5:J88)</f>
        <v>49737.099999999991</v>
      </c>
      <c r="K89" s="171">
        <f t="shared" si="11"/>
        <v>0</v>
      </c>
      <c r="L89" s="171">
        <f>SUM(L5:L88)</f>
        <v>52683.199999999953</v>
      </c>
      <c r="M89" s="171">
        <f>SUM(M5:M88)</f>
        <v>45224.52</v>
      </c>
      <c r="N89" s="171">
        <f>SUM(N5:N88)</f>
        <v>147644.81999999989</v>
      </c>
      <c r="O89" s="171">
        <f>SUM(O5:O88)</f>
        <v>1585355.1799999997</v>
      </c>
    </row>
    <row r="90" spans="1:15" ht="18.75" x14ac:dyDescent="0.3">
      <c r="A90" s="109"/>
      <c r="B90" s="110"/>
      <c r="C90" s="111"/>
      <c r="D90" s="111"/>
      <c r="E90" s="112"/>
      <c r="F90" s="111"/>
      <c r="G90" s="113"/>
      <c r="H90" s="114"/>
      <c r="I90" s="113"/>
      <c r="J90" s="113"/>
      <c r="K90" s="113"/>
      <c r="L90" s="113"/>
      <c r="M90" s="113"/>
      <c r="N90" s="113"/>
      <c r="O90" s="113"/>
    </row>
    <row r="91" spans="1:15" ht="18.75" x14ac:dyDescent="0.3">
      <c r="A91" s="115"/>
      <c r="B91" s="116"/>
      <c r="C91" s="117"/>
      <c r="D91" s="117"/>
      <c r="E91" s="118"/>
      <c r="F91" s="117"/>
      <c r="G91" s="119"/>
      <c r="H91" s="120"/>
      <c r="I91" s="119"/>
      <c r="J91" s="119"/>
      <c r="K91" s="119"/>
      <c r="L91" s="119"/>
      <c r="M91" s="119"/>
      <c r="N91" s="119"/>
      <c r="O91" s="119"/>
    </row>
    <row r="92" spans="1:15" x14ac:dyDescent="0.25">
      <c r="A92" s="3"/>
      <c r="B92" s="3"/>
      <c r="C92" s="3"/>
      <c r="D92" s="3"/>
      <c r="E92" s="6"/>
      <c r="F92" s="3"/>
      <c r="G92" s="3"/>
      <c r="H92" s="7"/>
      <c r="I92" s="3"/>
      <c r="J92" s="3"/>
      <c r="K92" s="3"/>
      <c r="L92" s="3"/>
      <c r="M92" s="3"/>
      <c r="N92" s="3"/>
      <c r="O92" s="3"/>
    </row>
    <row r="93" spans="1:15" s="151" customFormat="1" ht="28.5" x14ac:dyDescent="0.45">
      <c r="A93" s="149" t="s">
        <v>177</v>
      </c>
      <c r="B93" s="150"/>
      <c r="C93" s="150"/>
      <c r="E93" s="152"/>
      <c r="F93" s="219" t="s">
        <v>178</v>
      </c>
      <c r="G93" s="219"/>
      <c r="H93" s="219"/>
      <c r="I93" s="150"/>
      <c r="J93" s="150"/>
      <c r="K93" s="150"/>
    </row>
    <row r="94" spans="1:15" x14ac:dyDescent="0.25">
      <c r="A94" s="45"/>
      <c r="B94" s="45"/>
      <c r="C94" s="45"/>
      <c r="D94" s="45"/>
      <c r="E94" s="46"/>
      <c r="F94" s="45"/>
      <c r="G94" s="45"/>
      <c r="H94" s="43"/>
      <c r="I94" s="45"/>
      <c r="J94" s="45"/>
      <c r="K94" s="45"/>
      <c r="L94" s="45"/>
      <c r="M94" s="4"/>
      <c r="N94" s="4"/>
      <c r="O94" s="4"/>
    </row>
    <row r="96" spans="1:15" x14ac:dyDescent="0.25">
      <c r="M96" s="10"/>
    </row>
    <row r="99" spans="5:8" x14ac:dyDescent="0.25">
      <c r="E99"/>
      <c r="H99"/>
    </row>
    <row r="100" spans="5:8" x14ac:dyDescent="0.25">
      <c r="E100"/>
      <c r="H100"/>
    </row>
    <row r="101" spans="5:8" x14ac:dyDescent="0.25">
      <c r="E101"/>
      <c r="H101"/>
    </row>
    <row r="102" spans="5:8" x14ac:dyDescent="0.25">
      <c r="E102"/>
      <c r="H102"/>
    </row>
    <row r="103" spans="5:8" x14ac:dyDescent="0.25">
      <c r="E103"/>
      <c r="H103"/>
    </row>
    <row r="104" spans="5:8" x14ac:dyDescent="0.25">
      <c r="E104"/>
      <c r="H104"/>
    </row>
    <row r="105" spans="5:8" x14ac:dyDescent="0.25">
      <c r="E105"/>
      <c r="H105"/>
    </row>
    <row r="106" spans="5:8" x14ac:dyDescent="0.25">
      <c r="E106"/>
      <c r="H106"/>
    </row>
    <row r="107" spans="5:8" x14ac:dyDescent="0.25">
      <c r="E107"/>
      <c r="H107"/>
    </row>
    <row r="108" spans="5:8" x14ac:dyDescent="0.25">
      <c r="E108"/>
      <c r="H108"/>
    </row>
    <row r="109" spans="5:8" x14ac:dyDescent="0.25">
      <c r="E109"/>
      <c r="H109"/>
    </row>
    <row r="110" spans="5:8" x14ac:dyDescent="0.25">
      <c r="E110"/>
      <c r="H110"/>
    </row>
    <row r="111" spans="5:8" x14ac:dyDescent="0.25">
      <c r="E111"/>
      <c r="H111"/>
    </row>
    <row r="112" spans="5:8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</sheetData>
  <sortState xmlns:xlrd2="http://schemas.microsoft.com/office/spreadsheetml/2017/richdata2" ref="A5:M89">
    <sortCondition ref="C5:C89" customList="OFICIAL DE PESCA I,SECRETARIA ADMINISTRATIVA,AUXILIAR ADMINISTRATIVO (A),AUXILIAR,ENUMERADOR,SECRETARIA,SECRETARIO (A),RECEPCIONISTA,DIGITADOR,MENSAJERO INTERNO,CHOFER,VIGILANTE,CONSERJE"/>
  </sortState>
  <mergeCells count="1">
    <mergeCell ref="F93:H93"/>
  </mergeCells>
  <phoneticPr fontId="22" type="noConversion"/>
  <conditionalFormatting sqref="A90:A92">
    <cfRule type="duplicateValues" dxfId="14" priority="2"/>
  </conditionalFormatting>
  <conditionalFormatting sqref="A93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2:FN74"/>
  <sheetViews>
    <sheetView zoomScale="145" zoomScaleNormal="145" zoomScalePageLayoutView="130" workbookViewId="0">
      <selection sqref="A1:Y69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58.8554687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2" spans="1:15" x14ac:dyDescent="0.25">
      <c r="A2" s="3"/>
      <c r="B2" s="3"/>
      <c r="C2" s="3"/>
    </row>
    <row r="3" spans="1:15" s="58" customFormat="1" ht="15.75" x14ac:dyDescent="0.25">
      <c r="A3" s="128" t="s">
        <v>546</v>
      </c>
      <c r="B3" s="3"/>
      <c r="C3" s="3"/>
      <c r="E3" s="59"/>
      <c r="H3" s="57"/>
    </row>
    <row r="4" spans="1:15" ht="22.5" customHeight="1" x14ac:dyDescent="0.25">
      <c r="A4" s="23" t="s">
        <v>0</v>
      </c>
      <c r="B4" s="23" t="s">
        <v>321</v>
      </c>
      <c r="C4" s="23" t="s">
        <v>2</v>
      </c>
      <c r="D4" s="23" t="s">
        <v>3</v>
      </c>
      <c r="E4" s="23" t="s">
        <v>489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</row>
    <row r="5" spans="1:15" ht="13.5" customHeight="1" x14ac:dyDescent="0.25">
      <c r="A5" s="15" t="s">
        <v>253</v>
      </c>
      <c r="B5" s="16" t="s">
        <v>15</v>
      </c>
      <c r="C5" s="15" t="s">
        <v>482</v>
      </c>
      <c r="D5" s="15" t="s">
        <v>423</v>
      </c>
      <c r="E5" s="16" t="s">
        <v>254</v>
      </c>
      <c r="F5" s="17">
        <v>44287</v>
      </c>
      <c r="G5" s="51">
        <v>44000</v>
      </c>
      <c r="H5" s="51">
        <v>0</v>
      </c>
      <c r="I5" s="51">
        <v>44000</v>
      </c>
      <c r="J5" s="51">
        <v>1262.8</v>
      </c>
      <c r="K5" s="51">
        <v>1007.19</v>
      </c>
      <c r="L5" s="51">
        <v>1337.6</v>
      </c>
      <c r="M5" s="51">
        <v>25</v>
      </c>
      <c r="N5" s="51">
        <f>J5+K5+L5+M5</f>
        <v>3632.5899999999997</v>
      </c>
      <c r="O5" s="51">
        <f>G5-N5</f>
        <v>40367.410000000003</v>
      </c>
    </row>
    <row r="6" spans="1:15" x14ac:dyDescent="0.25">
      <c r="A6" s="15" t="s">
        <v>255</v>
      </c>
      <c r="B6" s="16" t="s">
        <v>15</v>
      </c>
      <c r="C6" s="15" t="s">
        <v>436</v>
      </c>
      <c r="D6" s="15" t="s">
        <v>410</v>
      </c>
      <c r="E6" s="16" t="s">
        <v>254</v>
      </c>
      <c r="F6" s="17">
        <v>44228</v>
      </c>
      <c r="G6" s="51">
        <v>40000</v>
      </c>
      <c r="H6" s="52">
        <v>0</v>
      </c>
      <c r="I6" s="51">
        <f t="shared" ref="I6:I44" si="0">G6-H6</f>
        <v>40000</v>
      </c>
      <c r="J6" s="51">
        <v>1148</v>
      </c>
      <c r="K6" s="53">
        <v>442.65</v>
      </c>
      <c r="L6" s="51">
        <v>1216</v>
      </c>
      <c r="M6" s="51">
        <v>25</v>
      </c>
      <c r="N6" s="51">
        <f t="shared" ref="N6:N48" si="1">J6+K6+L6+M6</f>
        <v>2831.65</v>
      </c>
      <c r="O6" s="51">
        <f t="shared" ref="O6:O48" si="2">G6-N6</f>
        <v>37168.35</v>
      </c>
    </row>
    <row r="7" spans="1:15" x14ac:dyDescent="0.25">
      <c r="A7" s="15" t="s">
        <v>256</v>
      </c>
      <c r="B7" s="16" t="s">
        <v>15</v>
      </c>
      <c r="C7" s="15" t="s">
        <v>482</v>
      </c>
      <c r="D7" s="15" t="s">
        <v>411</v>
      </c>
      <c r="E7" s="16" t="s">
        <v>254</v>
      </c>
      <c r="F7" s="17">
        <v>44682</v>
      </c>
      <c r="G7" s="51">
        <v>44000</v>
      </c>
      <c r="H7" s="52">
        <v>0</v>
      </c>
      <c r="I7" s="51">
        <f t="shared" si="0"/>
        <v>44000</v>
      </c>
      <c r="J7" s="51">
        <v>1262.8</v>
      </c>
      <c r="K7" s="53">
        <v>1007.19</v>
      </c>
      <c r="L7" s="51">
        <v>1337.6</v>
      </c>
      <c r="M7" s="51">
        <v>25</v>
      </c>
      <c r="N7" s="51">
        <f t="shared" si="1"/>
        <v>3632.5899999999997</v>
      </c>
      <c r="O7" s="51">
        <f t="shared" si="2"/>
        <v>40367.410000000003</v>
      </c>
    </row>
    <row r="8" spans="1:15" x14ac:dyDescent="0.25">
      <c r="A8" s="15" t="s">
        <v>257</v>
      </c>
      <c r="B8" s="16" t="s">
        <v>15</v>
      </c>
      <c r="C8" s="15" t="s">
        <v>481</v>
      </c>
      <c r="D8" s="15" t="s">
        <v>412</v>
      </c>
      <c r="E8" s="16" t="s">
        <v>254</v>
      </c>
      <c r="F8" s="17">
        <v>44256</v>
      </c>
      <c r="G8" s="51">
        <v>44000</v>
      </c>
      <c r="H8" s="52">
        <v>0</v>
      </c>
      <c r="I8" s="51">
        <f t="shared" si="0"/>
        <v>44000</v>
      </c>
      <c r="J8" s="51">
        <v>1262.8</v>
      </c>
      <c r="K8" s="53">
        <v>1007.19</v>
      </c>
      <c r="L8" s="51">
        <v>1337.6</v>
      </c>
      <c r="M8" s="51">
        <v>25</v>
      </c>
      <c r="N8" s="51">
        <f t="shared" si="1"/>
        <v>3632.5899999999997</v>
      </c>
      <c r="O8" s="51">
        <f t="shared" si="2"/>
        <v>40367.410000000003</v>
      </c>
    </row>
    <row r="9" spans="1:15" x14ac:dyDescent="0.25">
      <c r="A9" s="15" t="s">
        <v>258</v>
      </c>
      <c r="B9" s="16" t="s">
        <v>23</v>
      </c>
      <c r="C9" s="15" t="s">
        <v>480</v>
      </c>
      <c r="D9" s="15" t="s">
        <v>415</v>
      </c>
      <c r="E9" s="16" t="s">
        <v>254</v>
      </c>
      <c r="F9" s="17">
        <v>44348</v>
      </c>
      <c r="G9" s="51">
        <v>44000</v>
      </c>
      <c r="H9" s="52">
        <v>0</v>
      </c>
      <c r="I9" s="51">
        <f t="shared" si="0"/>
        <v>44000</v>
      </c>
      <c r="J9" s="51">
        <v>1262.8</v>
      </c>
      <c r="K9" s="53">
        <v>1007.19</v>
      </c>
      <c r="L9" s="51">
        <v>1337.6</v>
      </c>
      <c r="M9" s="51">
        <v>25</v>
      </c>
      <c r="N9" s="51">
        <f t="shared" si="1"/>
        <v>3632.5899999999997</v>
      </c>
      <c r="O9" s="51">
        <f t="shared" si="2"/>
        <v>40367.410000000003</v>
      </c>
    </row>
    <row r="10" spans="1:15" x14ac:dyDescent="0.25">
      <c r="A10" s="15" t="s">
        <v>259</v>
      </c>
      <c r="B10" s="16" t="s">
        <v>15</v>
      </c>
      <c r="C10" s="15" t="s">
        <v>480</v>
      </c>
      <c r="D10" s="15" t="s">
        <v>416</v>
      </c>
      <c r="E10" s="16" t="s">
        <v>254</v>
      </c>
      <c r="F10" s="17">
        <v>37196</v>
      </c>
      <c r="G10" s="51">
        <v>44000</v>
      </c>
      <c r="H10" s="52">
        <v>0</v>
      </c>
      <c r="I10" s="51">
        <f t="shared" si="0"/>
        <v>44000</v>
      </c>
      <c r="J10" s="51">
        <v>1262.8</v>
      </c>
      <c r="K10" s="53">
        <v>1007.19</v>
      </c>
      <c r="L10" s="51">
        <v>1337.6</v>
      </c>
      <c r="M10" s="51">
        <v>25</v>
      </c>
      <c r="N10" s="51">
        <f t="shared" si="1"/>
        <v>3632.5899999999997</v>
      </c>
      <c r="O10" s="51">
        <f t="shared" si="2"/>
        <v>40367.410000000003</v>
      </c>
    </row>
    <row r="11" spans="1:15" x14ac:dyDescent="0.25">
      <c r="A11" s="15" t="s">
        <v>261</v>
      </c>
      <c r="B11" s="16" t="s">
        <v>15</v>
      </c>
      <c r="C11" s="15" t="s">
        <v>480</v>
      </c>
      <c r="D11" s="15" t="s">
        <v>424</v>
      </c>
      <c r="E11" s="16" t="s">
        <v>254</v>
      </c>
      <c r="F11" s="17">
        <v>44743</v>
      </c>
      <c r="G11" s="51">
        <v>44000</v>
      </c>
      <c r="H11" s="52">
        <v>0</v>
      </c>
      <c r="I11" s="51">
        <f t="shared" si="0"/>
        <v>44000</v>
      </c>
      <c r="J11" s="51">
        <v>1262.8</v>
      </c>
      <c r="K11" s="53">
        <v>749.87</v>
      </c>
      <c r="L11" s="51">
        <v>1337.6</v>
      </c>
      <c r="M11" s="51">
        <v>1740.46</v>
      </c>
      <c r="N11" s="51">
        <f t="shared" si="1"/>
        <v>5090.7299999999996</v>
      </c>
      <c r="O11" s="51">
        <f t="shared" si="2"/>
        <v>38909.270000000004</v>
      </c>
    </row>
    <row r="12" spans="1:15" x14ac:dyDescent="0.25">
      <c r="A12" s="15" t="s">
        <v>262</v>
      </c>
      <c r="B12" s="16" t="s">
        <v>15</v>
      </c>
      <c r="C12" s="15" t="s">
        <v>436</v>
      </c>
      <c r="D12" s="15" t="s">
        <v>417</v>
      </c>
      <c r="E12" s="16" t="s">
        <v>254</v>
      </c>
      <c r="F12" s="17">
        <v>44287</v>
      </c>
      <c r="G12" s="51">
        <v>44000</v>
      </c>
      <c r="H12" s="52">
        <v>0</v>
      </c>
      <c r="I12" s="51">
        <v>44000</v>
      </c>
      <c r="J12" s="51">
        <v>1262.8</v>
      </c>
      <c r="K12" s="53">
        <v>1007.19</v>
      </c>
      <c r="L12" s="51">
        <v>1337.6</v>
      </c>
      <c r="M12" s="51">
        <v>4357.46</v>
      </c>
      <c r="N12" s="51">
        <f t="shared" si="1"/>
        <v>7965.0499999999993</v>
      </c>
      <c r="O12" s="51">
        <f t="shared" si="2"/>
        <v>36034.949999999997</v>
      </c>
    </row>
    <row r="13" spans="1:15" ht="13.5" customHeight="1" x14ac:dyDescent="0.25">
      <c r="A13" s="15" t="s">
        <v>290</v>
      </c>
      <c r="B13" s="16" t="s">
        <v>23</v>
      </c>
      <c r="C13" s="15" t="s">
        <v>28</v>
      </c>
      <c r="D13" s="15" t="s">
        <v>424</v>
      </c>
      <c r="E13" s="16" t="s">
        <v>254</v>
      </c>
      <c r="F13" s="17">
        <v>44652</v>
      </c>
      <c r="G13" s="51">
        <v>35000</v>
      </c>
      <c r="H13" s="52">
        <v>0</v>
      </c>
      <c r="I13" s="51">
        <f>G13-H13</f>
        <v>35000</v>
      </c>
      <c r="J13" s="51">
        <v>1004.5</v>
      </c>
      <c r="K13" s="53">
        <v>0</v>
      </c>
      <c r="L13" s="51">
        <v>1064</v>
      </c>
      <c r="M13" s="51">
        <v>125</v>
      </c>
      <c r="N13" s="51">
        <f t="shared" si="1"/>
        <v>2193.5</v>
      </c>
      <c r="O13" s="51">
        <f t="shared" si="2"/>
        <v>32806.5</v>
      </c>
    </row>
    <row r="14" spans="1:15" x14ac:dyDescent="0.25">
      <c r="A14" s="15" t="s">
        <v>522</v>
      </c>
      <c r="B14" s="16" t="s">
        <v>23</v>
      </c>
      <c r="C14" s="15" t="s">
        <v>437</v>
      </c>
      <c r="D14" s="15" t="s">
        <v>441</v>
      </c>
      <c r="E14" s="16" t="s">
        <v>254</v>
      </c>
      <c r="F14" s="17">
        <v>45839</v>
      </c>
      <c r="G14" s="51">
        <v>55000</v>
      </c>
      <c r="H14" s="52">
        <v>0</v>
      </c>
      <c r="I14" s="51">
        <f t="shared" si="0"/>
        <v>55000</v>
      </c>
      <c r="J14" s="51">
        <v>1578.5</v>
      </c>
      <c r="K14" s="53">
        <v>2559.6799999999998</v>
      </c>
      <c r="L14" s="51">
        <v>1672</v>
      </c>
      <c r="M14" s="51">
        <v>25</v>
      </c>
      <c r="N14" s="51">
        <f t="shared" si="1"/>
        <v>5835.18</v>
      </c>
      <c r="O14" s="51">
        <f t="shared" si="2"/>
        <v>49164.82</v>
      </c>
    </row>
    <row r="15" spans="1:15" ht="12" customHeight="1" x14ac:dyDescent="0.25">
      <c r="A15" s="15" t="s">
        <v>263</v>
      </c>
      <c r="B15" s="16" t="s">
        <v>23</v>
      </c>
      <c r="C15" s="15" t="s">
        <v>479</v>
      </c>
      <c r="D15" s="15" t="s">
        <v>402</v>
      </c>
      <c r="E15" s="16" t="s">
        <v>254</v>
      </c>
      <c r="F15" s="17">
        <v>44197</v>
      </c>
      <c r="G15" s="51">
        <v>60000</v>
      </c>
      <c r="H15" s="52">
        <v>0</v>
      </c>
      <c r="I15" s="51">
        <f t="shared" si="0"/>
        <v>60000</v>
      </c>
      <c r="J15" s="51">
        <v>1722</v>
      </c>
      <c r="K15" s="53">
        <v>3486.68</v>
      </c>
      <c r="L15" s="51">
        <v>1824</v>
      </c>
      <c r="M15" s="51">
        <v>25</v>
      </c>
      <c r="N15" s="51">
        <f t="shared" si="1"/>
        <v>7057.68</v>
      </c>
      <c r="O15" s="51">
        <f t="shared" si="2"/>
        <v>52942.32</v>
      </c>
    </row>
    <row r="16" spans="1:15" x14ac:dyDescent="0.25">
      <c r="A16" s="15" t="s">
        <v>264</v>
      </c>
      <c r="B16" s="16" t="s">
        <v>23</v>
      </c>
      <c r="C16" s="15" t="s">
        <v>478</v>
      </c>
      <c r="D16" s="15" t="s">
        <v>38</v>
      </c>
      <c r="E16" s="16" t="s">
        <v>254</v>
      </c>
      <c r="F16" s="17">
        <v>44287</v>
      </c>
      <c r="G16" s="51">
        <v>100000</v>
      </c>
      <c r="H16" s="52">
        <v>0</v>
      </c>
      <c r="I16" s="51">
        <f t="shared" si="0"/>
        <v>100000</v>
      </c>
      <c r="J16" s="51">
        <v>2870</v>
      </c>
      <c r="K16" s="53">
        <v>12105.37</v>
      </c>
      <c r="L16" s="51">
        <v>3040</v>
      </c>
      <c r="M16" s="51">
        <v>25</v>
      </c>
      <c r="N16" s="51">
        <f t="shared" si="1"/>
        <v>18040.370000000003</v>
      </c>
      <c r="O16" s="51">
        <f t="shared" si="2"/>
        <v>81959.63</v>
      </c>
    </row>
    <row r="17" spans="1:170" x14ac:dyDescent="0.25">
      <c r="A17" s="15" t="s">
        <v>266</v>
      </c>
      <c r="B17" s="16" t="s">
        <v>23</v>
      </c>
      <c r="C17" s="15" t="s">
        <v>438</v>
      </c>
      <c r="D17" s="15" t="s">
        <v>38</v>
      </c>
      <c r="E17" s="16" t="s">
        <v>254</v>
      </c>
      <c r="F17" s="17">
        <v>44713</v>
      </c>
      <c r="G17" s="51">
        <v>40000</v>
      </c>
      <c r="H17" s="52">
        <v>0</v>
      </c>
      <c r="I17" s="51">
        <f t="shared" si="0"/>
        <v>40000</v>
      </c>
      <c r="J17" s="51">
        <v>1148</v>
      </c>
      <c r="K17" s="53">
        <v>442.65</v>
      </c>
      <c r="L17" s="51">
        <v>1216</v>
      </c>
      <c r="M17" s="51">
        <v>25</v>
      </c>
      <c r="N17" s="51">
        <f t="shared" si="1"/>
        <v>2831.65</v>
      </c>
      <c r="O17" s="51">
        <f t="shared" si="2"/>
        <v>37168.35</v>
      </c>
    </row>
    <row r="18" spans="1:170" x14ac:dyDescent="0.25">
      <c r="A18" s="81" t="s">
        <v>267</v>
      </c>
      <c r="B18" s="88" t="s">
        <v>15</v>
      </c>
      <c r="C18" s="81" t="s">
        <v>268</v>
      </c>
      <c r="D18" s="81" t="s">
        <v>50</v>
      </c>
      <c r="E18" s="88" t="s">
        <v>254</v>
      </c>
      <c r="F18" s="82">
        <v>44348</v>
      </c>
      <c r="G18" s="83">
        <v>44000</v>
      </c>
      <c r="H18" s="89">
        <v>0</v>
      </c>
      <c r="I18" s="83">
        <f t="shared" si="0"/>
        <v>44000</v>
      </c>
      <c r="J18" s="83">
        <v>1262.8</v>
      </c>
      <c r="K18" s="90">
        <v>1007.19</v>
      </c>
      <c r="L18" s="83">
        <v>1337.6</v>
      </c>
      <c r="M18" s="83">
        <v>25</v>
      </c>
      <c r="N18" s="51">
        <f t="shared" si="1"/>
        <v>3632.5899999999997</v>
      </c>
      <c r="O18" s="51">
        <f t="shared" si="2"/>
        <v>40367.410000000003</v>
      </c>
    </row>
    <row r="19" spans="1:170" s="15" customFormat="1" ht="11.25" x14ac:dyDescent="0.2">
      <c r="A19" s="15" t="s">
        <v>498</v>
      </c>
      <c r="B19" s="16" t="s">
        <v>15</v>
      </c>
      <c r="C19" s="15" t="s">
        <v>499</v>
      </c>
      <c r="D19" s="15" t="s">
        <v>50</v>
      </c>
      <c r="E19" s="16" t="s">
        <v>254</v>
      </c>
      <c r="F19" s="17">
        <v>45689</v>
      </c>
      <c r="G19" s="51">
        <v>44000</v>
      </c>
      <c r="H19" s="51">
        <v>0</v>
      </c>
      <c r="I19" s="51">
        <v>44000</v>
      </c>
      <c r="J19" s="51">
        <v>1262.8</v>
      </c>
      <c r="K19" s="51">
        <v>749.87</v>
      </c>
      <c r="L19" s="51">
        <v>1337.6</v>
      </c>
      <c r="M19" s="51">
        <v>1740.46</v>
      </c>
      <c r="N19" s="51">
        <f t="shared" si="1"/>
        <v>5090.7299999999996</v>
      </c>
      <c r="O19" s="51">
        <f t="shared" si="2"/>
        <v>38909.270000000004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</row>
    <row r="20" spans="1:170" x14ac:dyDescent="0.25">
      <c r="A20" s="85" t="s">
        <v>269</v>
      </c>
      <c r="B20" s="84" t="s">
        <v>23</v>
      </c>
      <c r="C20" s="85" t="s">
        <v>442</v>
      </c>
      <c r="D20" s="85" t="s">
        <v>426</v>
      </c>
      <c r="E20" s="84" t="s">
        <v>254</v>
      </c>
      <c r="F20" s="86">
        <v>44105</v>
      </c>
      <c r="G20" s="87">
        <v>55000</v>
      </c>
      <c r="H20" s="87">
        <v>0</v>
      </c>
      <c r="I20" s="87">
        <v>55000</v>
      </c>
      <c r="J20" s="87">
        <v>1578.5</v>
      </c>
      <c r="K20" s="91">
        <v>2559.6799999999998</v>
      </c>
      <c r="L20" s="87">
        <v>1672</v>
      </c>
      <c r="M20" s="87">
        <v>125</v>
      </c>
      <c r="N20" s="51">
        <f t="shared" si="1"/>
        <v>5935.18</v>
      </c>
      <c r="O20" s="51">
        <f t="shared" si="2"/>
        <v>49064.82</v>
      </c>
    </row>
    <row r="21" spans="1:170" x14ac:dyDescent="0.25">
      <c r="A21" s="15" t="s">
        <v>270</v>
      </c>
      <c r="B21" s="16" t="s">
        <v>23</v>
      </c>
      <c r="C21" s="15" t="s">
        <v>478</v>
      </c>
      <c r="D21" s="15" t="s">
        <v>426</v>
      </c>
      <c r="E21" s="16" t="s">
        <v>254</v>
      </c>
      <c r="F21" s="17">
        <v>44197</v>
      </c>
      <c r="G21" s="51">
        <v>110000</v>
      </c>
      <c r="H21" s="52">
        <v>0</v>
      </c>
      <c r="I21" s="51">
        <f t="shared" si="0"/>
        <v>110000</v>
      </c>
      <c r="J21" s="51">
        <v>3157</v>
      </c>
      <c r="K21" s="53">
        <v>14457.62</v>
      </c>
      <c r="L21" s="51">
        <v>3344</v>
      </c>
      <c r="M21" s="51">
        <v>25</v>
      </c>
      <c r="N21" s="51">
        <f t="shared" si="1"/>
        <v>20983.620000000003</v>
      </c>
      <c r="O21" s="51">
        <f t="shared" si="2"/>
        <v>89016.38</v>
      </c>
    </row>
    <row r="22" spans="1:170" x14ac:dyDescent="0.25">
      <c r="A22" s="15" t="s">
        <v>260</v>
      </c>
      <c r="B22" s="16" t="s">
        <v>15</v>
      </c>
      <c r="C22" s="15" t="s">
        <v>477</v>
      </c>
      <c r="D22" s="15" t="s">
        <v>55</v>
      </c>
      <c r="E22" s="16" t="s">
        <v>254</v>
      </c>
      <c r="F22" s="17">
        <v>44105</v>
      </c>
      <c r="G22" s="51">
        <v>110000</v>
      </c>
      <c r="H22" s="52">
        <v>0</v>
      </c>
      <c r="I22" s="51">
        <f t="shared" ref="I22" si="3">G22-H22</f>
        <v>110000</v>
      </c>
      <c r="J22" s="51">
        <v>3157</v>
      </c>
      <c r="K22" s="53">
        <v>14457.62</v>
      </c>
      <c r="L22" s="51">
        <v>3344</v>
      </c>
      <c r="M22" s="51">
        <v>25</v>
      </c>
      <c r="N22" s="51">
        <f t="shared" si="1"/>
        <v>20983.620000000003</v>
      </c>
      <c r="O22" s="51">
        <f t="shared" si="2"/>
        <v>89016.38</v>
      </c>
    </row>
    <row r="23" spans="1:170" x14ac:dyDescent="0.25">
      <c r="A23" s="15" t="s">
        <v>271</v>
      </c>
      <c r="B23" s="16" t="s">
        <v>15</v>
      </c>
      <c r="C23" s="15" t="s">
        <v>436</v>
      </c>
      <c r="D23" s="15" t="s">
        <v>55</v>
      </c>
      <c r="E23" s="16" t="s">
        <v>254</v>
      </c>
      <c r="F23" s="17">
        <v>44256</v>
      </c>
      <c r="G23" s="51">
        <v>40000</v>
      </c>
      <c r="H23" s="52">
        <v>0</v>
      </c>
      <c r="I23" s="51">
        <f t="shared" si="0"/>
        <v>40000</v>
      </c>
      <c r="J23" s="51">
        <v>1148</v>
      </c>
      <c r="K23" s="53">
        <v>442.65</v>
      </c>
      <c r="L23" s="51">
        <v>1216</v>
      </c>
      <c r="M23" s="51">
        <v>25</v>
      </c>
      <c r="N23" s="51">
        <f t="shared" si="1"/>
        <v>2831.65</v>
      </c>
      <c r="O23" s="51">
        <f t="shared" si="2"/>
        <v>37168.35</v>
      </c>
    </row>
    <row r="24" spans="1:170" x14ac:dyDescent="0.25">
      <c r="A24" s="15" t="s">
        <v>272</v>
      </c>
      <c r="B24" s="16" t="s">
        <v>15</v>
      </c>
      <c r="C24" s="15" t="s">
        <v>436</v>
      </c>
      <c r="D24" s="15" t="s">
        <v>55</v>
      </c>
      <c r="E24" s="16" t="s">
        <v>254</v>
      </c>
      <c r="F24" s="17">
        <v>44105</v>
      </c>
      <c r="G24" s="51">
        <v>40000</v>
      </c>
      <c r="H24" s="52">
        <v>0</v>
      </c>
      <c r="I24" s="51">
        <f t="shared" si="0"/>
        <v>40000</v>
      </c>
      <c r="J24" s="51">
        <v>1148</v>
      </c>
      <c r="K24" s="53">
        <v>442.65</v>
      </c>
      <c r="L24" s="51">
        <v>1216</v>
      </c>
      <c r="M24" s="51">
        <v>25</v>
      </c>
      <c r="N24" s="51">
        <f t="shared" si="1"/>
        <v>2831.65</v>
      </c>
      <c r="O24" s="51">
        <f t="shared" si="2"/>
        <v>37168.35</v>
      </c>
    </row>
    <row r="25" spans="1:170" x14ac:dyDescent="0.25">
      <c r="A25" s="15" t="s">
        <v>273</v>
      </c>
      <c r="B25" s="16" t="s">
        <v>15</v>
      </c>
      <c r="C25" s="15" t="s">
        <v>436</v>
      </c>
      <c r="D25" s="15" t="s">
        <v>55</v>
      </c>
      <c r="E25" s="16" t="s">
        <v>254</v>
      </c>
      <c r="F25" s="17">
        <v>44287</v>
      </c>
      <c r="G25" s="51">
        <v>40000</v>
      </c>
      <c r="H25" s="52">
        <v>0</v>
      </c>
      <c r="I25" s="51">
        <f t="shared" si="0"/>
        <v>40000</v>
      </c>
      <c r="J25" s="51">
        <v>1148</v>
      </c>
      <c r="K25" s="53">
        <v>442.65</v>
      </c>
      <c r="L25" s="51">
        <v>1216</v>
      </c>
      <c r="M25" s="51">
        <v>25</v>
      </c>
      <c r="N25" s="51">
        <f t="shared" si="1"/>
        <v>2831.65</v>
      </c>
      <c r="O25" s="51">
        <f t="shared" si="2"/>
        <v>37168.35</v>
      </c>
    </row>
    <row r="26" spans="1:170" x14ac:dyDescent="0.25">
      <c r="A26" s="15" t="s">
        <v>274</v>
      </c>
      <c r="B26" s="24" t="s">
        <v>15</v>
      </c>
      <c r="C26" s="15" t="s">
        <v>436</v>
      </c>
      <c r="D26" s="15" t="s">
        <v>55</v>
      </c>
      <c r="E26" s="16" t="s">
        <v>254</v>
      </c>
      <c r="F26" s="17">
        <v>44348</v>
      </c>
      <c r="G26" s="51">
        <v>40000</v>
      </c>
      <c r="H26" s="52">
        <v>0</v>
      </c>
      <c r="I26" s="51">
        <f t="shared" si="0"/>
        <v>40000</v>
      </c>
      <c r="J26" s="51">
        <v>1148</v>
      </c>
      <c r="K26" s="53">
        <v>442.65</v>
      </c>
      <c r="L26" s="51">
        <v>1216</v>
      </c>
      <c r="M26" s="51">
        <v>25</v>
      </c>
      <c r="N26" s="51">
        <f t="shared" si="1"/>
        <v>2831.65</v>
      </c>
      <c r="O26" s="51">
        <f t="shared" si="2"/>
        <v>37168.35</v>
      </c>
    </row>
    <row r="27" spans="1:170" x14ac:dyDescent="0.25">
      <c r="A27" s="15" t="s">
        <v>526</v>
      </c>
      <c r="B27" s="24" t="s">
        <v>15</v>
      </c>
      <c r="C27" s="15" t="s">
        <v>436</v>
      </c>
      <c r="D27" s="15" t="s">
        <v>55</v>
      </c>
      <c r="E27" s="16" t="s">
        <v>254</v>
      </c>
      <c r="F27" s="17">
        <v>45839</v>
      </c>
      <c r="G27" s="51">
        <v>44000</v>
      </c>
      <c r="H27" s="52">
        <v>0</v>
      </c>
      <c r="I27" s="51">
        <f t="shared" si="0"/>
        <v>44000</v>
      </c>
      <c r="J27" s="51">
        <v>1262.8</v>
      </c>
      <c r="K27" s="53">
        <v>1007.19</v>
      </c>
      <c r="L27" s="51">
        <v>1337.6</v>
      </c>
      <c r="M27" s="51">
        <v>25</v>
      </c>
      <c r="N27" s="51">
        <f t="shared" si="1"/>
        <v>3632.5899999999997</v>
      </c>
      <c r="O27" s="51">
        <f t="shared" si="2"/>
        <v>40367.410000000003</v>
      </c>
    </row>
    <row r="28" spans="1:170" ht="12" customHeight="1" x14ac:dyDescent="0.25">
      <c r="A28" s="15" t="s">
        <v>275</v>
      </c>
      <c r="B28" s="16" t="s">
        <v>15</v>
      </c>
      <c r="C28" s="15" t="s">
        <v>276</v>
      </c>
      <c r="D28" s="15" t="s">
        <v>405</v>
      </c>
      <c r="E28" s="16" t="s">
        <v>254</v>
      </c>
      <c r="F28" s="17">
        <v>44136</v>
      </c>
      <c r="G28" s="51">
        <v>50000</v>
      </c>
      <c r="H28" s="52">
        <v>0</v>
      </c>
      <c r="I28" s="51">
        <f t="shared" si="0"/>
        <v>50000</v>
      </c>
      <c r="J28" s="51">
        <v>1435</v>
      </c>
      <c r="K28" s="53">
        <v>1854</v>
      </c>
      <c r="L28" s="51">
        <v>1520</v>
      </c>
      <c r="M28" s="51">
        <v>25</v>
      </c>
      <c r="N28" s="51">
        <f t="shared" si="1"/>
        <v>4834</v>
      </c>
      <c r="O28" s="51">
        <f t="shared" si="2"/>
        <v>45166</v>
      </c>
    </row>
    <row r="29" spans="1:170" ht="11.25" customHeight="1" x14ac:dyDescent="0.25">
      <c r="A29" s="15" t="s">
        <v>523</v>
      </c>
      <c r="B29" s="16" t="s">
        <v>23</v>
      </c>
      <c r="C29" s="15" t="s">
        <v>524</v>
      </c>
      <c r="D29" s="15" t="s">
        <v>405</v>
      </c>
      <c r="E29" s="16" t="s">
        <v>254</v>
      </c>
      <c r="F29" s="17">
        <v>45839</v>
      </c>
      <c r="G29" s="51">
        <v>40000</v>
      </c>
      <c r="H29" s="52">
        <v>0</v>
      </c>
      <c r="I29" s="51">
        <f t="shared" si="0"/>
        <v>40000</v>
      </c>
      <c r="J29" s="51">
        <v>1148</v>
      </c>
      <c r="K29" s="53">
        <v>442.65</v>
      </c>
      <c r="L29" s="51">
        <v>1216</v>
      </c>
      <c r="M29" s="51">
        <v>25</v>
      </c>
      <c r="N29" s="51">
        <f t="shared" si="1"/>
        <v>2831.65</v>
      </c>
      <c r="O29" s="51">
        <f t="shared" si="2"/>
        <v>37168.35</v>
      </c>
    </row>
    <row r="30" spans="1:170" ht="13.5" customHeight="1" x14ac:dyDescent="0.25">
      <c r="A30" s="15" t="s">
        <v>277</v>
      </c>
      <c r="B30" s="16" t="s">
        <v>23</v>
      </c>
      <c r="C30" s="15" t="s">
        <v>483</v>
      </c>
      <c r="D30" s="15" t="s">
        <v>427</v>
      </c>
      <c r="E30" s="16" t="s">
        <v>254</v>
      </c>
      <c r="F30" s="17">
        <v>44075</v>
      </c>
      <c r="G30" s="51">
        <v>55000</v>
      </c>
      <c r="H30" s="52">
        <v>0</v>
      </c>
      <c r="I30" s="51">
        <f t="shared" si="0"/>
        <v>55000</v>
      </c>
      <c r="J30" s="51">
        <v>1578.5</v>
      </c>
      <c r="K30" s="53">
        <v>2302.36</v>
      </c>
      <c r="L30" s="51">
        <v>1672</v>
      </c>
      <c r="M30" s="51">
        <v>1840.46</v>
      </c>
      <c r="N30" s="51">
        <f t="shared" si="1"/>
        <v>7393.3200000000006</v>
      </c>
      <c r="O30" s="51">
        <f t="shared" si="2"/>
        <v>47606.68</v>
      </c>
    </row>
    <row r="31" spans="1:170" ht="12.75" customHeight="1" x14ac:dyDescent="0.25">
      <c r="A31" s="15" t="s">
        <v>278</v>
      </c>
      <c r="B31" s="16" t="s">
        <v>23</v>
      </c>
      <c r="C31" s="15" t="s">
        <v>483</v>
      </c>
      <c r="D31" s="15" t="s">
        <v>427</v>
      </c>
      <c r="E31" s="16" t="s">
        <v>254</v>
      </c>
      <c r="F31" s="17">
        <v>44075</v>
      </c>
      <c r="G31" s="51">
        <v>55000</v>
      </c>
      <c r="H31" s="52">
        <v>0</v>
      </c>
      <c r="I31" s="51">
        <f t="shared" si="0"/>
        <v>55000</v>
      </c>
      <c r="J31" s="51">
        <v>1578.5</v>
      </c>
      <c r="K31" s="53">
        <v>2559.6799999999998</v>
      </c>
      <c r="L31" s="51">
        <v>1672</v>
      </c>
      <c r="M31" s="51">
        <v>25</v>
      </c>
      <c r="N31" s="51">
        <f t="shared" si="1"/>
        <v>5835.18</v>
      </c>
      <c r="O31" s="51">
        <f t="shared" si="2"/>
        <v>49164.82</v>
      </c>
    </row>
    <row r="32" spans="1:170" x14ac:dyDescent="0.25">
      <c r="A32" s="15" t="s">
        <v>279</v>
      </c>
      <c r="B32" s="16" t="s">
        <v>23</v>
      </c>
      <c r="C32" s="15" t="s">
        <v>280</v>
      </c>
      <c r="D32" s="15" t="s">
        <v>427</v>
      </c>
      <c r="E32" s="16" t="s">
        <v>254</v>
      </c>
      <c r="F32" s="17">
        <v>44287</v>
      </c>
      <c r="G32" s="51">
        <v>50000</v>
      </c>
      <c r="H32" s="52">
        <v>0</v>
      </c>
      <c r="I32" s="51">
        <f t="shared" si="0"/>
        <v>50000</v>
      </c>
      <c r="J32" s="51">
        <v>1435</v>
      </c>
      <c r="K32" s="53">
        <v>1854</v>
      </c>
      <c r="L32" s="51">
        <v>1520</v>
      </c>
      <c r="M32" s="51">
        <v>165</v>
      </c>
      <c r="N32" s="51">
        <f t="shared" si="1"/>
        <v>4974</v>
      </c>
      <c r="O32" s="51">
        <f t="shared" si="2"/>
        <v>45026</v>
      </c>
    </row>
    <row r="33" spans="1:15" x14ac:dyDescent="0.25">
      <c r="A33" s="15" t="s">
        <v>281</v>
      </c>
      <c r="B33" s="16" t="s">
        <v>23</v>
      </c>
      <c r="C33" s="15" t="s">
        <v>477</v>
      </c>
      <c r="D33" s="15" t="s">
        <v>427</v>
      </c>
      <c r="E33" s="16" t="s">
        <v>254</v>
      </c>
      <c r="F33" s="17">
        <v>44378</v>
      </c>
      <c r="G33" s="51">
        <v>85000</v>
      </c>
      <c r="H33" s="51">
        <v>0</v>
      </c>
      <c r="I33" s="51">
        <v>85000</v>
      </c>
      <c r="J33" s="51">
        <v>2439.5</v>
      </c>
      <c r="K33" s="51">
        <v>8148.13</v>
      </c>
      <c r="L33" s="51">
        <v>2584</v>
      </c>
      <c r="M33" s="51">
        <v>1840.46</v>
      </c>
      <c r="N33" s="51">
        <f t="shared" si="1"/>
        <v>15012.09</v>
      </c>
      <c r="O33" s="51">
        <f t="shared" si="2"/>
        <v>69987.91</v>
      </c>
    </row>
    <row r="34" spans="1:15" x14ac:dyDescent="0.25">
      <c r="A34" s="15" t="s">
        <v>282</v>
      </c>
      <c r="B34" s="16" t="s">
        <v>23</v>
      </c>
      <c r="C34" s="15" t="s">
        <v>478</v>
      </c>
      <c r="D34" s="15" t="s">
        <v>428</v>
      </c>
      <c r="E34" s="16" t="s">
        <v>254</v>
      </c>
      <c r="F34" s="17">
        <v>44075</v>
      </c>
      <c r="G34" s="51">
        <v>85000</v>
      </c>
      <c r="H34" s="52">
        <v>0</v>
      </c>
      <c r="I34" s="51">
        <f t="shared" si="0"/>
        <v>85000</v>
      </c>
      <c r="J34" s="51">
        <v>2439.5</v>
      </c>
      <c r="K34" s="53">
        <v>8576.99</v>
      </c>
      <c r="L34" s="51">
        <v>2584</v>
      </c>
      <c r="M34" s="51">
        <v>125</v>
      </c>
      <c r="N34" s="51">
        <f t="shared" si="1"/>
        <v>13725.49</v>
      </c>
      <c r="O34" s="51">
        <f t="shared" si="2"/>
        <v>71274.509999999995</v>
      </c>
    </row>
    <row r="35" spans="1:15" x14ac:dyDescent="0.25">
      <c r="A35" s="15" t="s">
        <v>545</v>
      </c>
      <c r="B35" s="16" t="s">
        <v>23</v>
      </c>
      <c r="C35" s="15" t="s">
        <v>478</v>
      </c>
      <c r="D35" s="15" t="s">
        <v>428</v>
      </c>
      <c r="E35" s="16" t="s">
        <v>254</v>
      </c>
      <c r="F35" s="17">
        <v>45931</v>
      </c>
      <c r="G35" s="51">
        <v>85000</v>
      </c>
      <c r="H35" s="52">
        <v>0</v>
      </c>
      <c r="I35" s="51">
        <f t="shared" si="0"/>
        <v>85000</v>
      </c>
      <c r="J35" s="51">
        <v>2439.5</v>
      </c>
      <c r="K35" s="53">
        <v>8576.99</v>
      </c>
      <c r="L35" s="51">
        <v>2584</v>
      </c>
      <c r="M35" s="51">
        <v>25</v>
      </c>
      <c r="N35" s="51">
        <f t="shared" si="1"/>
        <v>13625.49</v>
      </c>
      <c r="O35" s="51">
        <f t="shared" si="2"/>
        <v>71374.509999999995</v>
      </c>
    </row>
    <row r="36" spans="1:15" x14ac:dyDescent="0.25">
      <c r="A36" s="15" t="s">
        <v>283</v>
      </c>
      <c r="B36" s="16" t="s">
        <v>15</v>
      </c>
      <c r="C36" s="15" t="s">
        <v>284</v>
      </c>
      <c r="D36" s="15" t="s">
        <v>399</v>
      </c>
      <c r="E36" s="16" t="s">
        <v>254</v>
      </c>
      <c r="F36" s="17">
        <v>44228</v>
      </c>
      <c r="G36" s="51">
        <v>60500</v>
      </c>
      <c r="H36" s="51">
        <v>0</v>
      </c>
      <c r="I36" s="51">
        <v>60500</v>
      </c>
      <c r="J36" s="51">
        <v>1736.35</v>
      </c>
      <c r="K36" s="51">
        <v>3580.77</v>
      </c>
      <c r="L36" s="51">
        <v>1839.2</v>
      </c>
      <c r="M36" s="51">
        <v>25</v>
      </c>
      <c r="N36" s="51">
        <f t="shared" si="1"/>
        <v>7181.32</v>
      </c>
      <c r="O36" s="51">
        <f t="shared" si="2"/>
        <v>53318.68</v>
      </c>
    </row>
    <row r="37" spans="1:15" x14ac:dyDescent="0.25">
      <c r="A37" s="15" t="s">
        <v>525</v>
      </c>
      <c r="B37" s="16" t="s">
        <v>15</v>
      </c>
      <c r="C37" s="15" t="s">
        <v>477</v>
      </c>
      <c r="D37" s="15" t="s">
        <v>539</v>
      </c>
      <c r="E37" s="16" t="s">
        <v>254</v>
      </c>
      <c r="F37" s="17">
        <v>45839</v>
      </c>
      <c r="G37" s="51">
        <v>85000</v>
      </c>
      <c r="H37" s="51">
        <v>0</v>
      </c>
      <c r="I37" s="51">
        <v>85000</v>
      </c>
      <c r="J37" s="51">
        <v>2439.5</v>
      </c>
      <c r="K37" s="51">
        <v>8576.99</v>
      </c>
      <c r="L37" s="51">
        <v>2584</v>
      </c>
      <c r="M37" s="51">
        <v>25</v>
      </c>
      <c r="N37" s="51">
        <f t="shared" si="1"/>
        <v>13625.49</v>
      </c>
      <c r="O37" s="51">
        <f t="shared" si="2"/>
        <v>71374.509999999995</v>
      </c>
    </row>
    <row r="38" spans="1:15" x14ac:dyDescent="0.25">
      <c r="A38" s="15" t="s">
        <v>285</v>
      </c>
      <c r="B38" s="16" t="s">
        <v>23</v>
      </c>
      <c r="C38" s="15" t="s">
        <v>435</v>
      </c>
      <c r="D38" s="15" t="s">
        <v>408</v>
      </c>
      <c r="E38" s="16" t="s">
        <v>254</v>
      </c>
      <c r="F38" s="17">
        <v>44256</v>
      </c>
      <c r="G38" s="51">
        <v>55000</v>
      </c>
      <c r="H38" s="51">
        <v>0</v>
      </c>
      <c r="I38" s="51">
        <v>55000</v>
      </c>
      <c r="J38" s="51">
        <v>1578.5</v>
      </c>
      <c r="K38" s="53">
        <v>2559.6799999999998</v>
      </c>
      <c r="L38" s="51">
        <v>1672</v>
      </c>
      <c r="M38" s="51">
        <v>125</v>
      </c>
      <c r="N38" s="51">
        <f t="shared" si="1"/>
        <v>5935.18</v>
      </c>
      <c r="O38" s="51">
        <f t="shared" si="2"/>
        <v>49064.82</v>
      </c>
    </row>
    <row r="39" spans="1:15" x14ac:dyDescent="0.25">
      <c r="A39" s="15" t="s">
        <v>443</v>
      </c>
      <c r="B39" s="16" t="s">
        <v>23</v>
      </c>
      <c r="C39" s="15" t="s">
        <v>478</v>
      </c>
      <c r="D39" s="15" t="s">
        <v>429</v>
      </c>
      <c r="E39" s="16" t="s">
        <v>254</v>
      </c>
      <c r="F39" s="17">
        <v>44197</v>
      </c>
      <c r="G39" s="51">
        <v>85000</v>
      </c>
      <c r="H39" s="52">
        <v>0</v>
      </c>
      <c r="I39" s="51">
        <f t="shared" si="0"/>
        <v>85000</v>
      </c>
      <c r="J39" s="51">
        <v>2439.5</v>
      </c>
      <c r="K39" s="53">
        <v>8576.99</v>
      </c>
      <c r="L39" s="51">
        <v>2584</v>
      </c>
      <c r="M39" s="51">
        <v>25</v>
      </c>
      <c r="N39" s="51">
        <f t="shared" si="1"/>
        <v>13625.49</v>
      </c>
      <c r="O39" s="51">
        <f t="shared" si="2"/>
        <v>71374.509999999995</v>
      </c>
    </row>
    <row r="40" spans="1:15" ht="12" customHeight="1" x14ac:dyDescent="0.25">
      <c r="A40" s="15" t="s">
        <v>286</v>
      </c>
      <c r="B40" s="16" t="s">
        <v>15</v>
      </c>
      <c r="C40" s="15" t="s">
        <v>434</v>
      </c>
      <c r="D40" s="15" t="s">
        <v>429</v>
      </c>
      <c r="E40" s="16" t="s">
        <v>254</v>
      </c>
      <c r="F40" s="17">
        <v>44652</v>
      </c>
      <c r="G40" s="51">
        <v>44000</v>
      </c>
      <c r="H40" s="52">
        <v>0</v>
      </c>
      <c r="I40" s="51">
        <f t="shared" si="0"/>
        <v>44000</v>
      </c>
      <c r="J40" s="51">
        <v>1262.8</v>
      </c>
      <c r="K40" s="53">
        <v>1007.19</v>
      </c>
      <c r="L40" s="51">
        <v>1337.6</v>
      </c>
      <c r="M40" s="51">
        <v>25</v>
      </c>
      <c r="N40" s="51">
        <f t="shared" si="1"/>
        <v>3632.5899999999997</v>
      </c>
      <c r="O40" s="51">
        <f t="shared" si="2"/>
        <v>40367.410000000003</v>
      </c>
    </row>
    <row r="41" spans="1:15" x14ac:dyDescent="0.25">
      <c r="A41" s="15" t="s">
        <v>287</v>
      </c>
      <c r="B41" s="16" t="s">
        <v>15</v>
      </c>
      <c r="C41" s="15" t="s">
        <v>393</v>
      </c>
      <c r="D41" s="15" t="s">
        <v>430</v>
      </c>
      <c r="E41" s="16" t="s">
        <v>254</v>
      </c>
      <c r="F41" s="17">
        <v>44713</v>
      </c>
      <c r="G41" s="51">
        <v>44000</v>
      </c>
      <c r="H41" s="51">
        <v>0</v>
      </c>
      <c r="I41" s="51">
        <v>44000</v>
      </c>
      <c r="J41" s="51">
        <v>1262.8</v>
      </c>
      <c r="K41" s="51">
        <v>1007.19</v>
      </c>
      <c r="L41" s="51">
        <v>1337.6</v>
      </c>
      <c r="M41" s="51">
        <v>25</v>
      </c>
      <c r="N41" s="51">
        <f t="shared" si="1"/>
        <v>3632.5899999999997</v>
      </c>
      <c r="O41" s="51">
        <f t="shared" si="2"/>
        <v>40367.410000000003</v>
      </c>
    </row>
    <row r="42" spans="1:15" x14ac:dyDescent="0.25">
      <c r="A42" s="15" t="s">
        <v>288</v>
      </c>
      <c r="B42" s="16" t="s">
        <v>15</v>
      </c>
      <c r="C42" s="15" t="s">
        <v>482</v>
      </c>
      <c r="D42" s="15" t="s">
        <v>421</v>
      </c>
      <c r="E42" s="16" t="s">
        <v>254</v>
      </c>
      <c r="F42" s="17">
        <v>44652</v>
      </c>
      <c r="G42" s="51">
        <v>44000</v>
      </c>
      <c r="H42" s="52">
        <v>0</v>
      </c>
      <c r="I42" s="51">
        <f t="shared" si="0"/>
        <v>44000</v>
      </c>
      <c r="J42" s="51">
        <v>1262.8</v>
      </c>
      <c r="K42" s="53">
        <v>1007.19</v>
      </c>
      <c r="L42" s="51">
        <v>1337.6</v>
      </c>
      <c r="M42" s="51">
        <v>25</v>
      </c>
      <c r="N42" s="51">
        <f t="shared" si="1"/>
        <v>3632.5899999999997</v>
      </c>
      <c r="O42" s="51">
        <f t="shared" si="2"/>
        <v>40367.410000000003</v>
      </c>
    </row>
    <row r="43" spans="1:15" ht="10.5" customHeight="1" x14ac:dyDescent="0.25">
      <c r="A43" s="15" t="s">
        <v>289</v>
      </c>
      <c r="B43" s="16" t="s">
        <v>23</v>
      </c>
      <c r="C43" s="15" t="s">
        <v>478</v>
      </c>
      <c r="D43" s="15" t="s">
        <v>431</v>
      </c>
      <c r="E43" s="16" t="s">
        <v>254</v>
      </c>
      <c r="F43" s="17">
        <v>44105</v>
      </c>
      <c r="G43" s="51">
        <v>70000</v>
      </c>
      <c r="H43" s="52">
        <v>0</v>
      </c>
      <c r="I43" s="51">
        <f t="shared" si="0"/>
        <v>70000</v>
      </c>
      <c r="J43" s="51">
        <v>2009</v>
      </c>
      <c r="K43" s="53">
        <v>5025.38</v>
      </c>
      <c r="L43" s="51">
        <v>2128</v>
      </c>
      <c r="M43" s="51">
        <v>1840.46</v>
      </c>
      <c r="N43" s="51">
        <f t="shared" si="1"/>
        <v>11002.84</v>
      </c>
      <c r="O43" s="51">
        <f t="shared" si="2"/>
        <v>58997.16</v>
      </c>
    </row>
    <row r="44" spans="1:15" ht="12.75" customHeight="1" x14ac:dyDescent="0.25">
      <c r="A44" s="15" t="s">
        <v>444</v>
      </c>
      <c r="B44" s="16" t="s">
        <v>23</v>
      </c>
      <c r="C44" s="15" t="s">
        <v>433</v>
      </c>
      <c r="D44" s="15" t="s">
        <v>432</v>
      </c>
      <c r="E44" s="16" t="s">
        <v>254</v>
      </c>
      <c r="F44" s="17">
        <v>37196</v>
      </c>
      <c r="G44" s="51">
        <v>44000</v>
      </c>
      <c r="H44" s="52">
        <v>0</v>
      </c>
      <c r="I44" s="51">
        <f t="shared" si="0"/>
        <v>44000</v>
      </c>
      <c r="J44" s="51">
        <v>1262.8</v>
      </c>
      <c r="K44" s="53">
        <v>1007.19</v>
      </c>
      <c r="L44" s="51">
        <v>1337.6</v>
      </c>
      <c r="M44" s="51">
        <v>5025</v>
      </c>
      <c r="N44" s="51">
        <f t="shared" si="1"/>
        <v>8632.59</v>
      </c>
      <c r="O44" s="51">
        <f t="shared" si="2"/>
        <v>35367.410000000003</v>
      </c>
    </row>
    <row r="45" spans="1:15" ht="11.25" customHeight="1" x14ac:dyDescent="0.25">
      <c r="A45" s="15" t="s">
        <v>488</v>
      </c>
      <c r="B45" s="16" t="s">
        <v>15</v>
      </c>
      <c r="C45" s="15" t="s">
        <v>393</v>
      </c>
      <c r="D45" s="15" t="s">
        <v>406</v>
      </c>
      <c r="E45" s="16" t="s">
        <v>254</v>
      </c>
      <c r="F45" s="17">
        <v>45627</v>
      </c>
      <c r="G45" s="51">
        <v>44000</v>
      </c>
      <c r="H45" s="52">
        <v>0</v>
      </c>
      <c r="I45" s="51">
        <v>44000</v>
      </c>
      <c r="J45" s="51">
        <v>1262.8</v>
      </c>
      <c r="K45" s="53">
        <v>1007.19</v>
      </c>
      <c r="L45" s="51">
        <v>1337.6</v>
      </c>
      <c r="M45" s="51">
        <v>25</v>
      </c>
      <c r="N45" s="51">
        <f t="shared" si="1"/>
        <v>3632.5899999999997</v>
      </c>
      <c r="O45" s="51">
        <f t="shared" si="2"/>
        <v>40367.410000000003</v>
      </c>
    </row>
    <row r="46" spans="1:15" x14ac:dyDescent="0.25">
      <c r="A46" s="15" t="s">
        <v>504</v>
      </c>
      <c r="B46" s="16" t="s">
        <v>15</v>
      </c>
      <c r="C46" s="15" t="s">
        <v>393</v>
      </c>
      <c r="D46" s="15" t="s">
        <v>55</v>
      </c>
      <c r="E46" s="16" t="s">
        <v>254</v>
      </c>
      <c r="F46" s="17">
        <v>45717</v>
      </c>
      <c r="G46" s="51">
        <v>44000</v>
      </c>
      <c r="H46" s="52">
        <v>0</v>
      </c>
      <c r="I46" s="51">
        <v>44000</v>
      </c>
      <c r="J46" s="51">
        <v>1262.8</v>
      </c>
      <c r="K46" s="53">
        <v>1007.19</v>
      </c>
      <c r="L46" s="51">
        <v>1337.6</v>
      </c>
      <c r="M46" s="51">
        <v>25</v>
      </c>
      <c r="N46" s="51">
        <f t="shared" si="1"/>
        <v>3632.5899999999997</v>
      </c>
      <c r="O46" s="51">
        <f t="shared" si="2"/>
        <v>40367.410000000003</v>
      </c>
    </row>
    <row r="47" spans="1:15" x14ac:dyDescent="0.25">
      <c r="A47" s="15" t="s">
        <v>511</v>
      </c>
      <c r="B47" s="16" t="s">
        <v>15</v>
      </c>
      <c r="C47" s="15" t="s">
        <v>393</v>
      </c>
      <c r="D47" s="15" t="s">
        <v>512</v>
      </c>
      <c r="E47" s="16" t="s">
        <v>254</v>
      </c>
      <c r="F47" s="17">
        <v>45772</v>
      </c>
      <c r="G47" s="51">
        <v>44000</v>
      </c>
      <c r="H47" s="52">
        <v>0</v>
      </c>
      <c r="I47" s="51">
        <v>44000</v>
      </c>
      <c r="J47" s="51">
        <v>1262.8</v>
      </c>
      <c r="K47" s="53">
        <v>1007.19</v>
      </c>
      <c r="L47" s="51">
        <v>1337.6</v>
      </c>
      <c r="M47" s="51">
        <v>25</v>
      </c>
      <c r="N47" s="51">
        <f t="shared" si="1"/>
        <v>3632.5899999999997</v>
      </c>
      <c r="O47" s="51">
        <f t="shared" si="2"/>
        <v>40367.410000000003</v>
      </c>
    </row>
    <row r="48" spans="1:15" x14ac:dyDescent="0.25">
      <c r="A48" s="15" t="s">
        <v>540</v>
      </c>
      <c r="B48" s="16" t="s">
        <v>15</v>
      </c>
      <c r="C48" s="15" t="s">
        <v>481</v>
      </c>
      <c r="D48" s="15" t="s">
        <v>414</v>
      </c>
      <c r="E48" s="16" t="s">
        <v>254</v>
      </c>
      <c r="F48" s="17">
        <v>45901</v>
      </c>
      <c r="G48" s="51">
        <v>44000</v>
      </c>
      <c r="H48" s="52">
        <v>0</v>
      </c>
      <c r="I48" s="51">
        <v>44000</v>
      </c>
      <c r="J48" s="51">
        <v>1262.8</v>
      </c>
      <c r="K48" s="53">
        <v>1007.19</v>
      </c>
      <c r="L48" s="51">
        <v>1337.6</v>
      </c>
      <c r="M48" s="51">
        <v>25</v>
      </c>
      <c r="N48" s="51">
        <f t="shared" si="1"/>
        <v>3632.5899999999997</v>
      </c>
      <c r="O48" s="51">
        <f t="shared" si="2"/>
        <v>40367.410000000003</v>
      </c>
    </row>
    <row r="49" spans="1:15" x14ac:dyDescent="0.25">
      <c r="A49" s="18" t="s">
        <v>291</v>
      </c>
      <c r="B49" s="19">
        <v>43</v>
      </c>
      <c r="C49" s="15"/>
      <c r="D49" s="15"/>
      <c r="E49" s="16"/>
      <c r="F49" s="15"/>
      <c r="G49" s="54">
        <f t="shared" ref="G49:O49" si="4">SUM(G5:G48)</f>
        <v>2417500</v>
      </c>
      <c r="H49" s="55">
        <f t="shared" si="4"/>
        <v>0</v>
      </c>
      <c r="I49" s="54">
        <f t="shared" si="4"/>
        <v>2417500</v>
      </c>
      <c r="J49" s="54">
        <f t="shared" si="4"/>
        <v>69382.250000000015</v>
      </c>
      <c r="K49" s="56">
        <f>SUM(K5:K48)</f>
        <v>132531.94000000003</v>
      </c>
      <c r="L49" s="54">
        <f t="shared" si="4"/>
        <v>73492.000000000015</v>
      </c>
      <c r="M49" s="54">
        <f t="shared" si="4"/>
        <v>19849.759999999998</v>
      </c>
      <c r="N49" s="54">
        <f t="shared" si="4"/>
        <v>295255.95</v>
      </c>
      <c r="O49" s="54">
        <f t="shared" si="4"/>
        <v>2122244.0499999993</v>
      </c>
    </row>
    <row r="50" spans="1:15" x14ac:dyDescent="0.25">
      <c r="A50" s="29"/>
      <c r="B50" s="22"/>
      <c r="C50" s="20"/>
      <c r="D50" s="20"/>
      <c r="E50" s="21"/>
      <c r="F50" s="20"/>
      <c r="G50" s="30"/>
      <c r="H50" s="31"/>
      <c r="I50" s="30"/>
      <c r="J50" s="30"/>
      <c r="K50" s="30"/>
      <c r="L50" s="30"/>
      <c r="M50" s="30"/>
      <c r="N50" s="30"/>
      <c r="O50" s="30"/>
    </row>
    <row r="51" spans="1:15" x14ac:dyDescent="0.25">
      <c r="A51" s="11"/>
      <c r="B51" s="9"/>
      <c r="C51" s="4"/>
      <c r="D51" s="4"/>
      <c r="E51" s="5"/>
      <c r="F51" s="4"/>
      <c r="G51" s="12"/>
      <c r="H51" s="13"/>
      <c r="I51" s="12"/>
      <c r="J51" s="12"/>
      <c r="K51" s="12"/>
      <c r="L51" s="12"/>
      <c r="M51" s="12"/>
      <c r="N51" s="12"/>
      <c r="O51" s="12"/>
    </row>
    <row r="52" spans="1:15" x14ac:dyDescent="0.25">
      <c r="A52" s="43" t="s">
        <v>177</v>
      </c>
      <c r="B52" s="44"/>
      <c r="C52" s="44"/>
      <c r="D52" s="45"/>
      <c r="E52" s="46"/>
      <c r="F52" s="220" t="s">
        <v>178</v>
      </c>
      <c r="G52" s="220"/>
      <c r="H52" s="220"/>
      <c r="I52" s="44"/>
      <c r="J52" s="44"/>
      <c r="K52" s="44"/>
      <c r="L52" s="45"/>
      <c r="M52" s="12"/>
      <c r="N52" s="12"/>
      <c r="O52" s="12"/>
    </row>
    <row r="53" spans="1:15" x14ac:dyDescent="0.25">
      <c r="A53" s="47"/>
      <c r="B53" s="48"/>
      <c r="C53" s="45"/>
      <c r="D53" s="45"/>
      <c r="E53" s="46"/>
      <c r="F53" s="45"/>
      <c r="G53" s="49"/>
      <c r="H53" s="50"/>
      <c r="I53" s="49"/>
      <c r="J53" s="49"/>
      <c r="K53" s="49"/>
      <c r="L53" s="49"/>
      <c r="M53" s="12"/>
      <c r="N53" s="12"/>
      <c r="O53" s="12"/>
    </row>
    <row r="54" spans="1:15" x14ac:dyDescent="0.25">
      <c r="A54" s="3"/>
      <c r="B54" s="3"/>
      <c r="C54" s="3"/>
      <c r="D54" s="3"/>
      <c r="E54" s="6"/>
      <c r="F54" s="3"/>
      <c r="G54" s="3"/>
      <c r="H54" s="7"/>
      <c r="I54" s="3"/>
      <c r="J54" s="3"/>
      <c r="K54" s="3"/>
      <c r="L54" s="3"/>
      <c r="M54" s="3"/>
      <c r="N54" s="3"/>
      <c r="O54" s="3"/>
    </row>
    <row r="55" spans="1:15" x14ac:dyDescent="0.25">
      <c r="A55" s="7"/>
      <c r="B55" s="3"/>
      <c r="C55" s="3"/>
      <c r="D55" s="3"/>
      <c r="E55" s="6"/>
      <c r="F55" s="214"/>
      <c r="G55" s="214"/>
      <c r="H55" s="214"/>
      <c r="I55" s="3"/>
      <c r="J55" s="3"/>
      <c r="K55" s="3"/>
      <c r="L55" s="8"/>
      <c r="M55" s="8"/>
      <c r="N55" s="8"/>
      <c r="O55" s="8"/>
    </row>
    <row r="57" spans="1:15" x14ac:dyDescent="0.25">
      <c r="A57" s="37"/>
      <c r="B57" s="38"/>
      <c r="C57" s="37"/>
      <c r="D57" s="38"/>
      <c r="E57" s="39"/>
      <c r="F57" s="40"/>
    </row>
    <row r="58" spans="1:15" x14ac:dyDescent="0.25">
      <c r="A58" s="37"/>
      <c r="B58" s="38"/>
      <c r="C58" s="37"/>
      <c r="D58" s="38" t="s">
        <v>342</v>
      </c>
      <c r="E58" s="39"/>
      <c r="F58" s="40"/>
    </row>
    <row r="59" spans="1:15" x14ac:dyDescent="0.25">
      <c r="A59" s="37"/>
      <c r="B59" s="38"/>
      <c r="C59" s="37"/>
      <c r="D59" s="38"/>
      <c r="E59" s="39"/>
      <c r="F59" s="40"/>
    </row>
    <row r="60" spans="1:15" x14ac:dyDescent="0.25">
      <c r="A60" s="37"/>
      <c r="B60" s="38"/>
      <c r="C60" s="37"/>
      <c r="D60" s="38"/>
      <c r="E60" s="39"/>
      <c r="F60" s="40"/>
    </row>
    <row r="61" spans="1:15" x14ac:dyDescent="0.25">
      <c r="A61" s="37"/>
      <c r="B61" s="38"/>
      <c r="C61" s="37"/>
      <c r="D61" s="38"/>
      <c r="E61" s="39"/>
      <c r="F61" s="40"/>
    </row>
    <row r="62" spans="1:15" x14ac:dyDescent="0.25">
      <c r="A62" s="37"/>
      <c r="B62" s="38"/>
      <c r="C62" s="37"/>
      <c r="D62" s="38"/>
      <c r="E62" s="39"/>
      <c r="F62" s="40"/>
    </row>
    <row r="63" spans="1:15" x14ac:dyDescent="0.25">
      <c r="A63" s="37"/>
      <c r="B63" s="38"/>
      <c r="C63" s="37"/>
      <c r="D63" s="38"/>
      <c r="E63" s="39"/>
      <c r="F63" s="40"/>
    </row>
    <row r="64" spans="1:15" x14ac:dyDescent="0.25">
      <c r="A64" s="37"/>
      <c r="B64" s="38"/>
      <c r="C64" s="37"/>
      <c r="D64" s="38"/>
      <c r="E64" s="39"/>
      <c r="F64" s="40"/>
    </row>
    <row r="65" spans="1:6" x14ac:dyDescent="0.25">
      <c r="A65" s="37"/>
      <c r="B65" s="38"/>
      <c r="C65" s="37"/>
      <c r="D65" s="38"/>
      <c r="E65" s="39"/>
      <c r="F65" s="40"/>
    </row>
    <row r="66" spans="1:6" x14ac:dyDescent="0.25">
      <c r="A66" s="37"/>
      <c r="B66" s="38"/>
      <c r="C66" s="37"/>
      <c r="D66" s="38"/>
      <c r="E66" s="39"/>
      <c r="F66" s="40"/>
    </row>
    <row r="67" spans="1:6" x14ac:dyDescent="0.25">
      <c r="A67" s="37"/>
      <c r="B67" s="38"/>
      <c r="C67" s="37"/>
      <c r="D67" s="38"/>
      <c r="E67" s="39"/>
      <c r="F67" s="40"/>
    </row>
    <row r="68" spans="1:6" x14ac:dyDescent="0.25">
      <c r="A68" s="37"/>
      <c r="B68" s="38"/>
      <c r="C68" s="37"/>
      <c r="D68" s="41"/>
      <c r="E68" s="39"/>
      <c r="F68" s="40"/>
    </row>
    <row r="69" spans="1:6" x14ac:dyDescent="0.25">
      <c r="A69" s="37"/>
      <c r="B69" s="38"/>
      <c r="C69" s="37"/>
      <c r="D69" s="38"/>
      <c r="E69" s="39"/>
      <c r="F69" s="40"/>
    </row>
    <row r="70" spans="1:6" x14ac:dyDescent="0.25">
      <c r="A70" s="37"/>
      <c r="B70" s="38"/>
      <c r="C70" s="37"/>
      <c r="D70" s="38"/>
      <c r="E70" s="39"/>
      <c r="F70" s="40"/>
    </row>
    <row r="71" spans="1:6" x14ac:dyDescent="0.25">
      <c r="A71" s="37"/>
      <c r="B71" s="38"/>
      <c r="C71" s="37"/>
      <c r="D71" s="38"/>
      <c r="E71" s="39"/>
      <c r="F71" s="40"/>
    </row>
    <row r="72" spans="1:6" x14ac:dyDescent="0.25">
      <c r="A72" s="37"/>
      <c r="B72" s="38"/>
      <c r="C72" s="37"/>
      <c r="D72" s="38"/>
      <c r="E72" s="39"/>
      <c r="F72" s="40"/>
    </row>
    <row r="73" spans="1:6" x14ac:dyDescent="0.25">
      <c r="A73" s="37"/>
      <c r="B73" s="38"/>
      <c r="C73" s="37"/>
      <c r="D73" s="38"/>
      <c r="E73" s="39"/>
      <c r="F73" s="40"/>
    </row>
    <row r="74" spans="1:6" x14ac:dyDescent="0.25">
      <c r="A74" s="37"/>
      <c r="B74" s="38"/>
      <c r="C74" s="37"/>
      <c r="D74" s="41"/>
      <c r="E74" s="39"/>
      <c r="F74" s="40"/>
    </row>
  </sheetData>
  <sortState xmlns:xlrd2="http://schemas.microsoft.com/office/spreadsheetml/2017/richdata2" ref="A5:O44">
    <sortCondition ref="D5:D44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5:H55"/>
    <mergeCell ref="F52:H52"/>
  </mergeCells>
  <phoneticPr fontId="22" type="noConversion"/>
  <conditionalFormatting sqref="A5:A48">
    <cfRule type="duplicateValues" dxfId="12" priority="24"/>
  </conditionalFormatting>
  <conditionalFormatting sqref="A52">
    <cfRule type="duplicateValues" dxfId="11" priority="1"/>
  </conditionalFormatting>
  <conditionalFormatting sqref="A53:A54">
    <cfRule type="duplicateValues" dxfId="10" priority="3"/>
  </conditionalFormatting>
  <conditionalFormatting sqref="A55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3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3"/>
  <sheetViews>
    <sheetView topLeftCell="C1" zoomScale="130" zoomScaleNormal="130" zoomScalePageLayoutView="70" workbookViewId="0">
      <selection sqref="A1:P17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26.25" customHeight="1" x14ac:dyDescent="0.25">
      <c r="A2" s="22" t="s">
        <v>547</v>
      </c>
      <c r="B2" s="20"/>
      <c r="C2" s="20"/>
      <c r="D2" s="20"/>
      <c r="E2" s="22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29.25" customHeight="1" x14ac:dyDescent="0.25">
      <c r="A3" s="25" t="s">
        <v>0</v>
      </c>
      <c r="B3" s="25" t="s">
        <v>292</v>
      </c>
      <c r="C3" s="26" t="s">
        <v>2</v>
      </c>
      <c r="D3" s="25" t="s">
        <v>293</v>
      </c>
      <c r="E3" s="25" t="s">
        <v>294</v>
      </c>
      <c r="F3" s="23" t="s">
        <v>295</v>
      </c>
      <c r="G3" s="23" t="s">
        <v>5</v>
      </c>
      <c r="H3" s="23" t="s">
        <v>6</v>
      </c>
      <c r="I3" s="23" t="s">
        <v>296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297</v>
      </c>
    </row>
    <row r="4" spans="1:15" ht="23.25" customHeight="1" x14ac:dyDescent="0.25">
      <c r="A4" s="15" t="s">
        <v>299</v>
      </c>
      <c r="B4" s="16" t="s">
        <v>15</v>
      </c>
      <c r="C4" s="16" t="s">
        <v>393</v>
      </c>
      <c r="D4" s="16" t="s">
        <v>55</v>
      </c>
      <c r="E4" s="27" t="s">
        <v>298</v>
      </c>
      <c r="F4" s="17">
        <v>40360</v>
      </c>
      <c r="G4" s="51">
        <v>40000</v>
      </c>
      <c r="H4" s="51">
        <v>0</v>
      </c>
      <c r="I4" s="51">
        <f t="shared" ref="I4" si="0">G4+H4</f>
        <v>40000</v>
      </c>
      <c r="J4" s="51">
        <v>1148</v>
      </c>
      <c r="K4" s="51">
        <v>442.65</v>
      </c>
      <c r="L4" s="51">
        <v>1216</v>
      </c>
      <c r="M4" s="51">
        <v>0</v>
      </c>
      <c r="N4" s="51">
        <v>2806.65</v>
      </c>
      <c r="O4" s="51">
        <f t="shared" ref="O4" si="1">+I4-N4</f>
        <v>37193.35</v>
      </c>
    </row>
    <row r="5" spans="1:15" ht="23.25" customHeight="1" x14ac:dyDescent="0.25">
      <c r="A5" s="18" t="s">
        <v>291</v>
      </c>
      <c r="B5" s="19">
        <f>COUNTA(A4:A4)</f>
        <v>1</v>
      </c>
      <c r="C5" s="20"/>
      <c r="D5" s="20"/>
      <c r="E5" s="28"/>
      <c r="F5" s="28"/>
      <c r="G5" s="54">
        <f t="shared" ref="G5:O5" si="2">SUM(G4:G4)</f>
        <v>40000</v>
      </c>
      <c r="H5" s="54">
        <f t="shared" si="2"/>
        <v>0</v>
      </c>
      <c r="I5" s="54">
        <f t="shared" si="2"/>
        <v>40000</v>
      </c>
      <c r="J5" s="54">
        <f t="shared" si="2"/>
        <v>1148</v>
      </c>
      <c r="K5" s="54">
        <f t="shared" si="2"/>
        <v>442.65</v>
      </c>
      <c r="L5" s="54">
        <f t="shared" si="2"/>
        <v>1216</v>
      </c>
      <c r="M5" s="54">
        <f t="shared" si="2"/>
        <v>0</v>
      </c>
      <c r="N5" s="54">
        <f t="shared" si="2"/>
        <v>2806.65</v>
      </c>
      <c r="O5" s="54">
        <f t="shared" si="2"/>
        <v>37193.35</v>
      </c>
    </row>
    <row r="6" spans="1:15" x14ac:dyDescent="0.25">
      <c r="A6" s="29"/>
      <c r="B6" s="22"/>
      <c r="C6" s="20"/>
      <c r="D6" s="20"/>
      <c r="E6" s="21"/>
      <c r="F6" s="20"/>
      <c r="G6" s="30"/>
      <c r="H6" s="31"/>
      <c r="I6" s="30"/>
      <c r="J6" s="30"/>
      <c r="K6" s="30"/>
      <c r="L6" s="30"/>
      <c r="M6" s="30"/>
      <c r="N6" s="30"/>
      <c r="O6" s="30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43" t="s">
        <v>177</v>
      </c>
      <c r="B10" s="44"/>
      <c r="C10" s="44"/>
      <c r="D10" s="45"/>
      <c r="E10" s="46"/>
      <c r="F10" s="220" t="s">
        <v>178</v>
      </c>
      <c r="G10" s="220"/>
      <c r="H10" s="220"/>
      <c r="I10" s="44"/>
      <c r="J10" s="44"/>
      <c r="K10" s="44"/>
      <c r="L10" s="45"/>
      <c r="M10" s="45"/>
      <c r="N10" s="45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1"/>
  <sheetViews>
    <sheetView topLeftCell="G14" zoomScaleNormal="100" workbookViewId="0">
      <selection sqref="A1:AB39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8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1.42578125" customWidth="1"/>
    <col min="14" max="14" width="10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92" t="s">
        <v>548</v>
      </c>
    </row>
    <row r="3" spans="1:15" ht="29.25" customHeight="1" x14ac:dyDescent="0.25">
      <c r="A3" s="25" t="s">
        <v>0</v>
      </c>
      <c r="B3" s="25" t="s">
        <v>292</v>
      </c>
      <c r="C3" s="25" t="s">
        <v>2</v>
      </c>
      <c r="D3" s="25" t="s">
        <v>293</v>
      </c>
      <c r="E3" s="25" t="s">
        <v>294</v>
      </c>
      <c r="F3" s="23" t="s">
        <v>301</v>
      </c>
      <c r="G3" s="23" t="s">
        <v>5</v>
      </c>
      <c r="H3" s="23" t="s">
        <v>6</v>
      </c>
      <c r="I3" s="23" t="s">
        <v>296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297</v>
      </c>
    </row>
    <row r="4" spans="1:15" ht="34.5" customHeight="1" x14ac:dyDescent="0.25">
      <c r="A4" s="70" t="s">
        <v>302</v>
      </c>
      <c r="B4" s="60" t="s">
        <v>15</v>
      </c>
      <c r="C4" s="70" t="s">
        <v>303</v>
      </c>
      <c r="D4" s="70" t="s">
        <v>490</v>
      </c>
      <c r="E4" s="70" t="s">
        <v>304</v>
      </c>
      <c r="F4" s="67">
        <v>44105</v>
      </c>
      <c r="G4" s="99">
        <v>130000</v>
      </c>
      <c r="H4" s="99">
        <v>0</v>
      </c>
      <c r="I4" s="99">
        <v>130000</v>
      </c>
      <c r="J4" s="99">
        <v>0</v>
      </c>
      <c r="K4" s="99">
        <v>21082.87</v>
      </c>
      <c r="L4" s="99">
        <v>0</v>
      </c>
      <c r="M4" s="99">
        <v>0</v>
      </c>
      <c r="N4" s="99">
        <f t="shared" ref="N4:N14" si="0">SUM(J4:M4)</f>
        <v>21082.87</v>
      </c>
      <c r="O4" s="99">
        <f>G4-N4</f>
        <v>108917.13</v>
      </c>
    </row>
    <row r="5" spans="1:15" ht="32.25" customHeight="1" x14ac:dyDescent="0.25">
      <c r="A5" s="70" t="s">
        <v>305</v>
      </c>
      <c r="B5" s="60" t="s">
        <v>15</v>
      </c>
      <c r="C5" s="70" t="s">
        <v>306</v>
      </c>
      <c r="D5" s="70" t="s">
        <v>490</v>
      </c>
      <c r="E5" s="70" t="s">
        <v>304</v>
      </c>
      <c r="F5" s="67">
        <v>41395</v>
      </c>
      <c r="G5" s="99">
        <v>40000</v>
      </c>
      <c r="H5" s="99">
        <v>0</v>
      </c>
      <c r="I5" s="99">
        <v>40000</v>
      </c>
      <c r="J5" s="99">
        <v>0</v>
      </c>
      <c r="K5" s="99">
        <v>797.25</v>
      </c>
      <c r="L5" s="99">
        <v>0</v>
      </c>
      <c r="M5" s="99">
        <v>0</v>
      </c>
      <c r="N5" s="99">
        <f t="shared" si="0"/>
        <v>797.25</v>
      </c>
      <c r="O5" s="99">
        <f t="shared" ref="O5:O18" si="1">G5-N5</f>
        <v>39202.75</v>
      </c>
    </row>
    <row r="6" spans="1:15" ht="33.75" customHeight="1" x14ac:dyDescent="0.25">
      <c r="A6" s="70" t="s">
        <v>307</v>
      </c>
      <c r="B6" s="60" t="s">
        <v>23</v>
      </c>
      <c r="C6" s="70" t="s">
        <v>306</v>
      </c>
      <c r="D6" s="70" t="s">
        <v>490</v>
      </c>
      <c r="E6" s="70" t="s">
        <v>304</v>
      </c>
      <c r="F6" s="67">
        <v>41944</v>
      </c>
      <c r="G6" s="99">
        <v>25000</v>
      </c>
      <c r="H6" s="99">
        <v>0</v>
      </c>
      <c r="I6" s="99">
        <v>25000</v>
      </c>
      <c r="J6" s="99">
        <v>0</v>
      </c>
      <c r="K6" s="99">
        <v>0</v>
      </c>
      <c r="L6" s="99">
        <v>0</v>
      </c>
      <c r="M6" s="99">
        <v>0</v>
      </c>
      <c r="N6" s="99">
        <f t="shared" si="0"/>
        <v>0</v>
      </c>
      <c r="O6" s="99">
        <f t="shared" si="1"/>
        <v>25000</v>
      </c>
    </row>
    <row r="7" spans="1:15" ht="34.5" customHeight="1" x14ac:dyDescent="0.25">
      <c r="A7" s="70" t="s">
        <v>308</v>
      </c>
      <c r="B7" s="60" t="s">
        <v>15</v>
      </c>
      <c r="C7" s="70" t="s">
        <v>306</v>
      </c>
      <c r="D7" s="70" t="s">
        <v>490</v>
      </c>
      <c r="E7" s="70" t="s">
        <v>304</v>
      </c>
      <c r="F7" s="67">
        <v>41456</v>
      </c>
      <c r="G7" s="99">
        <v>25000</v>
      </c>
      <c r="H7" s="99">
        <v>0</v>
      </c>
      <c r="I7" s="99">
        <v>25000</v>
      </c>
      <c r="J7" s="99">
        <v>0</v>
      </c>
      <c r="K7" s="99">
        <v>0</v>
      </c>
      <c r="L7" s="99">
        <v>0</v>
      </c>
      <c r="M7" s="99">
        <v>0</v>
      </c>
      <c r="N7" s="99">
        <f t="shared" si="0"/>
        <v>0</v>
      </c>
      <c r="O7" s="99">
        <f t="shared" si="1"/>
        <v>25000</v>
      </c>
    </row>
    <row r="8" spans="1:15" ht="33.75" customHeight="1" x14ac:dyDescent="0.25">
      <c r="A8" s="70" t="s">
        <v>309</v>
      </c>
      <c r="B8" s="60" t="s">
        <v>15</v>
      </c>
      <c r="C8" s="70" t="s">
        <v>306</v>
      </c>
      <c r="D8" s="70" t="s">
        <v>490</v>
      </c>
      <c r="E8" s="70" t="s">
        <v>304</v>
      </c>
      <c r="F8" s="67">
        <v>39479</v>
      </c>
      <c r="G8" s="99">
        <v>40000</v>
      </c>
      <c r="H8" s="99">
        <v>0</v>
      </c>
      <c r="I8" s="99">
        <v>40000</v>
      </c>
      <c r="J8" s="99">
        <v>0</v>
      </c>
      <c r="K8" s="99">
        <v>797.25</v>
      </c>
      <c r="L8" s="99">
        <v>0</v>
      </c>
      <c r="M8" s="99">
        <v>0</v>
      </c>
      <c r="N8" s="99">
        <f t="shared" si="0"/>
        <v>797.25</v>
      </c>
      <c r="O8" s="99">
        <f t="shared" si="1"/>
        <v>39202.75</v>
      </c>
    </row>
    <row r="9" spans="1:15" ht="32.25" customHeight="1" x14ac:dyDescent="0.25">
      <c r="A9" s="70" t="s">
        <v>310</v>
      </c>
      <c r="B9" s="60" t="s">
        <v>15</v>
      </c>
      <c r="C9" s="70" t="s">
        <v>306</v>
      </c>
      <c r="D9" s="70" t="s">
        <v>490</v>
      </c>
      <c r="E9" s="70" t="s">
        <v>304</v>
      </c>
      <c r="F9" s="67">
        <v>42795</v>
      </c>
      <c r="G9" s="99">
        <v>25000</v>
      </c>
      <c r="H9" s="99">
        <v>0</v>
      </c>
      <c r="I9" s="99">
        <v>25000</v>
      </c>
      <c r="J9" s="99">
        <v>0</v>
      </c>
      <c r="K9" s="99">
        <v>0</v>
      </c>
      <c r="L9" s="99">
        <v>0</v>
      </c>
      <c r="M9" s="99">
        <v>0</v>
      </c>
      <c r="N9" s="99">
        <f t="shared" si="0"/>
        <v>0</v>
      </c>
      <c r="O9" s="99">
        <f t="shared" si="1"/>
        <v>25000</v>
      </c>
    </row>
    <row r="10" spans="1:15" ht="34.5" customHeight="1" x14ac:dyDescent="0.25">
      <c r="A10" s="70" t="s">
        <v>311</v>
      </c>
      <c r="B10" s="60" t="s">
        <v>23</v>
      </c>
      <c r="C10" s="70" t="s">
        <v>312</v>
      </c>
      <c r="D10" s="70" t="s">
        <v>490</v>
      </c>
      <c r="E10" s="70" t="s">
        <v>304</v>
      </c>
      <c r="F10" s="67" t="s">
        <v>346</v>
      </c>
      <c r="G10" s="99">
        <v>25000</v>
      </c>
      <c r="H10" s="99">
        <v>0</v>
      </c>
      <c r="I10" s="99">
        <v>25000</v>
      </c>
      <c r="J10" s="99">
        <v>0</v>
      </c>
      <c r="K10" s="99">
        <v>0</v>
      </c>
      <c r="L10" s="99">
        <v>0</v>
      </c>
      <c r="M10" s="99">
        <v>0</v>
      </c>
      <c r="N10" s="99">
        <f t="shared" si="0"/>
        <v>0</v>
      </c>
      <c r="O10" s="99">
        <f t="shared" si="1"/>
        <v>25000</v>
      </c>
    </row>
    <row r="11" spans="1:15" ht="33" customHeight="1" x14ac:dyDescent="0.25">
      <c r="A11" s="70" t="s">
        <v>313</v>
      </c>
      <c r="B11" s="60" t="s">
        <v>15</v>
      </c>
      <c r="C11" s="70" t="s">
        <v>312</v>
      </c>
      <c r="D11" s="70" t="s">
        <v>490</v>
      </c>
      <c r="E11" s="70" t="s">
        <v>304</v>
      </c>
      <c r="F11" s="67">
        <v>44044</v>
      </c>
      <c r="G11" s="99">
        <v>25000</v>
      </c>
      <c r="H11" s="99">
        <v>0</v>
      </c>
      <c r="I11" s="99">
        <v>25000</v>
      </c>
      <c r="J11" s="99">
        <v>0</v>
      </c>
      <c r="K11" s="99">
        <v>0</v>
      </c>
      <c r="L11" s="99">
        <v>0</v>
      </c>
      <c r="M11" s="99">
        <v>0</v>
      </c>
      <c r="N11" s="99">
        <f t="shared" si="0"/>
        <v>0</v>
      </c>
      <c r="O11" s="99">
        <f t="shared" si="1"/>
        <v>25000</v>
      </c>
    </row>
    <row r="12" spans="1:15" ht="30.75" customHeight="1" x14ac:dyDescent="0.25">
      <c r="A12" s="70" t="s">
        <v>314</v>
      </c>
      <c r="B12" s="60" t="s">
        <v>15</v>
      </c>
      <c r="C12" s="70" t="s">
        <v>312</v>
      </c>
      <c r="D12" s="70" t="s">
        <v>490</v>
      </c>
      <c r="E12" s="70" t="s">
        <v>304</v>
      </c>
      <c r="F12" s="67">
        <v>44075</v>
      </c>
      <c r="G12" s="99">
        <v>40000</v>
      </c>
      <c r="H12" s="99">
        <v>0</v>
      </c>
      <c r="I12" s="99">
        <v>40000</v>
      </c>
      <c r="J12" s="99">
        <v>0</v>
      </c>
      <c r="K12" s="99">
        <v>797.25</v>
      </c>
      <c r="L12" s="99">
        <v>0</v>
      </c>
      <c r="M12" s="99">
        <v>0</v>
      </c>
      <c r="N12" s="99">
        <f t="shared" si="0"/>
        <v>797.25</v>
      </c>
      <c r="O12" s="99">
        <f t="shared" si="1"/>
        <v>39202.75</v>
      </c>
    </row>
    <row r="13" spans="1:15" ht="34.5" customHeight="1" x14ac:dyDescent="0.25">
      <c r="A13" s="70" t="s">
        <v>315</v>
      </c>
      <c r="B13" s="60" t="s">
        <v>15</v>
      </c>
      <c r="C13" s="70" t="s">
        <v>312</v>
      </c>
      <c r="D13" s="70" t="s">
        <v>490</v>
      </c>
      <c r="E13" s="70" t="s">
        <v>304</v>
      </c>
      <c r="F13" s="67">
        <v>44166</v>
      </c>
      <c r="G13" s="99">
        <v>25000</v>
      </c>
      <c r="H13" s="99">
        <v>0</v>
      </c>
      <c r="I13" s="99">
        <v>25000</v>
      </c>
      <c r="J13" s="99">
        <v>0</v>
      </c>
      <c r="K13" s="99">
        <v>0</v>
      </c>
      <c r="L13" s="99">
        <v>0</v>
      </c>
      <c r="M13" s="99">
        <v>0</v>
      </c>
      <c r="N13" s="99">
        <f t="shared" si="0"/>
        <v>0</v>
      </c>
      <c r="O13" s="99">
        <f t="shared" si="1"/>
        <v>25000</v>
      </c>
    </row>
    <row r="14" spans="1:15" ht="33" customHeight="1" x14ac:dyDescent="0.25">
      <c r="A14" s="70" t="s">
        <v>316</v>
      </c>
      <c r="B14" s="60" t="s">
        <v>15</v>
      </c>
      <c r="C14" s="70" t="s">
        <v>312</v>
      </c>
      <c r="D14" s="70" t="s">
        <v>490</v>
      </c>
      <c r="E14" s="70" t="s">
        <v>304</v>
      </c>
      <c r="F14" s="67">
        <v>44166</v>
      </c>
      <c r="G14" s="99">
        <v>30000</v>
      </c>
      <c r="H14" s="99">
        <v>0</v>
      </c>
      <c r="I14" s="99">
        <v>30000</v>
      </c>
      <c r="J14" s="99">
        <v>0</v>
      </c>
      <c r="K14" s="99">
        <v>0</v>
      </c>
      <c r="L14" s="99">
        <v>0</v>
      </c>
      <c r="M14" s="99">
        <v>0</v>
      </c>
      <c r="N14" s="99">
        <f t="shared" si="0"/>
        <v>0</v>
      </c>
      <c r="O14" s="99">
        <f t="shared" si="1"/>
        <v>30000</v>
      </c>
    </row>
    <row r="15" spans="1:15" ht="38.25" customHeight="1" x14ac:dyDescent="0.25">
      <c r="A15" s="70" t="s">
        <v>317</v>
      </c>
      <c r="B15" s="60" t="s">
        <v>15</v>
      </c>
      <c r="C15" s="70" t="s">
        <v>312</v>
      </c>
      <c r="D15" s="70" t="s">
        <v>490</v>
      </c>
      <c r="E15" s="70" t="s">
        <v>304</v>
      </c>
      <c r="F15" s="67">
        <v>44166</v>
      </c>
      <c r="G15" s="99">
        <v>25000</v>
      </c>
      <c r="H15" s="99">
        <v>0</v>
      </c>
      <c r="I15" s="99">
        <v>25000</v>
      </c>
      <c r="J15" s="99">
        <v>0</v>
      </c>
      <c r="K15" s="99">
        <v>0</v>
      </c>
      <c r="L15" s="99">
        <v>0</v>
      </c>
      <c r="M15" s="99">
        <v>10191.81</v>
      </c>
      <c r="N15" s="99">
        <v>10191.81</v>
      </c>
      <c r="O15" s="99">
        <f t="shared" si="1"/>
        <v>14808.19</v>
      </c>
    </row>
    <row r="16" spans="1:15" ht="33.75" customHeight="1" x14ac:dyDescent="0.25">
      <c r="A16" s="70" t="s">
        <v>318</v>
      </c>
      <c r="B16" s="60" t="s">
        <v>15</v>
      </c>
      <c r="C16" s="70" t="s">
        <v>312</v>
      </c>
      <c r="D16" s="70" t="s">
        <v>490</v>
      </c>
      <c r="E16" s="70" t="s">
        <v>304</v>
      </c>
      <c r="F16" s="67">
        <v>44593</v>
      </c>
      <c r="G16" s="99">
        <v>25000</v>
      </c>
      <c r="H16" s="99">
        <v>0</v>
      </c>
      <c r="I16" s="99">
        <v>25000</v>
      </c>
      <c r="J16" s="99">
        <v>0</v>
      </c>
      <c r="K16" s="99">
        <v>0</v>
      </c>
      <c r="L16" s="99">
        <v>0</v>
      </c>
      <c r="M16" s="99">
        <v>0</v>
      </c>
      <c r="N16" s="99">
        <v>0</v>
      </c>
      <c r="O16" s="99">
        <f t="shared" si="1"/>
        <v>25000</v>
      </c>
    </row>
    <row r="17" spans="1:15" ht="32.25" customHeight="1" x14ac:dyDescent="0.25">
      <c r="A17" s="70" t="s">
        <v>517</v>
      </c>
      <c r="B17" s="60" t="s">
        <v>15</v>
      </c>
      <c r="C17" s="70" t="s">
        <v>312</v>
      </c>
      <c r="D17" s="70" t="s">
        <v>490</v>
      </c>
      <c r="E17" s="70" t="s">
        <v>304</v>
      </c>
      <c r="F17" s="79">
        <v>37043</v>
      </c>
      <c r="G17" s="101">
        <v>40000</v>
      </c>
      <c r="H17" s="101">
        <v>0</v>
      </c>
      <c r="I17" s="101">
        <v>40000</v>
      </c>
      <c r="J17" s="101">
        <v>0</v>
      </c>
      <c r="K17" s="101">
        <v>797.25</v>
      </c>
      <c r="L17" s="101">
        <v>0</v>
      </c>
      <c r="M17" s="101">
        <v>0</v>
      </c>
      <c r="N17" s="101">
        <v>797.25</v>
      </c>
      <c r="O17" s="99">
        <f t="shared" si="1"/>
        <v>39202.75</v>
      </c>
    </row>
    <row r="18" spans="1:15" ht="31.5" customHeight="1" x14ac:dyDescent="0.25">
      <c r="A18" s="70" t="s">
        <v>330</v>
      </c>
      <c r="B18" s="60" t="s">
        <v>15</v>
      </c>
      <c r="C18" s="70" t="s">
        <v>312</v>
      </c>
      <c r="D18" s="70" t="s">
        <v>490</v>
      </c>
      <c r="E18" s="70" t="s">
        <v>304</v>
      </c>
      <c r="F18" s="67">
        <v>45108</v>
      </c>
      <c r="G18" s="99">
        <v>25000</v>
      </c>
      <c r="H18" s="99">
        <v>0</v>
      </c>
      <c r="I18" s="99">
        <v>25000</v>
      </c>
      <c r="J18" s="99">
        <v>0</v>
      </c>
      <c r="K18" s="99">
        <v>0</v>
      </c>
      <c r="L18" s="99">
        <v>0</v>
      </c>
      <c r="M18" s="99">
        <v>0</v>
      </c>
      <c r="N18" s="99">
        <v>0</v>
      </c>
      <c r="O18" s="99">
        <f t="shared" si="1"/>
        <v>25000</v>
      </c>
    </row>
    <row r="19" spans="1:15" x14ac:dyDescent="0.25">
      <c r="A19" s="71" t="s">
        <v>319</v>
      </c>
      <c r="B19" s="72">
        <v>15</v>
      </c>
      <c r="C19" s="32"/>
      <c r="D19" s="32"/>
      <c r="E19" s="32"/>
      <c r="F19" s="32"/>
      <c r="G19" s="80">
        <f>SUM(G4:G18)</f>
        <v>545000</v>
      </c>
      <c r="H19" s="80">
        <v>0</v>
      </c>
      <c r="I19" s="80">
        <f>SUM(I4:I18)</f>
        <v>545000</v>
      </c>
      <c r="J19" s="80">
        <f>SUM(J4:J18)</f>
        <v>0</v>
      </c>
      <c r="K19" s="80">
        <f>SUM(K4:K18)</f>
        <v>24271.87</v>
      </c>
      <c r="L19" s="80">
        <f>SUM(L4:L18)</f>
        <v>0</v>
      </c>
      <c r="M19" s="80">
        <f>SUM(M4:M18)</f>
        <v>10191.81</v>
      </c>
      <c r="N19" s="80">
        <f t="shared" ref="N19" si="2">SUM(N4:N18)</f>
        <v>34463.68</v>
      </c>
      <c r="O19" s="80">
        <f>SUM(O4:O18)</f>
        <v>510536.32</v>
      </c>
    </row>
    <row r="20" spans="1:15" x14ac:dyDescent="0.25">
      <c r="A20" s="29"/>
      <c r="B20" s="22"/>
      <c r="C20" s="20"/>
      <c r="D20" s="20"/>
      <c r="E20" s="21"/>
      <c r="F20" s="20"/>
      <c r="G20" s="30"/>
      <c r="H20" s="31"/>
      <c r="I20" s="30"/>
      <c r="J20" s="30"/>
      <c r="K20" s="30"/>
      <c r="L20" s="30"/>
      <c r="M20" s="30"/>
      <c r="N20" s="30"/>
      <c r="O20" s="30"/>
    </row>
    <row r="21" spans="1:15" x14ac:dyDescent="0.25">
      <c r="A21" s="11"/>
      <c r="B21" s="9"/>
      <c r="C21" s="4"/>
      <c r="D21" s="4"/>
      <c r="E21" s="5"/>
      <c r="F21" s="4"/>
      <c r="G21" s="12"/>
      <c r="H21" s="13"/>
      <c r="I21" s="12"/>
      <c r="J21" s="12"/>
      <c r="K21" s="12"/>
      <c r="L21" s="12"/>
      <c r="M21" s="12"/>
      <c r="N21" s="12"/>
      <c r="O21" s="12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3"/>
      <c r="B23" s="3"/>
      <c r="C23" s="3"/>
      <c r="D23" s="3"/>
      <c r="E23" s="6"/>
      <c r="F23" s="3"/>
      <c r="G23" s="3"/>
      <c r="H23" s="7"/>
      <c r="I23" s="3"/>
      <c r="J23" s="3"/>
      <c r="K23" s="3"/>
      <c r="L23" s="3"/>
      <c r="M23" s="3"/>
      <c r="N23" s="3"/>
      <c r="O23" s="3"/>
    </row>
    <row r="24" spans="1:15" s="77" customFormat="1" ht="23.25" x14ac:dyDescent="0.35">
      <c r="A24" s="75" t="s">
        <v>454</v>
      </c>
      <c r="B24" s="76"/>
      <c r="C24" s="76"/>
      <c r="E24" s="78"/>
      <c r="F24" s="221" t="s">
        <v>453</v>
      </c>
      <c r="G24" s="221"/>
      <c r="H24" s="221"/>
      <c r="I24" s="221"/>
      <c r="J24" s="222"/>
      <c r="K24" s="222"/>
      <c r="L24" s="222"/>
      <c r="M24" s="222"/>
    </row>
    <row r="26" spans="1:15" x14ac:dyDescent="0.25">
      <c r="F26" s="10"/>
    </row>
    <row r="36" spans="4:13" x14ac:dyDescent="0.25">
      <c r="D36" s="10"/>
      <c r="E36" s="10"/>
      <c r="G36" s="10"/>
      <c r="I36" s="10"/>
      <c r="L36" s="10"/>
      <c r="M36" s="10"/>
    </row>
    <row r="41" spans="4:13" x14ac:dyDescent="0.25">
      <c r="F41" s="10"/>
    </row>
  </sheetData>
  <mergeCells count="2">
    <mergeCell ref="F24:I24"/>
    <mergeCell ref="J24:M24"/>
  </mergeCells>
  <conditionalFormatting sqref="A21:A23">
    <cfRule type="duplicateValues" dxfId="6" priority="2"/>
  </conditionalFormatting>
  <conditionalFormatting sqref="A24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8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8"/>
  <sheetViews>
    <sheetView tabSelected="1" zoomScaleNormal="100" zoomScalePageLayoutView="70" workbookViewId="0">
      <selection activeCell="D6" sqref="D6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8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>
      <c r="A1" t="s">
        <v>341</v>
      </c>
    </row>
    <row r="2" spans="1:17" ht="15.75" x14ac:dyDescent="0.25">
      <c r="A2" s="65" t="s">
        <v>549</v>
      </c>
      <c r="B2" s="58"/>
      <c r="C2" s="58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25.5" x14ac:dyDescent="0.25">
      <c r="A3" s="66" t="s">
        <v>0</v>
      </c>
      <c r="B3" s="66" t="s">
        <v>292</v>
      </c>
      <c r="C3" s="66" t="s">
        <v>2</v>
      </c>
      <c r="D3" s="66" t="s">
        <v>293</v>
      </c>
      <c r="E3" s="66" t="s">
        <v>294</v>
      </c>
      <c r="F3" s="66" t="s">
        <v>295</v>
      </c>
      <c r="G3" s="66" t="s">
        <v>5</v>
      </c>
      <c r="H3" s="66" t="s">
        <v>6</v>
      </c>
      <c r="I3" s="66" t="s">
        <v>296</v>
      </c>
      <c r="J3" s="66" t="s">
        <v>8</v>
      </c>
      <c r="K3" s="66" t="s">
        <v>9</v>
      </c>
      <c r="L3" s="66" t="s">
        <v>10</v>
      </c>
      <c r="M3" s="66" t="s">
        <v>11</v>
      </c>
      <c r="N3" s="66" t="s">
        <v>12</v>
      </c>
      <c r="O3" s="66" t="s">
        <v>297</v>
      </c>
    </row>
    <row r="4" spans="1:17" ht="22.5" customHeight="1" x14ac:dyDescent="0.25">
      <c r="A4" s="124" t="s">
        <v>49</v>
      </c>
      <c r="B4" s="122" t="s">
        <v>15</v>
      </c>
      <c r="C4" s="124" t="s">
        <v>393</v>
      </c>
      <c r="D4" s="124" t="s">
        <v>50</v>
      </c>
      <c r="E4" s="124" t="s">
        <v>320</v>
      </c>
      <c r="F4" s="125">
        <v>40026</v>
      </c>
      <c r="G4" s="126">
        <v>9000</v>
      </c>
      <c r="H4" s="126">
        <v>0</v>
      </c>
      <c r="I4" s="126">
        <v>9000</v>
      </c>
      <c r="J4" s="126">
        <v>258.3</v>
      </c>
      <c r="K4" s="126">
        <v>1007.19</v>
      </c>
      <c r="L4" s="126">
        <v>273.60000000000002</v>
      </c>
      <c r="M4" s="126">
        <v>0</v>
      </c>
      <c r="N4" s="126">
        <f>J4+K4+L4+M4</f>
        <v>1539.0900000000001</v>
      </c>
      <c r="O4" s="126">
        <f>G4-N4</f>
        <v>7460.91</v>
      </c>
    </row>
    <row r="5" spans="1:17" ht="22.5" customHeight="1" x14ac:dyDescent="0.25">
      <c r="A5" s="124" t="s">
        <v>66</v>
      </c>
      <c r="B5" s="122" t="s">
        <v>15</v>
      </c>
      <c r="C5" s="124" t="s">
        <v>67</v>
      </c>
      <c r="D5" s="124" t="s">
        <v>446</v>
      </c>
      <c r="E5" s="124" t="s">
        <v>320</v>
      </c>
      <c r="F5" s="125">
        <v>44501</v>
      </c>
      <c r="G5" s="126">
        <v>20000</v>
      </c>
      <c r="H5" s="126">
        <v>0</v>
      </c>
      <c r="I5" s="126">
        <v>20000</v>
      </c>
      <c r="J5" s="126">
        <v>574</v>
      </c>
      <c r="K5" s="126">
        <v>1854</v>
      </c>
      <c r="L5" s="126">
        <v>608</v>
      </c>
      <c r="M5" s="126">
        <v>0</v>
      </c>
      <c r="N5" s="126">
        <f t="shared" ref="N5:N11" si="0">J5+K5+L5+M5</f>
        <v>3036</v>
      </c>
      <c r="O5" s="126">
        <f t="shared" ref="O5:O11" si="1">G5-N5</f>
        <v>16964</v>
      </c>
    </row>
    <row r="6" spans="1:17" ht="21" customHeight="1" x14ac:dyDescent="0.25">
      <c r="A6" s="124" t="s">
        <v>58</v>
      </c>
      <c r="B6" s="122" t="s">
        <v>23</v>
      </c>
      <c r="C6" s="124" t="s">
        <v>445</v>
      </c>
      <c r="D6" s="124" t="s">
        <v>458</v>
      </c>
      <c r="E6" s="124" t="s">
        <v>320</v>
      </c>
      <c r="F6" s="125">
        <v>39448</v>
      </c>
      <c r="G6" s="126">
        <v>10000</v>
      </c>
      <c r="H6" s="126">
        <v>0</v>
      </c>
      <c r="I6" s="126">
        <v>10000</v>
      </c>
      <c r="J6" s="126">
        <v>287</v>
      </c>
      <c r="K6" s="126">
        <v>891.01</v>
      </c>
      <c r="L6" s="126">
        <v>304</v>
      </c>
      <c r="M6" s="126">
        <v>0</v>
      </c>
      <c r="N6" s="126">
        <f t="shared" si="0"/>
        <v>1482.01</v>
      </c>
      <c r="O6" s="126">
        <f t="shared" si="1"/>
        <v>8517.99</v>
      </c>
    </row>
    <row r="7" spans="1:17" ht="27" customHeight="1" x14ac:dyDescent="0.25">
      <c r="A7" s="124" t="s">
        <v>57</v>
      </c>
      <c r="B7" s="122" t="s">
        <v>23</v>
      </c>
      <c r="C7" s="124" t="s">
        <v>439</v>
      </c>
      <c r="D7" s="124" t="s">
        <v>55</v>
      </c>
      <c r="E7" s="124" t="s">
        <v>320</v>
      </c>
      <c r="F7" s="125">
        <v>41640</v>
      </c>
      <c r="G7" s="126">
        <v>15000</v>
      </c>
      <c r="H7" s="126">
        <v>0</v>
      </c>
      <c r="I7" s="126">
        <v>15000</v>
      </c>
      <c r="J7" s="126">
        <v>430.5</v>
      </c>
      <c r="K7" s="126">
        <v>442.65</v>
      </c>
      <c r="L7" s="126">
        <v>456</v>
      </c>
      <c r="M7" s="126">
        <v>0</v>
      </c>
      <c r="N7" s="126">
        <f t="shared" si="0"/>
        <v>1329.15</v>
      </c>
      <c r="O7" s="126">
        <f t="shared" si="1"/>
        <v>13670.85</v>
      </c>
    </row>
    <row r="8" spans="1:17" ht="21" customHeight="1" x14ac:dyDescent="0.25">
      <c r="A8" s="133" t="s">
        <v>54</v>
      </c>
      <c r="B8" s="123" t="s">
        <v>15</v>
      </c>
      <c r="C8" s="124" t="s">
        <v>393</v>
      </c>
      <c r="D8" s="133" t="s">
        <v>55</v>
      </c>
      <c r="E8" s="124" t="s">
        <v>320</v>
      </c>
      <c r="F8" s="134">
        <v>39479</v>
      </c>
      <c r="G8" s="127">
        <v>46000</v>
      </c>
      <c r="H8" s="127">
        <v>0</v>
      </c>
      <c r="I8" s="127">
        <v>46000</v>
      </c>
      <c r="J8" s="127">
        <v>1320.2</v>
      </c>
      <c r="K8" s="127">
        <v>8231.2900000000009</v>
      </c>
      <c r="L8" s="127">
        <v>1398.4</v>
      </c>
      <c r="M8" s="127">
        <v>0</v>
      </c>
      <c r="N8" s="126">
        <f t="shared" si="0"/>
        <v>10949.890000000001</v>
      </c>
      <c r="O8" s="126">
        <f t="shared" si="1"/>
        <v>35050.11</v>
      </c>
    </row>
    <row r="9" spans="1:17" ht="27.75" customHeight="1" x14ac:dyDescent="0.25">
      <c r="A9" s="133" t="s">
        <v>107</v>
      </c>
      <c r="B9" s="132" t="s">
        <v>15</v>
      </c>
      <c r="C9" s="133" t="s">
        <v>392</v>
      </c>
      <c r="D9" s="133" t="s">
        <v>397</v>
      </c>
      <c r="E9" s="124" t="s">
        <v>34</v>
      </c>
      <c r="F9" s="134">
        <v>39448</v>
      </c>
      <c r="G9" s="135">
        <v>9000</v>
      </c>
      <c r="H9" s="135">
        <v>0</v>
      </c>
      <c r="I9" s="135">
        <v>9000</v>
      </c>
      <c r="J9" s="135">
        <v>258.3</v>
      </c>
      <c r="K9" s="135">
        <v>1007.19</v>
      </c>
      <c r="L9" s="135">
        <v>273.60000000000002</v>
      </c>
      <c r="M9" s="136">
        <v>0</v>
      </c>
      <c r="N9" s="126">
        <f t="shared" si="0"/>
        <v>1539.0900000000001</v>
      </c>
      <c r="O9" s="126">
        <f t="shared" si="1"/>
        <v>7460.91</v>
      </c>
    </row>
    <row r="10" spans="1:17" ht="17.25" customHeight="1" x14ac:dyDescent="0.25">
      <c r="A10" s="133" t="s">
        <v>30</v>
      </c>
      <c r="B10" s="132" t="s">
        <v>15</v>
      </c>
      <c r="C10" s="133" t="s">
        <v>24</v>
      </c>
      <c r="D10" s="133" t="s">
        <v>425</v>
      </c>
      <c r="E10" s="124" t="s">
        <v>25</v>
      </c>
      <c r="F10" s="134">
        <v>44075</v>
      </c>
      <c r="G10" s="135">
        <v>40000</v>
      </c>
      <c r="H10" s="135">
        <v>0</v>
      </c>
      <c r="I10" s="135">
        <v>40000</v>
      </c>
      <c r="J10" s="135">
        <v>1148</v>
      </c>
      <c r="K10" s="135">
        <v>5368.48</v>
      </c>
      <c r="L10" s="135">
        <v>1216</v>
      </c>
      <c r="M10" s="136">
        <v>0</v>
      </c>
      <c r="N10" s="126">
        <f t="shared" si="0"/>
        <v>7732.48</v>
      </c>
      <c r="O10" s="126">
        <f t="shared" si="1"/>
        <v>32267.52</v>
      </c>
      <c r="Q10" s="21"/>
    </row>
    <row r="11" spans="1:17" ht="24" customHeight="1" x14ac:dyDescent="0.25">
      <c r="A11" s="133" t="s">
        <v>460</v>
      </c>
      <c r="B11" s="132" t="s">
        <v>23</v>
      </c>
      <c r="C11" s="133" t="s">
        <v>24</v>
      </c>
      <c r="D11" s="133" t="s">
        <v>41</v>
      </c>
      <c r="E11" s="124" t="s">
        <v>25</v>
      </c>
      <c r="F11" s="134">
        <v>45323</v>
      </c>
      <c r="G11" s="135">
        <v>22000</v>
      </c>
      <c r="H11" s="135">
        <v>0</v>
      </c>
      <c r="I11" s="135">
        <v>22000</v>
      </c>
      <c r="J11" s="135">
        <v>631.4</v>
      </c>
      <c r="K11" s="135">
        <v>2559.6799999999998</v>
      </c>
      <c r="L11" s="135">
        <v>668.8</v>
      </c>
      <c r="M11" s="136">
        <v>0</v>
      </c>
      <c r="N11" s="126">
        <f t="shared" si="0"/>
        <v>3859.88</v>
      </c>
      <c r="O11" s="126">
        <f t="shared" si="1"/>
        <v>18140.12</v>
      </c>
      <c r="Q11" s="21"/>
    </row>
    <row r="12" spans="1:17" x14ac:dyDescent="0.25">
      <c r="A12" s="71" t="s">
        <v>291</v>
      </c>
      <c r="B12" s="72">
        <v>8</v>
      </c>
      <c r="C12" s="73"/>
      <c r="D12" s="73"/>
      <c r="E12" s="74"/>
      <c r="F12" s="74"/>
      <c r="G12" s="80">
        <f>SUM(G4:G11)</f>
        <v>171000</v>
      </c>
      <c r="H12" s="80">
        <v>0</v>
      </c>
      <c r="I12" s="80">
        <f>SUM(I4:I11)</f>
        <v>171000</v>
      </c>
      <c r="J12" s="80">
        <f>SUM(J4:J11)</f>
        <v>4907.7</v>
      </c>
      <c r="K12" s="80">
        <f>SUM(K4:K11)</f>
        <v>21361.489999999998</v>
      </c>
      <c r="L12" s="80">
        <f>SUM(L4:L11)</f>
        <v>5198.4000000000005</v>
      </c>
      <c r="M12" s="80">
        <v>0</v>
      </c>
      <c r="N12" s="80">
        <f>SUM(N4:N11)</f>
        <v>31467.59</v>
      </c>
      <c r="O12" s="80">
        <f>SUM(O4:O11)</f>
        <v>139532.41</v>
      </c>
    </row>
    <row r="13" spans="1:17" x14ac:dyDescent="0.25">
      <c r="A13" s="34"/>
      <c r="B13" s="35"/>
      <c r="C13" s="32"/>
      <c r="D13" s="32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</row>
    <row r="14" spans="1:17" x14ac:dyDescent="0.25">
      <c r="A14" s="34"/>
      <c r="B14" s="35"/>
      <c r="C14" s="32"/>
      <c r="D14" s="32"/>
      <c r="E14" s="33"/>
      <c r="F14" s="33"/>
      <c r="G14" s="36"/>
      <c r="H14" s="36"/>
      <c r="I14" s="36"/>
      <c r="J14" s="36"/>
      <c r="K14" s="36"/>
      <c r="L14" s="36"/>
      <c r="M14" s="36"/>
      <c r="N14" s="36"/>
      <c r="O14" s="36"/>
    </row>
    <row r="15" spans="1:17" ht="15.75" x14ac:dyDescent="0.25">
      <c r="A15" s="65" t="s">
        <v>550</v>
      </c>
      <c r="B15" s="65"/>
      <c r="C15" s="65"/>
      <c r="D15" s="32"/>
      <c r="E15" s="33"/>
      <c r="F15" s="33"/>
      <c r="G15" s="36"/>
      <c r="H15" s="36"/>
      <c r="I15" s="36"/>
      <c r="J15" s="36"/>
      <c r="K15" s="36"/>
      <c r="L15" s="36"/>
      <c r="M15" s="36"/>
      <c r="N15" s="36"/>
      <c r="O15" s="36"/>
    </row>
    <row r="16" spans="1:17" ht="25.5" x14ac:dyDescent="0.25">
      <c r="A16" s="66" t="s">
        <v>0</v>
      </c>
      <c r="B16" s="66" t="s">
        <v>292</v>
      </c>
      <c r="C16" s="66" t="s">
        <v>2</v>
      </c>
      <c r="D16" s="66" t="s">
        <v>293</v>
      </c>
      <c r="E16" s="66" t="s">
        <v>294</v>
      </c>
      <c r="F16" s="66" t="s">
        <v>295</v>
      </c>
      <c r="G16" s="66" t="s">
        <v>5</v>
      </c>
      <c r="H16" s="66" t="s">
        <v>6</v>
      </c>
      <c r="I16" s="66" t="s">
        <v>296</v>
      </c>
      <c r="J16" s="66" t="s">
        <v>8</v>
      </c>
      <c r="K16" s="66" t="s">
        <v>9</v>
      </c>
      <c r="L16" s="66" t="s">
        <v>10</v>
      </c>
      <c r="M16" s="66" t="s">
        <v>11</v>
      </c>
      <c r="N16" s="66" t="s">
        <v>12</v>
      </c>
      <c r="O16" s="66" t="s">
        <v>297</v>
      </c>
    </row>
    <row r="17" spans="1:15" x14ac:dyDescent="0.25">
      <c r="A17" s="62" t="s">
        <v>237</v>
      </c>
      <c r="B17" s="61" t="s">
        <v>15</v>
      </c>
      <c r="C17" s="67" t="s">
        <v>238</v>
      </c>
      <c r="D17" s="62" t="s">
        <v>422</v>
      </c>
      <c r="E17" s="63" t="s">
        <v>351</v>
      </c>
      <c r="F17" s="61">
        <v>44501</v>
      </c>
      <c r="G17" s="96">
        <v>10000</v>
      </c>
      <c r="H17" s="97">
        <v>0</v>
      </c>
      <c r="I17" s="96">
        <f t="shared" ref="I17" si="2">G17+H17</f>
        <v>10000</v>
      </c>
      <c r="J17" s="96">
        <v>287</v>
      </c>
      <c r="K17" s="96">
        <v>185.33</v>
      </c>
      <c r="L17" s="96">
        <v>304</v>
      </c>
      <c r="M17" s="96">
        <v>0</v>
      </c>
      <c r="N17" s="96">
        <f>J17+K17+L17+M17</f>
        <v>776.33</v>
      </c>
      <c r="O17" s="96">
        <f>G17-N17</f>
        <v>9223.67</v>
      </c>
    </row>
    <row r="18" spans="1:15" x14ac:dyDescent="0.25">
      <c r="A18" s="62" t="s">
        <v>340</v>
      </c>
      <c r="B18" s="61" t="s">
        <v>23</v>
      </c>
      <c r="C18" s="67" t="s">
        <v>350</v>
      </c>
      <c r="D18" s="62" t="s">
        <v>422</v>
      </c>
      <c r="E18" s="63" t="s">
        <v>351</v>
      </c>
      <c r="F18" s="61">
        <v>45047</v>
      </c>
      <c r="G18" s="96">
        <v>25000</v>
      </c>
      <c r="H18" s="97">
        <v>0</v>
      </c>
      <c r="I18" s="96">
        <v>25000</v>
      </c>
      <c r="J18" s="96">
        <v>717.5</v>
      </c>
      <c r="K18" s="96">
        <v>2559.6799999999998</v>
      </c>
      <c r="L18" s="96">
        <v>760</v>
      </c>
      <c r="M18" s="96">
        <v>0</v>
      </c>
      <c r="N18" s="96">
        <f t="shared" ref="N18:N20" si="3">J18+K18+L18+M18</f>
        <v>4037.18</v>
      </c>
      <c r="O18" s="96">
        <f t="shared" ref="O18:O20" si="4">G18-N18</f>
        <v>20962.82</v>
      </c>
    </row>
    <row r="19" spans="1:15" x14ac:dyDescent="0.25">
      <c r="A19" s="62" t="s">
        <v>190</v>
      </c>
      <c r="B19" s="61" t="s">
        <v>23</v>
      </c>
      <c r="C19" s="67" t="s">
        <v>24</v>
      </c>
      <c r="D19" s="62" t="s">
        <v>422</v>
      </c>
      <c r="E19" s="63" t="s">
        <v>25</v>
      </c>
      <c r="F19" s="61">
        <v>44317</v>
      </c>
      <c r="G19" s="96">
        <v>35000</v>
      </c>
      <c r="H19" s="102">
        <v>0</v>
      </c>
      <c r="I19" s="103">
        <v>35000</v>
      </c>
      <c r="J19" s="103">
        <v>1004.5</v>
      </c>
      <c r="K19" s="103">
        <v>4084.48</v>
      </c>
      <c r="L19" s="103">
        <v>1064</v>
      </c>
      <c r="M19" s="104">
        <v>0</v>
      </c>
      <c r="N19" s="96">
        <f t="shared" si="3"/>
        <v>6152.98</v>
      </c>
      <c r="O19" s="96">
        <f t="shared" si="4"/>
        <v>28847.02</v>
      </c>
    </row>
    <row r="20" spans="1:15" x14ac:dyDescent="0.25">
      <c r="A20" s="62" t="s">
        <v>323</v>
      </c>
      <c r="B20" s="61" t="s">
        <v>15</v>
      </c>
      <c r="C20" s="67" t="s">
        <v>63</v>
      </c>
      <c r="D20" s="62" t="s">
        <v>422</v>
      </c>
      <c r="E20" s="63" t="s">
        <v>25</v>
      </c>
      <c r="F20" s="61">
        <v>44986</v>
      </c>
      <c r="G20" s="96">
        <v>14000</v>
      </c>
      <c r="H20" s="102">
        <v>0</v>
      </c>
      <c r="I20" s="103">
        <v>14000</v>
      </c>
      <c r="J20" s="103">
        <v>401.8</v>
      </c>
      <c r="K20" s="103">
        <v>1007.19</v>
      </c>
      <c r="L20" s="103">
        <v>425.6</v>
      </c>
      <c r="M20" s="104">
        <v>0</v>
      </c>
      <c r="N20" s="96">
        <f t="shared" si="3"/>
        <v>1834.5900000000001</v>
      </c>
      <c r="O20" s="96">
        <f t="shared" si="4"/>
        <v>12165.41</v>
      </c>
    </row>
    <row r="21" spans="1:15" x14ac:dyDescent="0.25">
      <c r="A21" s="68" t="s">
        <v>291</v>
      </c>
      <c r="B21" s="69">
        <v>4</v>
      </c>
      <c r="C21" s="45"/>
      <c r="D21" s="45"/>
      <c r="E21" s="46"/>
      <c r="F21" s="45"/>
      <c r="G21" s="80">
        <f>SUM(G17:G20)</f>
        <v>84000</v>
      </c>
      <c r="H21" s="80">
        <v>0</v>
      </c>
      <c r="I21" s="80">
        <f>SUM(I17:I20)</f>
        <v>84000</v>
      </c>
      <c r="J21" s="80">
        <f>SUM(J17:J20)</f>
        <v>2410.8000000000002</v>
      </c>
      <c r="K21" s="80">
        <f>SUM(K17:K20)</f>
        <v>7836.68</v>
      </c>
      <c r="L21" s="80">
        <f>SUM(L17:L20)</f>
        <v>2553.6</v>
      </c>
      <c r="M21" s="80">
        <v>0</v>
      </c>
      <c r="N21" s="80">
        <f>SUM(N17:N20)</f>
        <v>12801.08</v>
      </c>
      <c r="O21" s="100">
        <f>SUM(O17:O20)</f>
        <v>71198.92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65" t="s">
        <v>551</v>
      </c>
      <c r="B25" s="65"/>
      <c r="C25" s="58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3" t="s">
        <v>0</v>
      </c>
      <c r="B26" s="23" t="s">
        <v>292</v>
      </c>
      <c r="C26" s="23" t="s">
        <v>2</v>
      </c>
      <c r="D26" s="23" t="s">
        <v>293</v>
      </c>
      <c r="E26" s="23" t="s">
        <v>294</v>
      </c>
      <c r="F26" s="23" t="s">
        <v>295</v>
      </c>
      <c r="G26" s="23" t="s">
        <v>5</v>
      </c>
      <c r="H26" s="23" t="s">
        <v>6</v>
      </c>
      <c r="I26" s="23" t="s">
        <v>296</v>
      </c>
      <c r="J26" s="23" t="s">
        <v>8</v>
      </c>
      <c r="K26" s="23" t="s">
        <v>9</v>
      </c>
      <c r="L26" s="23" t="s">
        <v>10</v>
      </c>
      <c r="M26" s="23" t="s">
        <v>11</v>
      </c>
      <c r="N26" s="23" t="s">
        <v>12</v>
      </c>
      <c r="O26" s="23" t="s">
        <v>297</v>
      </c>
    </row>
    <row r="27" spans="1:15" x14ac:dyDescent="0.25">
      <c r="A27" s="62" t="s">
        <v>461</v>
      </c>
      <c r="B27" s="63" t="s">
        <v>23</v>
      </c>
      <c r="C27" s="62" t="s">
        <v>393</v>
      </c>
      <c r="D27" s="62" t="s">
        <v>462</v>
      </c>
      <c r="E27" s="60" t="s">
        <v>320</v>
      </c>
      <c r="F27" s="95">
        <v>44713</v>
      </c>
      <c r="G27" s="96">
        <v>46000</v>
      </c>
      <c r="H27" s="97">
        <v>0</v>
      </c>
      <c r="I27" s="96">
        <v>46000</v>
      </c>
      <c r="J27" s="96">
        <v>1320.2</v>
      </c>
      <c r="K27" s="96">
        <v>8745.93</v>
      </c>
      <c r="L27" s="96">
        <v>1398.4</v>
      </c>
      <c r="M27" s="98">
        <v>0</v>
      </c>
      <c r="N27" s="99">
        <f>J27+K27+L27+M27</f>
        <v>11464.53</v>
      </c>
      <c r="O27" s="99">
        <f>G27-N27</f>
        <v>34535.47</v>
      </c>
    </row>
    <row r="28" spans="1:15" x14ac:dyDescent="0.25">
      <c r="A28" s="64" t="s">
        <v>484</v>
      </c>
      <c r="B28" s="63" t="s">
        <v>15</v>
      </c>
      <c r="C28" s="62" t="s">
        <v>393</v>
      </c>
      <c r="D28" s="62" t="s">
        <v>485</v>
      </c>
      <c r="E28" s="60" t="s">
        <v>320</v>
      </c>
      <c r="F28" s="95">
        <v>39448</v>
      </c>
      <c r="G28" s="96">
        <v>46000</v>
      </c>
      <c r="H28" s="97">
        <v>0</v>
      </c>
      <c r="I28" s="96">
        <v>46000</v>
      </c>
      <c r="J28" s="96">
        <v>1320.2</v>
      </c>
      <c r="K28" s="96">
        <v>8745.93</v>
      </c>
      <c r="L28" s="96">
        <v>1398.4</v>
      </c>
      <c r="M28" s="96">
        <v>0</v>
      </c>
      <c r="N28" s="96">
        <v>11464.53</v>
      </c>
      <c r="O28" s="96">
        <v>34535.47</v>
      </c>
    </row>
    <row r="29" spans="1:15" x14ac:dyDescent="0.25">
      <c r="A29" s="64" t="s">
        <v>505</v>
      </c>
      <c r="B29" s="63" t="s">
        <v>15</v>
      </c>
      <c r="C29" s="62" t="s">
        <v>393</v>
      </c>
      <c r="D29" s="62" t="s">
        <v>506</v>
      </c>
      <c r="E29" s="60" t="s">
        <v>25</v>
      </c>
      <c r="F29" s="95">
        <v>41061</v>
      </c>
      <c r="G29" s="96">
        <v>5000</v>
      </c>
      <c r="H29" s="97">
        <v>0</v>
      </c>
      <c r="I29" s="96">
        <v>5000</v>
      </c>
      <c r="J29" s="96">
        <v>143.5</v>
      </c>
      <c r="K29" s="96">
        <v>185.33</v>
      </c>
      <c r="L29" s="96">
        <v>152</v>
      </c>
      <c r="M29" s="96">
        <v>0</v>
      </c>
      <c r="N29" s="96">
        <v>480.83</v>
      </c>
      <c r="O29" s="96">
        <v>4519.17</v>
      </c>
    </row>
    <row r="30" spans="1:15" x14ac:dyDescent="0.25">
      <c r="A30" s="64" t="s">
        <v>146</v>
      </c>
      <c r="B30" s="63" t="s">
        <v>15</v>
      </c>
      <c r="C30" s="62" t="s">
        <v>393</v>
      </c>
      <c r="D30" s="62" t="s">
        <v>506</v>
      </c>
      <c r="E30" s="60" t="s">
        <v>25</v>
      </c>
      <c r="F30" s="61">
        <v>39600</v>
      </c>
      <c r="G30" s="96">
        <v>5000</v>
      </c>
      <c r="H30" s="97">
        <v>0</v>
      </c>
      <c r="I30" s="96">
        <v>5000</v>
      </c>
      <c r="J30" s="96">
        <v>143.5</v>
      </c>
      <c r="K30" s="96">
        <v>442.65</v>
      </c>
      <c r="L30" s="96">
        <v>152</v>
      </c>
      <c r="M30" s="96">
        <v>0</v>
      </c>
      <c r="N30" s="96">
        <v>738.15</v>
      </c>
      <c r="O30" s="96">
        <v>4261.8500000000004</v>
      </c>
    </row>
    <row r="31" spans="1:15" x14ac:dyDescent="0.25">
      <c r="A31" s="64" t="s">
        <v>507</v>
      </c>
      <c r="B31" s="63" t="s">
        <v>15</v>
      </c>
      <c r="C31" s="62" t="s">
        <v>393</v>
      </c>
      <c r="D31" s="62" t="s">
        <v>506</v>
      </c>
      <c r="E31" s="60" t="s">
        <v>25</v>
      </c>
      <c r="F31" s="61">
        <v>39479</v>
      </c>
      <c r="G31" s="96">
        <v>5000</v>
      </c>
      <c r="H31" s="97">
        <v>0</v>
      </c>
      <c r="I31" s="96">
        <v>5000</v>
      </c>
      <c r="J31" s="96">
        <v>143.5</v>
      </c>
      <c r="K31" s="96">
        <v>0</v>
      </c>
      <c r="L31" s="96">
        <v>152</v>
      </c>
      <c r="M31" s="96">
        <v>0</v>
      </c>
      <c r="N31" s="96">
        <v>295.5</v>
      </c>
      <c r="O31" s="96">
        <v>4704.5</v>
      </c>
    </row>
    <row r="32" spans="1:15" x14ac:dyDescent="0.25">
      <c r="A32" s="64" t="s">
        <v>508</v>
      </c>
      <c r="B32" s="63" t="s">
        <v>15</v>
      </c>
      <c r="C32" s="62" t="s">
        <v>393</v>
      </c>
      <c r="D32" s="62" t="s">
        <v>509</v>
      </c>
      <c r="E32" s="60" t="s">
        <v>25</v>
      </c>
      <c r="F32" s="61">
        <v>39448</v>
      </c>
      <c r="G32" s="96">
        <v>5000</v>
      </c>
      <c r="H32" s="97">
        <v>0</v>
      </c>
      <c r="I32" s="96">
        <v>5000</v>
      </c>
      <c r="J32" s="96">
        <v>143.5</v>
      </c>
      <c r="K32" s="96">
        <v>442.65</v>
      </c>
      <c r="L32" s="96">
        <v>152</v>
      </c>
      <c r="M32" s="96">
        <v>0</v>
      </c>
      <c r="N32" s="96">
        <v>738.15</v>
      </c>
      <c r="O32" s="96">
        <v>4261.8500000000004</v>
      </c>
    </row>
    <row r="33" spans="1:15" x14ac:dyDescent="0.25">
      <c r="A33" s="64" t="s">
        <v>510</v>
      </c>
      <c r="B33" s="63" t="s">
        <v>23</v>
      </c>
      <c r="C33" s="62" t="s">
        <v>393</v>
      </c>
      <c r="D33" s="62" t="s">
        <v>509</v>
      </c>
      <c r="E33" s="60" t="s">
        <v>25</v>
      </c>
      <c r="F33" s="61">
        <v>39479</v>
      </c>
      <c r="G33" s="96">
        <v>5000</v>
      </c>
      <c r="H33" s="97">
        <v>0</v>
      </c>
      <c r="I33" s="96">
        <v>5000</v>
      </c>
      <c r="J33" s="96">
        <v>143.5</v>
      </c>
      <c r="K33" s="96">
        <v>442.65</v>
      </c>
      <c r="L33" s="96">
        <v>152</v>
      </c>
      <c r="M33" s="96">
        <v>0</v>
      </c>
      <c r="N33" s="96">
        <v>738.15</v>
      </c>
      <c r="O33" s="96">
        <v>4261.8500000000004</v>
      </c>
    </row>
    <row r="34" spans="1:15" x14ac:dyDescent="0.25">
      <c r="A34" s="64" t="s">
        <v>102</v>
      </c>
      <c r="B34" s="63" t="s">
        <v>15</v>
      </c>
      <c r="C34" s="62" t="s">
        <v>393</v>
      </c>
      <c r="D34" s="62" t="s">
        <v>509</v>
      </c>
      <c r="E34" s="60" t="s">
        <v>25</v>
      </c>
      <c r="F34" s="61">
        <v>39661</v>
      </c>
      <c r="G34" s="96">
        <v>5000</v>
      </c>
      <c r="H34" s="97">
        <v>0</v>
      </c>
      <c r="I34" s="96">
        <v>5000</v>
      </c>
      <c r="J34" s="96">
        <v>143.5</v>
      </c>
      <c r="K34" s="96">
        <v>185.33</v>
      </c>
      <c r="L34" s="96">
        <v>152</v>
      </c>
      <c r="M34" s="96">
        <v>0</v>
      </c>
      <c r="N34" s="96">
        <v>480.83</v>
      </c>
      <c r="O34" s="96">
        <v>4519.17</v>
      </c>
    </row>
    <row r="35" spans="1:15" x14ac:dyDescent="0.25">
      <c r="A35" s="71" t="s">
        <v>291</v>
      </c>
      <c r="B35" s="69">
        <v>8</v>
      </c>
      <c r="C35" s="4"/>
      <c r="D35" s="4"/>
      <c r="E35" s="5"/>
      <c r="F35" s="4"/>
      <c r="G35" s="93">
        <f>SUM(G27:G34)</f>
        <v>122000</v>
      </c>
      <c r="H35" s="94">
        <f>SUM(H27:H28)</f>
        <v>0</v>
      </c>
      <c r="I35" s="93">
        <f>SUM(I27:I34)</f>
        <v>122000</v>
      </c>
      <c r="J35" s="93">
        <f>SUM(J27:J34)</f>
        <v>3501.4</v>
      </c>
      <c r="K35" s="93">
        <f>SUM(K27:K34)</f>
        <v>19190.470000000008</v>
      </c>
      <c r="L35" s="93">
        <f>SUM(L27:L34)</f>
        <v>3708.8</v>
      </c>
      <c r="M35" s="93">
        <f>SUM(M27:M28)</f>
        <v>0</v>
      </c>
      <c r="N35" s="93">
        <f>SUM(N27:N34)</f>
        <v>26400.670000000009</v>
      </c>
      <c r="O35" s="93">
        <f>SUM(O27:O34)</f>
        <v>95599.330000000016</v>
      </c>
    </row>
    <row r="36" spans="1:15" x14ac:dyDescent="0.25">
      <c r="A36" s="11"/>
      <c r="B36" s="9"/>
      <c r="C36" s="4"/>
      <c r="D36" s="4"/>
      <c r="E36" s="5"/>
      <c r="F36" s="4"/>
      <c r="G36" s="12"/>
      <c r="H36" s="13"/>
      <c r="I36" s="12"/>
      <c r="J36" s="12"/>
      <c r="K36" s="12"/>
      <c r="L36" s="12"/>
      <c r="M36" s="12"/>
      <c r="N36" s="12"/>
      <c r="O36" s="8"/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3"/>
      <c r="B39" s="3"/>
      <c r="C39" s="3"/>
      <c r="D39" s="3"/>
      <c r="E39" s="6"/>
      <c r="F39" s="3"/>
      <c r="G39" s="3"/>
      <c r="H39" s="7"/>
      <c r="I39" s="3"/>
      <c r="J39" s="3"/>
      <c r="K39" s="3"/>
      <c r="L39" s="3"/>
      <c r="M39" s="3"/>
      <c r="N39" s="3"/>
    </row>
    <row r="40" spans="1:15" s="77" customFormat="1" ht="42" customHeight="1" x14ac:dyDescent="0.35">
      <c r="A40" s="75" t="s">
        <v>177</v>
      </c>
      <c r="B40" s="76"/>
      <c r="C40" s="76"/>
      <c r="E40" s="78"/>
      <c r="F40" s="215" t="s">
        <v>178</v>
      </c>
      <c r="G40" s="215"/>
      <c r="H40" s="215"/>
      <c r="I40" s="76"/>
      <c r="J40" s="76"/>
      <c r="K40" s="76"/>
    </row>
    <row r="47" spans="1:15" x14ac:dyDescent="0.25">
      <c r="H47" s="214"/>
      <c r="I47" s="214"/>
      <c r="J47" s="214"/>
      <c r="K47" s="3"/>
      <c r="L47" s="3"/>
      <c r="M47" s="3"/>
    </row>
    <row r="48" spans="1:15" x14ac:dyDescent="0.25">
      <c r="G48" s="214"/>
      <c r="H48" s="214"/>
      <c r="I48" s="214"/>
      <c r="J48" s="3"/>
      <c r="K48" s="3"/>
      <c r="L48" s="3"/>
    </row>
  </sheetData>
  <mergeCells count="3">
    <mergeCell ref="H47:J47"/>
    <mergeCell ref="G48:I48"/>
    <mergeCell ref="F40:H40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7 A10:A11">
    <cfRule type="duplicateValues" dxfId="2" priority="27"/>
  </conditionalFormatting>
  <conditionalFormatting sqref="A28:A34 A21:A24 A36:A39">
    <cfRule type="duplicateValues" dxfId="1" priority="6"/>
  </conditionalFormatting>
  <conditionalFormatting sqref="A40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5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Fijo</vt:lpstr>
      <vt:lpstr>Fijo 2</vt:lpstr>
      <vt:lpstr>Temporal</vt:lpstr>
      <vt:lpstr>Tram. Pensión</vt:lpstr>
      <vt:lpstr>Vigilancia</vt:lpstr>
      <vt:lpstr>Interinato y Suplencia </vt:lpstr>
      <vt:lpstr>Fijo!Área_de_extracción</vt:lpstr>
      <vt:lpstr>'Fijo 2'!Área_de_extracción</vt:lpstr>
      <vt:lpstr>Fijo!Área_de_impresión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2025-11-05T13:26:03Z</cp:lastPrinted>
  <dcterms:created xsi:type="dcterms:W3CDTF">2022-12-20T18:48:02Z</dcterms:created>
  <dcterms:modified xsi:type="dcterms:W3CDTF">2026-06-23T15:23:36Z</dcterms:modified>
  <cp:category/>
  <cp:contentStatus/>
</cp:coreProperties>
</file>