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INGRESOS\ENER}\"/>
    </mc:Choice>
  </mc:AlternateContent>
  <xr:revisionPtr revIDLastSave="0" documentId="8_{66124223-FD21-48EC-A019-D1B73A3D5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62" i="1"/>
  <c r="F63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F15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E90" i="1" s="1"/>
  <c r="E54" i="1"/>
  <c r="H61" i="1"/>
  <c r="J5" i="2"/>
  <c r="G54" i="1"/>
  <c r="G27" i="1"/>
  <c r="G17" i="1"/>
  <c r="G11" i="1"/>
  <c r="F11" i="1" l="1"/>
  <c r="I11" i="1" s="1"/>
  <c r="F17" i="1"/>
  <c r="F54" i="1"/>
  <c r="I54" i="1" s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<sst xmlns="http://schemas.openxmlformats.org/spreadsheetml/2006/main" count="233" uniqueCount="231">
  <si>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</si>
  <si>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</si>
  <si>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</si>
  <si>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</si>
  <si>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</si>
  <si>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</si>
  <si>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</si>
  <si>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</si>
  <si>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</si>
  <si>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</si>
  <si>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</si>
  <si>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</si>
  <si>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</si>
  <si>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</si>
  <si>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</si>
  <si>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</si>
  <si>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</si>
  <si>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</si>
  <si>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</si>
  <si>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</si>
  <si>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</si>
  <si>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</si>
  <si>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</si>
  <si>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</si>
  <si>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</si>
  <si>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</si>
  <si>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</si>
  <si>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</si>
  <si>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</si>
  <si>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</si>
  <si>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</si>
  <si>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</si>
  <si>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</si>
  <si>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</si>
  <si>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</si>
  <si>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</si>
  <si>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</si>
  <si>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</si>
  <si>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</si>
  <si>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</si>
  <si>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</si>
  <si>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</si>
  <si>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</si>
  <si>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</si>
  <si>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</si>
  <si>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</si>
  <si>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</si>
  <si>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</si>
  <si>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</si>
  <si>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</si>
  <si>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</si>
  <si>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</si>
  <si>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</si>
  <si>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</si>
  <si>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</si>
  <si>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</si>
  <si>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</si>
  <si>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</si>
  <si>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</si>
  <si>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</si>
  <si>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</si>
  <si>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</si>
  <si>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</si>
  <si>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</si>
  <si>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</si>
  <si>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</si>
  <si>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</si>
  <si>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</si>
  <si>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</si>
  <si>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</si>
  <si>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</si>
  <si>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</si>
  <si>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</si>
  <si>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</si>
  <si>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</si>
  <si>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</si>
  <si>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</si>
  <si>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</si>
  <si>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</si>
  <si>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</si>
  <si>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</si>
  <si>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</si>
  <si>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</si>
  <si>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</si>
  <si>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</si>
  <si>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</si>
  <si>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</si>
  <si>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</si>
  <si>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</si>
  <si>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</si>
  <si>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</si>
  <si>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</si>
  <si>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</si>
  <si>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</si>
  <si>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</si>
  <si>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</si>
  <si>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</si>
  <si>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</si>
  <si>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</si>
  <si>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</si>
  <si>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</si>
  <si>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</si>
  <si>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</si>
  <si>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</si>
  <si>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</si>
  <si>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</si>
  <si>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</si>
  <si>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</si>
  <si>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</si>
  <si>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</si>
  <si>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</si>
  <si>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</si>
  <si>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</si>
  <si>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</si>
  <si>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</si>
  <si>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</si>
  <si>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</si>
  <si>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</si>
  <si>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</si>
  <si>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</si>
  <si>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</si>
  <si>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</si>
  <si>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</si>
  <si>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</si>
  <si>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</si>
  <si>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</si>
  <si>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</si>
  <si>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</si>
  <si>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</si>
  <si>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</si>
  <si>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</si>
  <si>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</si>
  <si>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</si>
  <si>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</si>
  <si>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</si>
  <si>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</si>
  <si>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</si>
  <si>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</si>
  <si>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</si>
  <si>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</si>
  <si>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</si>
  <si>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</si>
  <si>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</si>
  <si>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</si>
  <si>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</si>
  <si>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</si>
  <si>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</si>
  <si>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</si>
  <si>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</si>
  <si>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</si>
  <si>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</si>
  <si>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</si>
  <si>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</si>
  <si>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</si>
  <si>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</si>
  <si>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</si>
  <si>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</si>
  <si>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</si>
  <si>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</si>
  <si>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</si>
  <si>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</si>
  <si>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</si>
  <si>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</si>
  <si>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</si>
  <si>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</si>
  <si>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</si>
  <si>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</si>
  <si>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</si>
  <si>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</si>
  <si>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</si>
  <si>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</si>
  <si>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</si>
  <si>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</si>
  <si>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</si>
  <si>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</si>
  <si>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</si>
  <si>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</si>
  <si>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</si>
  <si>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</si>
  <si>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</si>
  <si>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</si>
  <si>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</si>
  <si>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</si>
  <si>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</si>
  <si>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</si>
  <si>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</si>
  <si>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</si>
  <si>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</si>
  <si>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</si>
  <si>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</si>
  <si>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</si>
  <si>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</si>
  <si>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</si>
  <si>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</si>
  <si>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</si>
  <si>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</si>
  <si>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</si>
  <si>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</si>
  <si>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</si>
  <si>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</si>
  <si>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</si>
  <si>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</si>
  <si>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</si>
  <si>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</si>
  <si>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</si>
  <si>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</si>
  <si>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</si>
  <si>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</si>
  <si>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</si>
  <si>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</si>
  <si>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</si>
  <si>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</si>
  <si>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</si>
  <si>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</si>
  <si>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</si>
  <si>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</si>
  <si>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</si>
  <si>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</si>
  <si>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</si>
  <si>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</si>
  <si>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</si>
  <si>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</si>
  <si>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</si>
  <si>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</si>
  <si>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</si>
  <si>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</si>
  <si>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</si>
  <si>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MAQUINARIAS, OTROS EQUIPOS Y HERRAMIENTAS</t>
  </si>
  <si>
    <t>PRESUPUESTO APROBADO AÑO 2026</t>
  </si>
  <si>
    <t>Fuente de registro:  01 de enero al 31 de enero 2026</t>
  </si>
  <si>
    <t>Fecha de imputación: hasta el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</si>
</sst>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6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20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9" fillId="2" borderId="9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right" vertical="top" shrinkToFit="1"/>
    </xf>
    <xf numFmtId="4" fontId="24" fillId="0" borderId="17" xfId="0" applyNumberFormat="1" applyFont="1" applyBorder="1" applyAlignment="1">
      <alignment horizontal="right" vertical="center" shrinkToFit="1"/>
    </xf>
    <xf numFmtId="4" fontId="24" fillId="0" borderId="9" xfId="0" applyNumberFormat="1" applyFont="1" applyBorder="1" applyAlignment="1">
      <alignment vertical="top" shrinkToFit="1"/>
    </xf>
    <xf numFmtId="4" fontId="24" fillId="2" borderId="19" xfId="0" applyNumberFormat="1" applyFont="1" applyFill="1" applyBorder="1" applyAlignment="1">
      <alignment horizontal="right" vertical="top" shrinkToFit="1"/>
    </xf>
    <xf numFmtId="0" fontId="23" fillId="0" borderId="9" xfId="0" applyFont="1" applyBorder="1" applyAlignment="1">
      <alignment horizontal="left" vertical="top" wrapText="1"/>
    </xf>
    <xf numFmtId="166" fontId="22" fillId="0" borderId="11" xfId="0" applyNumberFormat="1" applyFont="1" applyBorder="1" applyAlignment="1">
      <alignment horizontal="left" vertical="top" shrinkToFit="1"/>
    </xf>
    <xf numFmtId="4" fontId="22" fillId="0" borderId="17" xfId="0" applyNumberFormat="1" applyFont="1" applyBorder="1" applyAlignment="1">
      <alignment horizontal="right" vertical="center" shrinkToFit="1"/>
    </xf>
    <xf numFmtId="4" fontId="22" fillId="0" borderId="9" xfId="0" applyNumberFormat="1" applyFont="1" applyBorder="1" applyAlignment="1">
      <alignment vertical="top" shrinkToFit="1"/>
    </xf>
    <xf numFmtId="4" fontId="22" fillId="0" borderId="19" xfId="0" applyNumberFormat="1" applyFont="1" applyBorder="1" applyAlignment="1">
      <alignment horizontal="right" vertical="top" shrinkToFit="1"/>
    </xf>
    <xf numFmtId="0" fontId="25" fillId="0" borderId="11" xfId="0" applyFont="1" applyBorder="1" applyAlignment="1">
      <alignment horizontal="right" vertical="top" wrapText="1"/>
    </xf>
    <xf numFmtId="4" fontId="24" fillId="0" borderId="17" xfId="0" applyNumberFormat="1" applyFont="1" applyBorder="1" applyAlignment="1">
      <alignment vertical="center" shrinkToFit="1"/>
    </xf>
    <xf numFmtId="39" fontId="24" fillId="0" borderId="9" xfId="0" applyNumberFormat="1" applyFont="1" applyBorder="1" applyAlignment="1">
      <alignment vertical="top" shrinkToFit="1"/>
    </xf>
    <xf numFmtId="4" fontId="24" fillId="0" borderId="9" xfId="1" applyNumberFormat="1" applyFont="1" applyBorder="1" applyAlignment="1">
      <alignment vertical="top" shrinkToFit="1"/>
    </xf>
    <xf numFmtId="43" fontId="26" fillId="0" borderId="17" xfId="0" applyNumberFormat="1" applyFont="1" applyBorder="1" applyAlignment="1">
      <alignment horizontal="right"/>
    </xf>
    <xf numFmtId="39" fontId="22" fillId="0" borderId="9" xfId="0" applyNumberFormat="1" applyFont="1" applyBorder="1" applyAlignment="1">
      <alignment vertical="top" shrinkToFit="1"/>
    </xf>
    <xf numFmtId="0" fontId="23" fillId="0" borderId="11" xfId="0" applyFont="1" applyBorder="1" applyAlignment="1">
      <alignment horizontal="left" vertical="top" wrapText="1"/>
    </xf>
    <xf numFmtId="4" fontId="22" fillId="0" borderId="17" xfId="0" applyNumberFormat="1" applyFont="1" applyBorder="1" applyAlignment="1">
      <alignment vertical="center" shrinkToFit="1"/>
    </xf>
    <xf numFmtId="0" fontId="25" fillId="0" borderId="12" xfId="0" applyFont="1" applyBorder="1" applyAlignment="1">
      <alignment horizontal="right" vertical="top" wrapText="1"/>
    </xf>
    <xf numFmtId="43" fontId="26" fillId="0" borderId="18" xfId="0" applyNumberFormat="1" applyFont="1" applyBorder="1" applyAlignment="1">
      <alignment horizontal="right"/>
    </xf>
    <xf numFmtId="39" fontId="24" fillId="0" borderId="16" xfId="0" applyNumberFormat="1" applyFont="1" applyBorder="1" applyAlignment="1">
      <alignment vertical="top" shrinkToFi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4" fontId="22" fillId="0" borderId="24" xfId="0" applyNumberFormat="1" applyFont="1" applyBorder="1" applyAlignment="1">
      <alignment vertical="center" shrinkToFit="1"/>
    </xf>
    <xf numFmtId="0" fontId="23" fillId="0" borderId="1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right" wrapText="1"/>
    </xf>
    <xf numFmtId="49" fontId="26" fillId="0" borderId="9" xfId="0" applyNumberFormat="1" applyFont="1" applyBorder="1"/>
    <xf numFmtId="0" fontId="25" fillId="0" borderId="11" xfId="0" applyFont="1" applyBorder="1" applyAlignment="1">
      <alignment horizontal="right" vertical="center" wrapText="1"/>
    </xf>
    <xf numFmtId="49" fontId="26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 wrapText="1"/>
    </xf>
    <xf numFmtId="0" fontId="25" fillId="0" borderId="12" xfId="0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top" shrinkToFit="1"/>
    </xf>
    <xf numFmtId="0" fontId="23" fillId="0" borderId="1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left" vertical="center" wrapText="1"/>
    </xf>
    <xf numFmtId="4" fontId="22" fillId="0" borderId="15" xfId="0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1" fontId="22" fillId="2" borderId="20" xfId="0" applyNumberFormat="1" applyFont="1" applyFill="1" applyBorder="1" applyAlignment="1">
      <alignment horizontal="right" vertical="top" shrinkToFit="1"/>
    </xf>
    <xf numFmtId="0" fontId="23" fillId="2" borderId="21" xfId="0" applyFont="1" applyFill="1" applyBorder="1" applyAlignment="1">
      <alignment horizontal="left" vertical="top" wrapText="1"/>
    </xf>
    <xf numFmtId="4" fontId="22" fillId="2" borderId="24" xfId="0" applyNumberFormat="1" applyFont="1" applyFill="1" applyBorder="1" applyAlignment="1">
      <alignment horizontal="right" vertical="center" shrinkToFit="1"/>
    </xf>
    <xf numFmtId="4" fontId="22" fillId="2" borderId="21" xfId="0" applyNumberFormat="1" applyFont="1" applyFill="1" applyBorder="1" applyAlignment="1">
      <alignment vertical="top" shrinkToFit="1"/>
    </xf>
    <xf numFmtId="4" fontId="22" fillId="2" borderId="22" xfId="0" applyNumberFormat="1" applyFont="1" applyFill="1" applyBorder="1" applyAlignment="1">
      <alignment horizontal="right" vertical="top" shrinkToFit="1"/>
    </xf>
    <xf numFmtId="49" fontId="26" fillId="0" borderId="9" xfId="0" applyNumberFormat="1" applyFont="1" applyBorder="1" applyAlignment="1">
      <alignment horizontal="left" vertical="top" wrapText="1"/>
    </xf>
    <xf numFmtId="49" fontId="26" fillId="0" borderId="9" xfId="0" applyNumberFormat="1" applyFont="1" applyBorder="1" applyAlignment="1">
      <alignment horizontal="left" vertical="center"/>
    </xf>
    <xf numFmtId="49" fontId="26" fillId="0" borderId="16" xfId="0" applyNumberFormat="1" applyFont="1" applyBorder="1" applyAlignment="1">
      <alignment vertical="center"/>
    </xf>
    <xf numFmtId="43" fontId="26" fillId="0" borderId="19" xfId="0" applyNumberFormat="1" applyFont="1" applyBorder="1" applyAlignment="1">
      <alignment horizontal="right"/>
    </xf>
    <xf numFmtId="49" fontId="26" fillId="0" borderId="16" xfId="0" applyNumberFormat="1" applyFont="1" applyBorder="1" applyAlignment="1">
      <alignment vertical="center" wrapText="1"/>
    </xf>
    <xf numFmtId="4" fontId="22" fillId="0" borderId="22" xfId="0" applyNumberFormat="1" applyFont="1" applyBorder="1" applyAlignment="1">
      <alignment vertical="center" shrinkToFit="1"/>
    </xf>
    <xf numFmtId="4" fontId="22" fillId="0" borderId="19" xfId="0" applyNumberFormat="1" applyFont="1" applyBorder="1" applyAlignment="1">
      <alignment horizontal="right" vertical="center" shrinkToFit="1"/>
    </xf>
    <xf numFmtId="49" fontId="26" fillId="0" borderId="9" xfId="0" applyNumberFormat="1" applyFont="1" applyBorder="1" applyAlignment="1">
      <alignment vertical="top" wrapText="1"/>
    </xf>
    <xf numFmtId="49" fontId="18" fillId="2" borderId="9" xfId="0" applyNumberFormat="1" applyFont="1" applyFill="1" applyBorder="1" applyAlignment="1">
      <alignment horizontal="center"/>
    </xf>
    <xf numFmtId="49" fontId="19" fillId="3" borderId="1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1401801</xdr:colOff>
      <xdr:row>5</xdr:row>
      <xdr:rowOff>57927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531111</xdr:colOff>
      <xdr:row>1</xdr:row>
      <xdr:rowOff>0</xdr:rowOff>
    </xdr:from>
    <xdr:to>
      <xdr:col>5</xdr:col>
      <xdr:colOff>1181100</xdr:colOff>
      <xdr:row>4</xdr:row>
      <xdr:rowOff>235186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3761" y="238125"/>
          <a:ext cx="1859664" cy="9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zoomScale="82" zoomScaleNormal="82" workbookViewId="0">
      <selection activeCell="C75" sqref="C75"/>
    </sheetView>
  </sheetViews>
  <sheetFormatPr baseColWidth="10" defaultColWidth="14.5" defaultRowHeight="15" customHeight="1" x14ac:dyDescent="0.2"/>
  <cols>
    <col min="1" max="1" width="2.5" customWidth="1"/>
    <col min="2" max="2" width="15.5" customWidth="1"/>
    <col min="3" max="3" width="87.6640625" customWidth="1"/>
    <col min="4" max="4" width="21.1640625" customWidth="1"/>
    <col min="5" max="5" width="24.6640625" hidden="1" customWidth="1"/>
    <col min="6" max="6" width="20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20.100000000000001" customHeight="1" x14ac:dyDescent="0.25">
      <c r="A1" s="117" t="s">
        <v>0</v>
      </c>
      <c r="B1" s="117"/>
      <c r="C1" s="117"/>
      <c r="D1" s="117"/>
      <c r="E1" s="117"/>
      <c r="F1" s="117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17" t="s">
        <v>1</v>
      </c>
      <c r="B2" s="117"/>
      <c r="C2" s="117"/>
      <c r="D2" s="117"/>
      <c r="E2" s="117"/>
      <c r="F2" s="117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17" t="s">
        <v>228</v>
      </c>
      <c r="B3" s="117"/>
      <c r="C3" s="117"/>
      <c r="D3" s="117"/>
      <c r="E3" s="117"/>
      <c r="F3" s="117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17" t="s">
        <v>2</v>
      </c>
      <c r="B4" s="117"/>
      <c r="C4" s="117"/>
      <c r="D4" s="117"/>
      <c r="E4" s="117"/>
      <c r="F4" s="117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17" t="s">
        <v>3</v>
      </c>
      <c r="B5" s="117"/>
      <c r="C5" s="117"/>
      <c r="D5" s="117"/>
      <c r="E5" s="117"/>
      <c r="F5" s="117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42" customHeight="1" thickBot="1" x14ac:dyDescent="0.3">
      <c r="A6" s="51"/>
      <c r="B6" s="51"/>
      <c r="C6" s="51"/>
      <c r="D6" s="51"/>
      <c r="E6" s="51"/>
      <c r="F6" s="51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18" t="s">
        <v>4</v>
      </c>
      <c r="C7" s="119"/>
      <c r="D7" s="52" t="s">
        <v>82</v>
      </c>
      <c r="E7" s="53" t="s">
        <v>5</v>
      </c>
      <c r="F7" s="54" t="s">
        <v>83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104">
        <v>5163</v>
      </c>
      <c r="C8" s="105" t="s">
        <v>1</v>
      </c>
      <c r="D8" s="106">
        <f>D11+D17+D27+D54</f>
        <v>276225000</v>
      </c>
      <c r="E8" s="107"/>
      <c r="F8" s="108">
        <f>F11+F17+F27+F54</f>
        <v>0</v>
      </c>
      <c r="G8" s="41">
        <f>G11+G17+G27+G54</f>
        <v>105221941.66</v>
      </c>
      <c r="H8" s="5">
        <f t="shared" ref="H8:H9" si="0">F8-G8</f>
        <v>-105221941.66</v>
      </c>
      <c r="I8" s="5" t="e">
        <f t="shared" ref="I8:I61" si="1">G8/F8*100</f>
        <v>#DIV/0!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55">
        <v>1</v>
      </c>
      <c r="C9" s="83" t="s">
        <v>1</v>
      </c>
      <c r="D9" s="56"/>
      <c r="E9" s="57"/>
      <c r="F9" s="58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55"/>
      <c r="C10" s="59" t="s">
        <v>180</v>
      </c>
      <c r="D10" s="56"/>
      <c r="E10" s="57"/>
      <c r="F10" s="58"/>
      <c r="G10" s="42"/>
      <c r="H10" s="7"/>
      <c r="I10" s="7"/>
    </row>
    <row r="11" spans="1:28" ht="18.75" customHeight="1" x14ac:dyDescent="0.2">
      <c r="A11" s="50"/>
      <c r="B11" s="60">
        <v>2.1</v>
      </c>
      <c r="C11" s="59" t="s">
        <v>181</v>
      </c>
      <c r="D11" s="61">
        <f t="shared" ref="D11" si="2">SUM(D12:D16)</f>
        <v>204815265</v>
      </c>
      <c r="E11" s="62">
        <f>SUM(E12:E16)</f>
        <v>0</v>
      </c>
      <c r="F11" s="63">
        <f>SUM(F12:F16)</f>
        <v>0</v>
      </c>
      <c r="G11" s="43">
        <f t="shared" ref="G11:H11" si="3">SUM(G12:G16)</f>
        <v>91142054.659999996</v>
      </c>
      <c r="H11" s="8">
        <f t="shared" si="3"/>
        <v>-91142054.659999996</v>
      </c>
      <c r="I11" s="9" t="e">
        <f t="shared" si="1"/>
        <v>#DIV/0!</v>
      </c>
    </row>
    <row r="12" spans="1:28" ht="18.75" customHeight="1" x14ac:dyDescent="0.25">
      <c r="A12" s="50"/>
      <c r="B12" s="64" t="s">
        <v>182</v>
      </c>
      <c r="C12" s="83" t="s">
        <v>183</v>
      </c>
      <c r="D12" s="65">
        <v>150724381</v>
      </c>
      <c r="E12" s="66">
        <v>0</v>
      </c>
      <c r="F12" s="68">
        <v>0</v>
      </c>
      <c r="G12" s="42">
        <v>75452663.370000005</v>
      </c>
      <c r="H12" s="6">
        <f t="shared" ref="H12:H16" si="4">F12-G12</f>
        <v>-75452663.370000005</v>
      </c>
      <c r="I12" s="10" t="e">
        <f t="shared" si="1"/>
        <v>#DIV/0!</v>
      </c>
    </row>
    <row r="13" spans="1:28" ht="18.75" customHeight="1" x14ac:dyDescent="0.25">
      <c r="A13" s="50"/>
      <c r="B13" s="64" t="s">
        <v>184</v>
      </c>
      <c r="C13" s="83" t="s">
        <v>185</v>
      </c>
      <c r="D13" s="65">
        <v>32572000</v>
      </c>
      <c r="E13" s="67"/>
      <c r="F13" s="68">
        <v>0</v>
      </c>
      <c r="G13" s="42">
        <v>4970000</v>
      </c>
      <c r="H13" s="6">
        <f t="shared" si="4"/>
        <v>-4970000</v>
      </c>
      <c r="I13" s="10" t="e">
        <f t="shared" si="1"/>
        <v>#DIV/0!</v>
      </c>
    </row>
    <row r="14" spans="1:28" ht="18.75" customHeight="1" x14ac:dyDescent="0.25">
      <c r="A14" s="50"/>
      <c r="B14" s="64" t="s">
        <v>186</v>
      </c>
      <c r="C14" s="83" t="s">
        <v>187</v>
      </c>
      <c r="D14" s="65">
        <v>432000</v>
      </c>
      <c r="E14" s="67"/>
      <c r="F14" s="68">
        <v>0</v>
      </c>
      <c r="G14" s="42">
        <v>217125</v>
      </c>
      <c r="H14" s="6">
        <f t="shared" si="4"/>
        <v>-217125</v>
      </c>
      <c r="I14" s="10" t="e">
        <f t="shared" si="1"/>
        <v>#DIV/0!</v>
      </c>
    </row>
    <row r="15" spans="1:28" ht="18.75" customHeight="1" x14ac:dyDescent="0.25">
      <c r="A15" s="50"/>
      <c r="B15" s="64" t="s">
        <v>89</v>
      </c>
      <c r="C15" s="83" t="s">
        <v>88</v>
      </c>
      <c r="D15" s="68">
        <v>0</v>
      </c>
      <c r="E15" s="67"/>
      <c r="F15" s="68">
        <f t="shared" ref="F15" si="5">+D15+E15</f>
        <v>0</v>
      </c>
      <c r="G15" s="42"/>
      <c r="H15" s="36"/>
      <c r="I15" s="37"/>
    </row>
    <row r="16" spans="1:28" ht="18.75" customHeight="1" x14ac:dyDescent="0.25">
      <c r="A16" s="50"/>
      <c r="B16" s="64" t="s">
        <v>188</v>
      </c>
      <c r="C16" s="83" t="s">
        <v>189</v>
      </c>
      <c r="D16" s="65">
        <v>21086884</v>
      </c>
      <c r="E16" s="66"/>
      <c r="F16" s="68">
        <v>0</v>
      </c>
      <c r="G16" s="42">
        <v>10502266.289999999</v>
      </c>
      <c r="H16" s="6">
        <f t="shared" si="4"/>
        <v>-10502266.289999999</v>
      </c>
      <c r="I16" s="10" t="e">
        <f t="shared" si="1"/>
        <v>#DIV/0!</v>
      </c>
    </row>
    <row r="17" spans="1:9" ht="18.75" customHeight="1" x14ac:dyDescent="0.2">
      <c r="A17" s="50"/>
      <c r="B17" s="60">
        <v>2.2000000000000002</v>
      </c>
      <c r="C17" s="59" t="s">
        <v>190</v>
      </c>
      <c r="D17" s="61">
        <f>SUM(D18:D26)</f>
        <v>44141788</v>
      </c>
      <c r="E17" s="62">
        <f>SUM(E18:E26)</f>
        <v>0</v>
      </c>
      <c r="F17" s="63">
        <f>SUM(F18:F26)</f>
        <v>0</v>
      </c>
      <c r="G17" s="43">
        <f>SUM(G18:G26)</f>
        <v>7419339.1200000001</v>
      </c>
      <c r="H17" s="8">
        <f>SUM(H18:H26)</f>
        <v>-7419339.1200000001</v>
      </c>
      <c r="I17" s="9" t="e">
        <f t="shared" si="1"/>
        <v>#DIV/0!</v>
      </c>
    </row>
    <row r="18" spans="1:9" ht="18.75" customHeight="1" x14ac:dyDescent="0.25">
      <c r="A18" s="50"/>
      <c r="B18" s="64" t="s">
        <v>191</v>
      </c>
      <c r="C18" s="83" t="s">
        <v>192</v>
      </c>
      <c r="D18" s="65">
        <v>8679600</v>
      </c>
      <c r="E18" s="57"/>
      <c r="F18" s="68">
        <v>0</v>
      </c>
      <c r="G18" s="42">
        <v>3068496.38</v>
      </c>
      <c r="H18" s="6">
        <f t="shared" ref="H18:H26" si="6">F18-G18</f>
        <v>-3068496.38</v>
      </c>
      <c r="I18" s="10" t="e">
        <f t="shared" si="1"/>
        <v>#DIV/0!</v>
      </c>
    </row>
    <row r="19" spans="1:9" ht="18.75" customHeight="1" x14ac:dyDescent="0.25">
      <c r="A19" s="50"/>
      <c r="B19" s="64" t="s">
        <v>193</v>
      </c>
      <c r="C19" s="83" t="s">
        <v>194</v>
      </c>
      <c r="D19" s="65">
        <v>1665000</v>
      </c>
      <c r="E19" s="57"/>
      <c r="F19" s="68">
        <v>0</v>
      </c>
      <c r="G19" s="42">
        <v>97048.86</v>
      </c>
      <c r="H19" s="6">
        <f t="shared" si="6"/>
        <v>-97048.86</v>
      </c>
      <c r="I19" s="10" t="e">
        <f t="shared" si="1"/>
        <v>#DIV/0!</v>
      </c>
    </row>
    <row r="20" spans="1:9" ht="18.75" customHeight="1" x14ac:dyDescent="0.25">
      <c r="A20" s="50"/>
      <c r="B20" s="64" t="s">
        <v>195</v>
      </c>
      <c r="C20" s="83" t="s">
        <v>196</v>
      </c>
      <c r="D20" s="65">
        <v>5000000</v>
      </c>
      <c r="E20" s="57"/>
      <c r="F20" s="68">
        <v>0</v>
      </c>
      <c r="G20" s="42">
        <v>978093.66</v>
      </c>
      <c r="H20" s="6">
        <f t="shared" si="6"/>
        <v>-978093.66</v>
      </c>
      <c r="I20" s="10" t="e">
        <f t="shared" si="1"/>
        <v>#DIV/0!</v>
      </c>
    </row>
    <row r="21" spans="1:9" ht="18.75" customHeight="1" x14ac:dyDescent="0.25">
      <c r="A21" s="50"/>
      <c r="B21" s="64" t="s">
        <v>73</v>
      </c>
      <c r="C21" s="83" t="s">
        <v>74</v>
      </c>
      <c r="D21" s="65">
        <v>535000</v>
      </c>
      <c r="E21" s="57"/>
      <c r="F21" s="68">
        <v>0</v>
      </c>
      <c r="G21" s="42"/>
      <c r="H21" s="36"/>
      <c r="I21" s="37"/>
    </row>
    <row r="22" spans="1:9" ht="18.75" customHeight="1" x14ac:dyDescent="0.25">
      <c r="A22" s="50"/>
      <c r="B22" s="64" t="s">
        <v>197</v>
      </c>
      <c r="C22" s="83" t="s">
        <v>198</v>
      </c>
      <c r="D22" s="65">
        <v>10002894</v>
      </c>
      <c r="E22" s="66"/>
      <c r="F22" s="68">
        <v>0</v>
      </c>
      <c r="G22" s="42">
        <v>751058</v>
      </c>
      <c r="H22" s="6">
        <f t="shared" si="6"/>
        <v>-751058</v>
      </c>
      <c r="I22" s="10" t="e">
        <f t="shared" si="1"/>
        <v>#DIV/0!</v>
      </c>
    </row>
    <row r="23" spans="1:9" ht="18.75" customHeight="1" x14ac:dyDescent="0.25">
      <c r="A23" s="50"/>
      <c r="B23" s="64" t="s">
        <v>199</v>
      </c>
      <c r="C23" s="83" t="s">
        <v>200</v>
      </c>
      <c r="D23" s="65">
        <v>7484000</v>
      </c>
      <c r="E23" s="57"/>
      <c r="F23" s="68">
        <v>0</v>
      </c>
      <c r="G23" s="42">
        <v>1034018.33</v>
      </c>
      <c r="H23" s="6">
        <f t="shared" si="6"/>
        <v>-1034018.33</v>
      </c>
      <c r="I23" s="10" t="e">
        <f t="shared" si="1"/>
        <v>#DIV/0!</v>
      </c>
    </row>
    <row r="24" spans="1:9" ht="18.75" customHeight="1" x14ac:dyDescent="0.25">
      <c r="A24" s="50"/>
      <c r="B24" s="64" t="s">
        <v>201</v>
      </c>
      <c r="C24" s="83" t="s">
        <v>202</v>
      </c>
      <c r="D24" s="65">
        <v>3631000</v>
      </c>
      <c r="E24" s="57"/>
      <c r="F24" s="68">
        <v>0</v>
      </c>
      <c r="G24" s="42">
        <v>950891.89</v>
      </c>
      <c r="H24" s="6">
        <f t="shared" si="6"/>
        <v>-950891.89</v>
      </c>
      <c r="I24" s="10" t="e">
        <f t="shared" si="1"/>
        <v>#DIV/0!</v>
      </c>
    </row>
    <row r="25" spans="1:9" ht="18.75" customHeight="1" x14ac:dyDescent="0.25">
      <c r="A25" s="50"/>
      <c r="B25" s="64" t="s">
        <v>203</v>
      </c>
      <c r="C25" s="83" t="s">
        <v>204</v>
      </c>
      <c r="D25" s="65">
        <v>5644294</v>
      </c>
      <c r="E25" s="57"/>
      <c r="F25" s="68">
        <v>0</v>
      </c>
      <c r="G25" s="42">
        <v>539732</v>
      </c>
      <c r="H25" s="6">
        <f t="shared" si="6"/>
        <v>-539732</v>
      </c>
      <c r="I25" s="10" t="e">
        <f t="shared" si="1"/>
        <v>#DIV/0!</v>
      </c>
    </row>
    <row r="26" spans="1:9" ht="18.75" customHeight="1" x14ac:dyDescent="0.25">
      <c r="A26" s="50"/>
      <c r="B26" s="64" t="s">
        <v>205</v>
      </c>
      <c r="C26" s="83" t="s">
        <v>206</v>
      </c>
      <c r="D26" s="65">
        <v>1500000</v>
      </c>
      <c r="E26" s="57"/>
      <c r="F26" s="68">
        <v>0</v>
      </c>
      <c r="G26" s="44">
        <v>0</v>
      </c>
      <c r="H26" s="6">
        <f t="shared" si="6"/>
        <v>0</v>
      </c>
      <c r="I26" s="10" t="e">
        <f t="shared" si="1"/>
        <v>#DIV/0!</v>
      </c>
    </row>
    <row r="27" spans="1:9" ht="18.75" customHeight="1" x14ac:dyDescent="0.2">
      <c r="A27" s="50"/>
      <c r="B27" s="60">
        <v>2.2999999999999998</v>
      </c>
      <c r="C27" s="59" t="s">
        <v>207</v>
      </c>
      <c r="D27" s="61">
        <f>SUM(D28:D36)</f>
        <v>21484069</v>
      </c>
      <c r="E27" s="69">
        <f>SUM(E28:E36)</f>
        <v>0</v>
      </c>
      <c r="F27" s="63">
        <f>SUM(F28:F36)</f>
        <v>0</v>
      </c>
      <c r="G27" s="43">
        <f>SUM(G28:G36)</f>
        <v>6231783.0800000001</v>
      </c>
      <c r="H27" s="8">
        <f>SUM(H28:H36)</f>
        <v>-6231783.0800000001</v>
      </c>
      <c r="I27" s="9" t="e">
        <f t="shared" si="1"/>
        <v>#DIV/0!</v>
      </c>
    </row>
    <row r="28" spans="1:9" ht="18.75" customHeight="1" x14ac:dyDescent="0.25">
      <c r="A28" s="50"/>
      <c r="B28" s="64" t="s">
        <v>208</v>
      </c>
      <c r="C28" s="83" t="s">
        <v>209</v>
      </c>
      <c r="D28" s="65">
        <v>4057986</v>
      </c>
      <c r="E28" s="57"/>
      <c r="F28" s="68">
        <v>0</v>
      </c>
      <c r="G28" s="42">
        <v>48330.93</v>
      </c>
      <c r="H28" s="6">
        <f t="shared" ref="H28:H36" si="7">F28-G28</f>
        <v>-48330.93</v>
      </c>
      <c r="I28" s="10" t="e">
        <f t="shared" si="1"/>
        <v>#DIV/0!</v>
      </c>
    </row>
    <row r="29" spans="1:9" ht="18.75" customHeight="1" x14ac:dyDescent="0.25">
      <c r="A29" s="50"/>
      <c r="B29" s="64" t="s">
        <v>210</v>
      </c>
      <c r="C29" s="83" t="s">
        <v>211</v>
      </c>
      <c r="D29" s="65">
        <v>36000</v>
      </c>
      <c r="E29" s="66"/>
      <c r="F29" s="68">
        <v>0</v>
      </c>
      <c r="G29" s="44">
        <v>0</v>
      </c>
      <c r="H29" s="6">
        <f t="shared" si="7"/>
        <v>0</v>
      </c>
      <c r="I29" s="10" t="e">
        <f t="shared" si="1"/>
        <v>#DIV/0!</v>
      </c>
    </row>
    <row r="30" spans="1:9" ht="18.75" customHeight="1" x14ac:dyDescent="0.25">
      <c r="A30" s="50"/>
      <c r="B30" s="64" t="s">
        <v>212</v>
      </c>
      <c r="C30" s="110" t="s">
        <v>123</v>
      </c>
      <c r="D30" s="65">
        <v>1047801</v>
      </c>
      <c r="E30" s="57"/>
      <c r="F30" s="68">
        <v>0</v>
      </c>
      <c r="G30" s="42">
        <v>426270.28</v>
      </c>
      <c r="H30" s="6">
        <f t="shared" si="7"/>
        <v>-426270.28</v>
      </c>
      <c r="I30" s="10" t="e">
        <f t="shared" si="1"/>
        <v>#DIV/0!</v>
      </c>
    </row>
    <row r="31" spans="1:9" ht="18.75" customHeight="1" x14ac:dyDescent="0.25">
      <c r="A31" s="50"/>
      <c r="B31" s="64" t="s">
        <v>90</v>
      </c>
      <c r="C31" s="110" t="s">
        <v>225</v>
      </c>
      <c r="D31" s="68">
        <v>0</v>
      </c>
      <c r="E31" s="57"/>
      <c r="F31" s="68">
        <v>0</v>
      </c>
      <c r="G31" s="42"/>
      <c r="H31" s="36"/>
      <c r="I31" s="37"/>
    </row>
    <row r="32" spans="1:9" ht="18.75" customHeight="1" x14ac:dyDescent="0.25">
      <c r="A32" s="50"/>
      <c r="B32" s="64" t="s">
        <v>213</v>
      </c>
      <c r="C32" s="83" t="s">
        <v>124</v>
      </c>
      <c r="D32" s="65">
        <v>936900</v>
      </c>
      <c r="E32" s="57"/>
      <c r="F32" s="68">
        <v>0</v>
      </c>
      <c r="G32" s="42">
        <v>43999.89</v>
      </c>
      <c r="H32" s="6">
        <f t="shared" si="7"/>
        <v>-43999.89</v>
      </c>
      <c r="I32" s="10" t="e">
        <f t="shared" si="1"/>
        <v>#DIV/0!</v>
      </c>
    </row>
    <row r="33" spans="1:9" ht="18.75" customHeight="1" x14ac:dyDescent="0.25">
      <c r="A33" s="50"/>
      <c r="B33" s="64" t="s">
        <v>71</v>
      </c>
      <c r="C33" s="83" t="s">
        <v>72</v>
      </c>
      <c r="D33" s="65">
        <v>57958</v>
      </c>
      <c r="E33" s="57"/>
      <c r="F33" s="68">
        <v>0</v>
      </c>
      <c r="G33" s="42"/>
      <c r="H33" s="36"/>
      <c r="I33" s="37"/>
    </row>
    <row r="34" spans="1:9" ht="18.75" customHeight="1" x14ac:dyDescent="0.25">
      <c r="A34" s="50"/>
      <c r="B34" s="64" t="s">
        <v>214</v>
      </c>
      <c r="C34" s="83" t="s">
        <v>215</v>
      </c>
      <c r="D34" s="65">
        <v>12040203</v>
      </c>
      <c r="E34" s="57">
        <v>0</v>
      </c>
      <c r="F34" s="68">
        <v>0</v>
      </c>
      <c r="G34" s="42">
        <v>4700000</v>
      </c>
      <c r="H34" s="6">
        <f t="shared" si="7"/>
        <v>-4700000</v>
      </c>
      <c r="I34" s="10" t="e">
        <f t="shared" si="1"/>
        <v>#DIV/0!</v>
      </c>
    </row>
    <row r="35" spans="1:9" ht="18.75" customHeight="1" x14ac:dyDescent="0.25">
      <c r="A35" s="50"/>
      <c r="B35" s="64" t="s">
        <v>91</v>
      </c>
      <c r="C35" s="83" t="s">
        <v>92</v>
      </c>
      <c r="D35" s="68">
        <v>0</v>
      </c>
      <c r="E35" s="57"/>
      <c r="F35" s="68">
        <v>0</v>
      </c>
      <c r="G35" s="42"/>
      <c r="H35" s="36"/>
      <c r="I35" s="37"/>
    </row>
    <row r="36" spans="1:9" ht="18.75" customHeight="1" x14ac:dyDescent="0.25">
      <c r="A36" s="50"/>
      <c r="B36" s="64" t="s">
        <v>216</v>
      </c>
      <c r="C36" s="83" t="s">
        <v>217</v>
      </c>
      <c r="D36" s="65">
        <v>3307221</v>
      </c>
      <c r="E36" s="66">
        <v>0</v>
      </c>
      <c r="F36" s="68">
        <v>0</v>
      </c>
      <c r="G36" s="42">
        <v>1013181.98</v>
      </c>
      <c r="H36" s="6">
        <f t="shared" si="7"/>
        <v>-1013181.98</v>
      </c>
      <c r="I36" s="10" t="e">
        <f t="shared" si="1"/>
        <v>#DIV/0!</v>
      </c>
    </row>
    <row r="37" spans="1:9" ht="18.75" customHeight="1" x14ac:dyDescent="0.2">
      <c r="A37" s="50"/>
      <c r="B37" s="70">
        <v>2.4</v>
      </c>
      <c r="C37" s="59" t="s">
        <v>107</v>
      </c>
      <c r="D37" s="71">
        <f>SUM(D38:D45)</f>
        <v>0</v>
      </c>
      <c r="E37" s="71">
        <f t="shared" ref="E37:F37" si="8">SUM(E38:E45)</f>
        <v>0</v>
      </c>
      <c r="F37" s="71">
        <f t="shared" si="8"/>
        <v>0</v>
      </c>
      <c r="G37" s="42"/>
      <c r="H37" s="36"/>
      <c r="I37" s="37"/>
    </row>
    <row r="38" spans="1:9" ht="18.75" customHeight="1" x14ac:dyDescent="0.25">
      <c r="A38" s="50"/>
      <c r="B38" s="64" t="s">
        <v>93</v>
      </c>
      <c r="C38" s="83" t="s">
        <v>114</v>
      </c>
      <c r="D38" s="68">
        <v>0</v>
      </c>
      <c r="E38" s="66"/>
      <c r="F38" s="68">
        <f>+D38+E38</f>
        <v>0</v>
      </c>
      <c r="G38" s="42"/>
      <c r="H38" s="36"/>
      <c r="I38" s="37"/>
    </row>
    <row r="39" spans="1:9" ht="18.75" customHeight="1" x14ac:dyDescent="0.25">
      <c r="A39" s="50"/>
      <c r="B39" s="64" t="s">
        <v>94</v>
      </c>
      <c r="C39" s="83" t="s">
        <v>113</v>
      </c>
      <c r="D39" s="68">
        <v>0</v>
      </c>
      <c r="E39" s="66"/>
      <c r="F39" s="68">
        <f t="shared" ref="F39:F45" si="9">+D39+E39</f>
        <v>0</v>
      </c>
      <c r="G39" s="42"/>
      <c r="H39" s="36"/>
      <c r="I39" s="37"/>
    </row>
    <row r="40" spans="1:9" ht="18.75" customHeight="1" x14ac:dyDescent="0.25">
      <c r="A40" s="50"/>
      <c r="B40" s="64" t="s">
        <v>95</v>
      </c>
      <c r="C40" s="83" t="s">
        <v>112</v>
      </c>
      <c r="D40" s="68">
        <v>0</v>
      </c>
      <c r="E40" s="66"/>
      <c r="F40" s="68">
        <f t="shared" si="9"/>
        <v>0</v>
      </c>
      <c r="G40" s="42"/>
      <c r="H40" s="36"/>
      <c r="I40" s="37"/>
    </row>
    <row r="41" spans="1:9" ht="18.75" customHeight="1" x14ac:dyDescent="0.25">
      <c r="A41" s="50"/>
      <c r="B41" s="64" t="s">
        <v>96</v>
      </c>
      <c r="C41" s="83" t="s">
        <v>111</v>
      </c>
      <c r="D41" s="68">
        <v>0</v>
      </c>
      <c r="E41" s="66"/>
      <c r="F41" s="68">
        <f t="shared" si="9"/>
        <v>0</v>
      </c>
      <c r="G41" s="42"/>
      <c r="H41" s="36"/>
      <c r="I41" s="37"/>
    </row>
    <row r="42" spans="1:9" ht="18.75" customHeight="1" x14ac:dyDescent="0.25">
      <c r="A42" s="50"/>
      <c r="B42" s="64" t="s">
        <v>97</v>
      </c>
      <c r="C42" s="83" t="s">
        <v>110</v>
      </c>
      <c r="D42" s="68">
        <v>0</v>
      </c>
      <c r="E42" s="66"/>
      <c r="F42" s="68">
        <f t="shared" si="9"/>
        <v>0</v>
      </c>
      <c r="G42" s="42"/>
      <c r="H42" s="36"/>
      <c r="I42" s="37"/>
    </row>
    <row r="43" spans="1:9" ht="18.75" customHeight="1" x14ac:dyDescent="0.25">
      <c r="A43" s="50"/>
      <c r="B43" s="64" t="s">
        <v>108</v>
      </c>
      <c r="C43" s="83" t="s">
        <v>125</v>
      </c>
      <c r="D43" s="68">
        <v>0</v>
      </c>
      <c r="E43" s="66"/>
      <c r="F43" s="68">
        <f t="shared" si="9"/>
        <v>0</v>
      </c>
      <c r="G43" s="42"/>
      <c r="H43" s="36"/>
      <c r="I43" s="37"/>
    </row>
    <row r="44" spans="1:9" ht="18.75" customHeight="1" x14ac:dyDescent="0.25">
      <c r="A44" s="50"/>
      <c r="B44" s="64" t="s">
        <v>98</v>
      </c>
      <c r="C44" s="83" t="s">
        <v>226</v>
      </c>
      <c r="D44" s="68">
        <v>0</v>
      </c>
      <c r="E44" s="66"/>
      <c r="F44" s="68">
        <f t="shared" si="9"/>
        <v>0</v>
      </c>
      <c r="G44" s="42"/>
      <c r="H44" s="36"/>
      <c r="I44" s="37"/>
    </row>
    <row r="45" spans="1:9" ht="24" customHeight="1" thickBot="1" x14ac:dyDescent="0.3">
      <c r="A45" s="50"/>
      <c r="B45" s="72" t="s">
        <v>99</v>
      </c>
      <c r="C45" s="111" t="s">
        <v>109</v>
      </c>
      <c r="D45" s="73">
        <v>0</v>
      </c>
      <c r="E45" s="74"/>
      <c r="F45" s="73">
        <f t="shared" si="9"/>
        <v>0</v>
      </c>
      <c r="G45" s="42"/>
      <c r="H45" s="36"/>
      <c r="I45" s="37"/>
    </row>
    <row r="46" spans="1:9" ht="15.95" customHeight="1" x14ac:dyDescent="0.2">
      <c r="A46" s="50"/>
      <c r="B46" s="75">
        <v>2.5</v>
      </c>
      <c r="C46" s="76" t="s">
        <v>115</v>
      </c>
      <c r="D46" s="77">
        <f>SUM(D47:D53)</f>
        <v>0</v>
      </c>
      <c r="E46" s="114">
        <f t="shared" ref="E46:F46" si="10">SUM(E47:E53)</f>
        <v>0</v>
      </c>
      <c r="F46" s="77">
        <f t="shared" si="10"/>
        <v>0</v>
      </c>
      <c r="G46" s="42"/>
      <c r="H46" s="36"/>
      <c r="I46" s="37"/>
    </row>
    <row r="47" spans="1:9" ht="18.75" customHeight="1" x14ac:dyDescent="0.25">
      <c r="A47" s="50"/>
      <c r="B47" s="64" t="s">
        <v>100</v>
      </c>
      <c r="C47" s="83" t="s">
        <v>116</v>
      </c>
      <c r="D47" s="68">
        <v>0</v>
      </c>
      <c r="E47" s="66"/>
      <c r="F47" s="68">
        <f>+D47+E47</f>
        <v>0</v>
      </c>
      <c r="G47" s="42"/>
      <c r="H47" s="36"/>
      <c r="I47" s="37"/>
    </row>
    <row r="48" spans="1:9" ht="18.75" customHeight="1" x14ac:dyDescent="0.25">
      <c r="A48" s="50"/>
      <c r="B48" s="64" t="s">
        <v>101</v>
      </c>
      <c r="C48" s="83" t="s">
        <v>117</v>
      </c>
      <c r="D48" s="68">
        <v>0</v>
      </c>
      <c r="E48" s="66"/>
      <c r="F48" s="68">
        <f t="shared" ref="F48:F53" si="11">+D48+E48</f>
        <v>0</v>
      </c>
      <c r="G48" s="42"/>
      <c r="H48" s="36"/>
      <c r="I48" s="37"/>
    </row>
    <row r="49" spans="1:9" ht="18.75" customHeight="1" x14ac:dyDescent="0.25">
      <c r="A49" s="50"/>
      <c r="B49" s="64" t="s">
        <v>102</v>
      </c>
      <c r="C49" s="83" t="s">
        <v>118</v>
      </c>
      <c r="D49" s="68">
        <v>0</v>
      </c>
      <c r="E49" s="66"/>
      <c r="F49" s="68">
        <f t="shared" si="11"/>
        <v>0</v>
      </c>
      <c r="G49" s="42"/>
      <c r="H49" s="36"/>
      <c r="I49" s="37"/>
    </row>
    <row r="50" spans="1:9" ht="18.75" customHeight="1" x14ac:dyDescent="0.25">
      <c r="A50" s="50"/>
      <c r="B50" s="64" t="s">
        <v>103</v>
      </c>
      <c r="C50" s="83" t="s">
        <v>119</v>
      </c>
      <c r="D50" s="68">
        <v>0</v>
      </c>
      <c r="E50" s="66"/>
      <c r="F50" s="68">
        <f t="shared" si="11"/>
        <v>0</v>
      </c>
      <c r="G50" s="42"/>
      <c r="H50" s="36"/>
      <c r="I50" s="37"/>
    </row>
    <row r="51" spans="1:9" ht="18.75" customHeight="1" x14ac:dyDescent="0.25">
      <c r="A51" s="50"/>
      <c r="B51" s="64" t="s">
        <v>104</v>
      </c>
      <c r="C51" s="83" t="s">
        <v>120</v>
      </c>
      <c r="D51" s="68">
        <v>0</v>
      </c>
      <c r="E51" s="66"/>
      <c r="F51" s="68">
        <f t="shared" si="11"/>
        <v>0</v>
      </c>
      <c r="G51" s="42"/>
      <c r="H51" s="36"/>
      <c r="I51" s="37"/>
    </row>
    <row r="52" spans="1:9" ht="18.75" customHeight="1" x14ac:dyDescent="0.25">
      <c r="A52" s="50"/>
      <c r="B52" s="64" t="s">
        <v>105</v>
      </c>
      <c r="C52" s="83" t="s">
        <v>121</v>
      </c>
      <c r="D52" s="68">
        <v>0</v>
      </c>
      <c r="E52" s="66"/>
      <c r="F52" s="68">
        <f t="shared" si="11"/>
        <v>0</v>
      </c>
      <c r="G52" s="42"/>
      <c r="H52" s="36"/>
      <c r="I52" s="37"/>
    </row>
    <row r="53" spans="1:9" ht="18.75" customHeight="1" x14ac:dyDescent="0.25">
      <c r="A53" s="50"/>
      <c r="B53" s="64" t="s">
        <v>106</v>
      </c>
      <c r="C53" s="83" t="s">
        <v>122</v>
      </c>
      <c r="D53" s="68">
        <v>0</v>
      </c>
      <c r="E53" s="66"/>
      <c r="F53" s="68">
        <f t="shared" si="11"/>
        <v>0</v>
      </c>
      <c r="G53" s="42"/>
      <c r="H53" s="36"/>
      <c r="I53" s="37"/>
    </row>
    <row r="54" spans="1:9" ht="18.600000000000001" customHeight="1" x14ac:dyDescent="0.2">
      <c r="A54" s="50"/>
      <c r="B54" s="60">
        <v>2.6</v>
      </c>
      <c r="C54" s="59" t="s">
        <v>218</v>
      </c>
      <c r="D54" s="61">
        <f>SUM(D55:D61)</f>
        <v>5783878</v>
      </c>
      <c r="E54" s="69">
        <f>SUM(E55:E61)</f>
        <v>0</v>
      </c>
      <c r="F54" s="63">
        <f>SUM(F55:F61)</f>
        <v>0</v>
      </c>
      <c r="G54" s="43">
        <f>G55</f>
        <v>428764.8</v>
      </c>
      <c r="H54" s="8">
        <v>1870177</v>
      </c>
      <c r="I54" s="9" t="e">
        <f t="shared" si="1"/>
        <v>#DIV/0!</v>
      </c>
    </row>
    <row r="55" spans="1:9" ht="18.75" customHeight="1" x14ac:dyDescent="0.25">
      <c r="A55" s="50"/>
      <c r="B55" s="64" t="s">
        <v>219</v>
      </c>
      <c r="C55" s="83" t="s">
        <v>220</v>
      </c>
      <c r="D55" s="65">
        <v>1671048</v>
      </c>
      <c r="E55" s="66">
        <v>0</v>
      </c>
      <c r="F55" s="68">
        <v>0</v>
      </c>
      <c r="G55" s="42">
        <v>428764.8</v>
      </c>
      <c r="H55" s="6">
        <f t="shared" ref="H55:H61" si="12">F55-G55</f>
        <v>-428764.8</v>
      </c>
      <c r="I55" s="10" t="e">
        <f t="shared" si="1"/>
        <v>#DIV/0!</v>
      </c>
    </row>
    <row r="56" spans="1:9" ht="18.75" customHeight="1" x14ac:dyDescent="0.25">
      <c r="A56" s="50"/>
      <c r="B56" s="64" t="s">
        <v>77</v>
      </c>
      <c r="C56" s="83" t="s">
        <v>76</v>
      </c>
      <c r="D56" s="65">
        <v>6000</v>
      </c>
      <c r="E56" s="57"/>
      <c r="F56" s="68">
        <v>0</v>
      </c>
      <c r="G56" s="42"/>
      <c r="H56" s="36"/>
      <c r="I56" s="37"/>
    </row>
    <row r="57" spans="1:9" ht="18.75" customHeight="1" x14ac:dyDescent="0.25">
      <c r="A57" s="50"/>
      <c r="B57" s="64" t="s">
        <v>78</v>
      </c>
      <c r="C57" s="83" t="s">
        <v>79</v>
      </c>
      <c r="D57" s="68">
        <v>0</v>
      </c>
      <c r="E57" s="57"/>
      <c r="F57" s="68">
        <v>0</v>
      </c>
      <c r="G57" s="42"/>
      <c r="H57" s="36"/>
      <c r="I57" s="37"/>
    </row>
    <row r="58" spans="1:9" ht="18.75" customHeight="1" x14ac:dyDescent="0.25">
      <c r="A58" s="50"/>
      <c r="B58" s="64" t="s">
        <v>86</v>
      </c>
      <c r="C58" s="83" t="s">
        <v>87</v>
      </c>
      <c r="D58" s="65">
        <v>0</v>
      </c>
      <c r="E58" s="57"/>
      <c r="F58" s="68">
        <v>0</v>
      </c>
      <c r="G58" s="42"/>
      <c r="H58" s="36"/>
      <c r="I58" s="37"/>
    </row>
    <row r="59" spans="1:9" ht="18.75" customHeight="1" x14ac:dyDescent="0.25">
      <c r="A59" s="50"/>
      <c r="B59" s="64" t="s">
        <v>75</v>
      </c>
      <c r="C59" s="83" t="s">
        <v>227</v>
      </c>
      <c r="D59" s="65">
        <v>606830</v>
      </c>
      <c r="E59" s="57"/>
      <c r="F59" s="68">
        <v>0</v>
      </c>
      <c r="G59" s="42"/>
      <c r="H59" s="36"/>
      <c r="I59" s="37"/>
    </row>
    <row r="60" spans="1:9" ht="16.5" customHeight="1" x14ac:dyDescent="0.25">
      <c r="A60" s="50"/>
      <c r="B60" s="64" t="s">
        <v>126</v>
      </c>
      <c r="C60" s="83" t="s">
        <v>127</v>
      </c>
      <c r="D60" s="68">
        <v>0</v>
      </c>
      <c r="E60" s="57"/>
      <c r="F60" s="68">
        <v>0</v>
      </c>
      <c r="G60" s="42"/>
      <c r="H60" s="36"/>
      <c r="I60" s="37"/>
    </row>
    <row r="61" spans="1:9" ht="16.5" customHeight="1" x14ac:dyDescent="0.25">
      <c r="A61" s="50"/>
      <c r="B61" s="64" t="s">
        <v>84</v>
      </c>
      <c r="C61" s="83" t="s">
        <v>85</v>
      </c>
      <c r="D61" s="56">
        <v>3500000</v>
      </c>
      <c r="E61" s="57"/>
      <c r="F61" s="68">
        <v>0</v>
      </c>
      <c r="G61" s="45">
        <v>0</v>
      </c>
      <c r="H61" s="11">
        <f t="shared" si="12"/>
        <v>0</v>
      </c>
      <c r="I61" s="12" t="e">
        <f t="shared" si="1"/>
        <v>#DIV/0!</v>
      </c>
    </row>
    <row r="62" spans="1:9" ht="15" customHeight="1" x14ac:dyDescent="0.25">
      <c r="A62" s="50"/>
      <c r="B62" s="64" t="s">
        <v>128</v>
      </c>
      <c r="C62" s="83" t="s">
        <v>129</v>
      </c>
      <c r="D62" s="68">
        <v>0</v>
      </c>
      <c r="E62" s="57"/>
      <c r="F62" s="68">
        <f t="shared" ref="F62:F63" si="13">+D62+E62</f>
        <v>0</v>
      </c>
      <c r="G62" s="48"/>
      <c r="H62" s="47"/>
      <c r="I62" s="48"/>
    </row>
    <row r="63" spans="1:9" ht="15" customHeight="1" x14ac:dyDescent="0.25">
      <c r="A63" s="50"/>
      <c r="B63" s="64" t="s">
        <v>130</v>
      </c>
      <c r="C63" s="83" t="s">
        <v>131</v>
      </c>
      <c r="D63" s="68">
        <v>0</v>
      </c>
      <c r="E63" s="57"/>
      <c r="F63" s="68">
        <f t="shared" si="13"/>
        <v>0</v>
      </c>
      <c r="G63" s="48"/>
      <c r="H63" s="47"/>
      <c r="I63" s="48"/>
    </row>
    <row r="64" spans="1:9" ht="14.1" customHeight="1" x14ac:dyDescent="0.2">
      <c r="A64" s="50"/>
      <c r="B64" s="78">
        <v>2.7</v>
      </c>
      <c r="C64" s="59" t="s">
        <v>132</v>
      </c>
      <c r="D64" s="61">
        <v>0</v>
      </c>
      <c r="E64" s="115">
        <v>0</v>
      </c>
      <c r="F64" s="61">
        <v>0</v>
      </c>
      <c r="G64" s="48"/>
      <c r="H64" s="47"/>
      <c r="I64" s="48"/>
    </row>
    <row r="65" spans="1:9" ht="18.75" customHeight="1" x14ac:dyDescent="0.3">
      <c r="A65" s="50"/>
      <c r="B65" s="80" t="s">
        <v>133</v>
      </c>
      <c r="C65" s="81" t="s">
        <v>137</v>
      </c>
      <c r="D65" s="68">
        <v>0</v>
      </c>
      <c r="E65" s="57"/>
      <c r="F65" s="68">
        <f>+D65+E65</f>
        <v>0</v>
      </c>
      <c r="G65" s="48"/>
      <c r="H65" s="47"/>
      <c r="I65" s="48"/>
    </row>
    <row r="66" spans="1:9" ht="18.75" customHeight="1" x14ac:dyDescent="0.25">
      <c r="A66" s="50"/>
      <c r="B66" s="82" t="s">
        <v>134</v>
      </c>
      <c r="C66" s="83" t="s">
        <v>138</v>
      </c>
      <c r="D66" s="68">
        <v>0</v>
      </c>
      <c r="E66" s="57"/>
      <c r="F66" s="68">
        <f t="shared" ref="F66:F68" si="14">+D66+E66</f>
        <v>0</v>
      </c>
      <c r="G66" s="48"/>
      <c r="H66" s="47"/>
      <c r="I66" s="48"/>
    </row>
    <row r="67" spans="1:9" ht="18.75" customHeight="1" x14ac:dyDescent="0.25">
      <c r="A67" s="50"/>
      <c r="B67" s="82" t="s">
        <v>135</v>
      </c>
      <c r="C67" s="83" t="s">
        <v>139</v>
      </c>
      <c r="D67" s="68">
        <v>0</v>
      </c>
      <c r="E67" s="57"/>
      <c r="F67" s="68">
        <f t="shared" si="14"/>
        <v>0</v>
      </c>
      <c r="G67" s="48"/>
      <c r="H67" s="47"/>
      <c r="I67" s="48"/>
    </row>
    <row r="68" spans="1:9" ht="25.5" customHeight="1" x14ac:dyDescent="0.25">
      <c r="A68" s="50"/>
      <c r="B68" s="64" t="s">
        <v>136</v>
      </c>
      <c r="C68" s="116" t="s">
        <v>140</v>
      </c>
      <c r="D68" s="68">
        <v>0</v>
      </c>
      <c r="E68" s="57"/>
      <c r="F68" s="68">
        <f t="shared" si="14"/>
        <v>0</v>
      </c>
      <c r="G68" s="48"/>
      <c r="H68" s="47"/>
      <c r="I68" s="48"/>
    </row>
    <row r="69" spans="1:9" ht="20.100000000000001" customHeight="1" x14ac:dyDescent="0.2">
      <c r="A69" s="50"/>
      <c r="B69" s="70">
        <v>2.8</v>
      </c>
      <c r="C69" s="59" t="s">
        <v>141</v>
      </c>
      <c r="D69" s="61">
        <v>0</v>
      </c>
      <c r="E69" s="115">
        <v>0</v>
      </c>
      <c r="F69" s="61">
        <v>0</v>
      </c>
      <c r="G69" s="48"/>
      <c r="H69" s="47"/>
      <c r="I69" s="48"/>
    </row>
    <row r="70" spans="1:9" ht="18.75" customHeight="1" x14ac:dyDescent="0.25">
      <c r="A70" s="50"/>
      <c r="B70" s="64" t="s">
        <v>142</v>
      </c>
      <c r="C70" s="84" t="s">
        <v>147</v>
      </c>
      <c r="D70" s="68">
        <v>0</v>
      </c>
      <c r="E70" s="57"/>
      <c r="F70" s="68">
        <f>+D70+E70</f>
        <v>0</v>
      </c>
      <c r="G70" s="48"/>
      <c r="H70" s="47"/>
      <c r="I70" s="48"/>
    </row>
    <row r="71" spans="1:9" ht="18.75" customHeight="1" x14ac:dyDescent="0.25">
      <c r="A71" s="50"/>
      <c r="B71" s="64" t="s">
        <v>143</v>
      </c>
      <c r="C71" s="84" t="s">
        <v>148</v>
      </c>
      <c r="D71" s="68">
        <v>0</v>
      </c>
      <c r="E71" s="57"/>
      <c r="F71" s="68">
        <f t="shared" ref="F71:F79" si="15">+D71+E71</f>
        <v>0</v>
      </c>
      <c r="G71" s="48"/>
      <c r="H71" s="47"/>
      <c r="I71" s="48"/>
    </row>
    <row r="72" spans="1:9" ht="18.75" customHeight="1" x14ac:dyDescent="0.25">
      <c r="A72" s="50"/>
      <c r="B72" s="64" t="s">
        <v>144</v>
      </c>
      <c r="C72" s="84" t="s">
        <v>149</v>
      </c>
      <c r="D72" s="68">
        <v>0</v>
      </c>
      <c r="E72" s="57"/>
      <c r="F72" s="68">
        <f t="shared" si="15"/>
        <v>0</v>
      </c>
      <c r="G72" s="48"/>
      <c r="H72" s="47"/>
      <c r="I72" s="48"/>
    </row>
    <row r="73" spans="1:9" ht="18.75" customHeight="1" x14ac:dyDescent="0.25">
      <c r="A73" s="50"/>
      <c r="B73" s="64" t="s">
        <v>145</v>
      </c>
      <c r="C73" s="84" t="s">
        <v>150</v>
      </c>
      <c r="D73" s="68">
        <v>0</v>
      </c>
      <c r="E73" s="57"/>
      <c r="F73" s="68">
        <f t="shared" si="15"/>
        <v>0</v>
      </c>
      <c r="G73" s="48"/>
      <c r="H73" s="47"/>
      <c r="I73" s="48"/>
    </row>
    <row r="74" spans="1:9" ht="18.75" customHeight="1" x14ac:dyDescent="0.25">
      <c r="A74" s="50"/>
      <c r="B74" s="64" t="s">
        <v>146</v>
      </c>
      <c r="C74" s="84" t="s">
        <v>151</v>
      </c>
      <c r="D74" s="68">
        <v>0</v>
      </c>
      <c r="E74" s="57"/>
      <c r="F74" s="68">
        <f t="shared" si="15"/>
        <v>0</v>
      </c>
      <c r="G74" s="48"/>
      <c r="H74" s="47"/>
      <c r="I74" s="48"/>
    </row>
    <row r="75" spans="1:9" ht="18.600000000000001" customHeight="1" x14ac:dyDescent="0.2">
      <c r="A75" s="50"/>
      <c r="B75" s="78">
        <v>2.9</v>
      </c>
      <c r="C75" s="59" t="s">
        <v>152</v>
      </c>
      <c r="D75" s="61">
        <v>0</v>
      </c>
      <c r="E75" s="115">
        <v>0</v>
      </c>
      <c r="F75" s="61">
        <f>+D75+E75</f>
        <v>0</v>
      </c>
      <c r="G75" s="48"/>
      <c r="H75" s="47"/>
      <c r="I75" s="48"/>
    </row>
    <row r="76" spans="1:9" ht="18.75" customHeight="1" x14ac:dyDescent="0.25">
      <c r="A76" s="50"/>
      <c r="B76" s="64" t="s">
        <v>153</v>
      </c>
      <c r="C76" s="84" t="s">
        <v>158</v>
      </c>
      <c r="D76" s="68">
        <v>0</v>
      </c>
      <c r="E76" s="57"/>
      <c r="F76" s="68">
        <f t="shared" si="15"/>
        <v>0</v>
      </c>
      <c r="G76" s="48"/>
      <c r="H76" s="47"/>
      <c r="I76" s="48"/>
    </row>
    <row r="77" spans="1:9" ht="18.75" customHeight="1" x14ac:dyDescent="0.25">
      <c r="A77" s="50"/>
      <c r="B77" s="64" t="s">
        <v>154</v>
      </c>
      <c r="C77" s="84" t="s">
        <v>159</v>
      </c>
      <c r="D77" s="68">
        <v>0</v>
      </c>
      <c r="E77" s="57"/>
      <c r="F77" s="68">
        <f t="shared" si="15"/>
        <v>0</v>
      </c>
      <c r="G77" s="48"/>
      <c r="H77" s="47"/>
      <c r="I77" s="48"/>
    </row>
    <row r="78" spans="1:9" ht="18.75" customHeight="1" x14ac:dyDescent="0.25">
      <c r="A78" s="50"/>
      <c r="B78" s="64" t="s">
        <v>155</v>
      </c>
      <c r="C78" s="84" t="s">
        <v>160</v>
      </c>
      <c r="D78" s="68">
        <v>0</v>
      </c>
      <c r="E78" s="57"/>
      <c r="F78" s="68">
        <f t="shared" si="15"/>
        <v>0</v>
      </c>
      <c r="G78" s="48"/>
      <c r="H78" s="47"/>
      <c r="I78" s="48"/>
    </row>
    <row r="79" spans="1:9" ht="20.100000000000001" customHeight="1" x14ac:dyDescent="0.25">
      <c r="A79" s="50"/>
      <c r="B79" s="64" t="s">
        <v>156</v>
      </c>
      <c r="C79" s="84" t="s">
        <v>161</v>
      </c>
      <c r="D79" s="68">
        <v>0</v>
      </c>
      <c r="E79" s="57"/>
      <c r="F79" s="68">
        <f t="shared" si="15"/>
        <v>0</v>
      </c>
      <c r="G79" s="48"/>
      <c r="H79" s="47"/>
      <c r="I79" s="48"/>
    </row>
    <row r="80" spans="1:9" ht="26.45" customHeight="1" x14ac:dyDescent="0.25">
      <c r="A80" s="50"/>
      <c r="B80" s="64" t="s">
        <v>157</v>
      </c>
      <c r="C80" s="109" t="s">
        <v>162</v>
      </c>
      <c r="D80" s="68">
        <v>0</v>
      </c>
      <c r="E80" s="57"/>
      <c r="F80" s="68">
        <f>+D80+E80</f>
        <v>0</v>
      </c>
      <c r="G80" s="48"/>
      <c r="H80" s="47"/>
      <c r="I80" s="48"/>
    </row>
    <row r="81" spans="1:9" ht="18.75" customHeight="1" x14ac:dyDescent="0.2">
      <c r="A81" s="50"/>
      <c r="B81" s="64"/>
      <c r="C81" s="79" t="s">
        <v>163</v>
      </c>
      <c r="D81" s="61">
        <v>0</v>
      </c>
      <c r="E81" s="115">
        <v>0</v>
      </c>
      <c r="F81" s="61">
        <v>0</v>
      </c>
      <c r="G81" s="48"/>
      <c r="H81" s="47"/>
      <c r="I81" s="48"/>
    </row>
    <row r="82" spans="1:9" ht="18.75" customHeight="1" x14ac:dyDescent="0.2">
      <c r="A82" s="50"/>
      <c r="B82" s="78">
        <v>4.0999999999999996</v>
      </c>
      <c r="C82" s="79" t="s">
        <v>169</v>
      </c>
      <c r="D82" s="61">
        <v>0</v>
      </c>
      <c r="E82" s="115">
        <v>0</v>
      </c>
      <c r="F82" s="61">
        <v>0</v>
      </c>
      <c r="G82" s="48"/>
      <c r="H82" s="47"/>
      <c r="I82" s="48"/>
    </row>
    <row r="83" spans="1:9" ht="18.75" customHeight="1" x14ac:dyDescent="0.25">
      <c r="A83" s="50"/>
      <c r="B83" s="82" t="s">
        <v>164</v>
      </c>
      <c r="C83" s="84" t="s">
        <v>170</v>
      </c>
      <c r="D83" s="68">
        <v>0</v>
      </c>
      <c r="E83" s="57"/>
      <c r="F83" s="112">
        <f>+D83+E83</f>
        <v>0</v>
      </c>
      <c r="G83" s="48"/>
      <c r="H83" s="47"/>
      <c r="I83" s="48"/>
    </row>
    <row r="84" spans="1:9" ht="18.75" customHeight="1" thickBot="1" x14ac:dyDescent="0.3">
      <c r="A84" s="50"/>
      <c r="B84" s="85" t="s">
        <v>165</v>
      </c>
      <c r="C84" s="113" t="s">
        <v>171</v>
      </c>
      <c r="D84" s="73">
        <v>0</v>
      </c>
      <c r="E84" s="86"/>
      <c r="F84" s="73">
        <f>+D84+E84</f>
        <v>0</v>
      </c>
      <c r="G84" s="48"/>
      <c r="H84" s="47"/>
      <c r="I84" s="48"/>
    </row>
    <row r="85" spans="1:9" ht="18.75" customHeight="1" x14ac:dyDescent="0.2">
      <c r="A85" s="50"/>
      <c r="B85" s="70">
        <v>4.2</v>
      </c>
      <c r="C85" s="59" t="s">
        <v>172</v>
      </c>
      <c r="D85" s="61">
        <v>0</v>
      </c>
      <c r="E85" s="61">
        <v>0</v>
      </c>
      <c r="F85" s="61">
        <v>0</v>
      </c>
      <c r="G85" s="48"/>
      <c r="H85" s="47"/>
      <c r="I85" s="48"/>
    </row>
    <row r="86" spans="1:9" ht="18.75" customHeight="1" x14ac:dyDescent="0.25">
      <c r="A86" s="50"/>
      <c r="B86" s="82" t="s">
        <v>166</v>
      </c>
      <c r="C86" s="84" t="s">
        <v>173</v>
      </c>
      <c r="D86" s="68">
        <v>0</v>
      </c>
      <c r="E86" s="57"/>
      <c r="F86" s="68">
        <f>+D86+E86</f>
        <v>0</v>
      </c>
      <c r="G86" s="48"/>
      <c r="H86" s="47"/>
      <c r="I86" s="48"/>
    </row>
    <row r="87" spans="1:9" ht="18.75" customHeight="1" x14ac:dyDescent="0.25">
      <c r="A87" s="50"/>
      <c r="B87" s="82" t="s">
        <v>167</v>
      </c>
      <c r="C87" s="84" t="s">
        <v>174</v>
      </c>
      <c r="D87" s="68">
        <v>0</v>
      </c>
      <c r="E87" s="57"/>
      <c r="F87" s="68">
        <f>+D87+E87</f>
        <v>0</v>
      </c>
      <c r="G87" s="48"/>
      <c r="H87" s="47"/>
      <c r="I87" s="48"/>
    </row>
    <row r="88" spans="1:9" ht="18.75" customHeight="1" x14ac:dyDescent="0.2">
      <c r="A88" s="50"/>
      <c r="B88" s="70">
        <v>4.3</v>
      </c>
      <c r="C88" s="59" t="s">
        <v>176</v>
      </c>
      <c r="D88" s="61">
        <v>0</v>
      </c>
      <c r="E88" s="61">
        <v>0</v>
      </c>
      <c r="F88" s="61">
        <v>0</v>
      </c>
      <c r="G88" s="48"/>
      <c r="H88" s="47"/>
      <c r="I88" s="48"/>
    </row>
    <row r="89" spans="1:9" ht="18.75" customHeight="1" thickBot="1" x14ac:dyDescent="0.3">
      <c r="A89" s="50"/>
      <c r="B89" s="82" t="s">
        <v>168</v>
      </c>
      <c r="C89" s="84" t="s">
        <v>175</v>
      </c>
      <c r="D89" s="68">
        <v>0</v>
      </c>
      <c r="E89" s="57"/>
      <c r="F89" s="68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87"/>
      <c r="C90" s="88" t="s">
        <v>177</v>
      </c>
      <c r="D90" s="89">
        <f>+D82+D75+D69+D64+D54+D46+D37+D27+D17+D11</f>
        <v>276225000</v>
      </c>
      <c r="E90" s="89">
        <f>+E82+E75+E69+E64+E54+E46+E37+E27+E17+E11</f>
        <v>0</v>
      </c>
      <c r="F90" s="89">
        <f t="shared" ref="F90" si="16">+F82+F75+F69+F64+F54+F46+F37+F27+F17+F11</f>
        <v>0</v>
      </c>
      <c r="G90" s="48"/>
      <c r="H90" s="47"/>
      <c r="I90" s="48"/>
    </row>
    <row r="91" spans="1:9" ht="12.75" customHeight="1" x14ac:dyDescent="0.25">
      <c r="A91" s="50"/>
      <c r="B91" s="90" t="s">
        <v>9</v>
      </c>
      <c r="C91" s="90"/>
      <c r="D91" s="91"/>
      <c r="E91" s="91"/>
      <c r="F91" s="91"/>
    </row>
    <row r="92" spans="1:9" ht="12.75" customHeight="1" x14ac:dyDescent="0.25">
      <c r="A92" s="50"/>
      <c r="B92" s="92" t="s">
        <v>229</v>
      </c>
      <c r="C92" s="93"/>
      <c r="D92" s="91"/>
      <c r="E92" s="91"/>
      <c r="F92" s="91"/>
    </row>
    <row r="93" spans="1:9" ht="12.75" customHeight="1" x14ac:dyDescent="0.25">
      <c r="A93" s="50"/>
      <c r="B93" s="92" t="s">
        <v>230</v>
      </c>
      <c r="C93" s="93"/>
      <c r="D93" s="91"/>
      <c r="E93" s="91"/>
      <c r="F93" s="91"/>
    </row>
    <row r="94" spans="1:9" ht="12.75" customHeight="1" x14ac:dyDescent="0.25">
      <c r="A94" s="50"/>
      <c r="B94" s="92" t="s">
        <v>221</v>
      </c>
      <c r="C94" s="92"/>
      <c r="D94" s="91"/>
      <c r="E94" s="91"/>
      <c r="F94" s="91"/>
    </row>
    <row r="95" spans="1:9" ht="12.75" customHeight="1" x14ac:dyDescent="0.25">
      <c r="A95" s="50"/>
      <c r="B95" s="92" t="s">
        <v>222</v>
      </c>
      <c r="C95" s="92"/>
      <c r="D95" s="91"/>
      <c r="E95" s="91"/>
      <c r="F95" s="91"/>
    </row>
    <row r="96" spans="1:9" ht="12.75" customHeight="1" x14ac:dyDescent="0.25">
      <c r="A96" s="50"/>
      <c r="B96" s="92" t="s">
        <v>80</v>
      </c>
      <c r="C96" s="92"/>
      <c r="D96" s="91"/>
      <c r="E96" s="91"/>
      <c r="F96" s="91"/>
    </row>
    <row r="97" spans="1:10" ht="12.75" customHeight="1" x14ac:dyDescent="0.25">
      <c r="A97" s="50"/>
      <c r="B97" s="94"/>
      <c r="C97" s="95"/>
      <c r="D97" s="96"/>
      <c r="E97" s="97"/>
      <c r="F97" s="97"/>
      <c r="G97" s="39"/>
    </row>
    <row r="98" spans="1:10" ht="12.75" customHeight="1" x14ac:dyDescent="0.25">
      <c r="A98" s="50"/>
      <c r="B98" s="95"/>
      <c r="C98" s="95"/>
      <c r="D98" s="98"/>
      <c r="E98" s="97"/>
      <c r="F98" s="97"/>
      <c r="G98" s="39"/>
    </row>
    <row r="99" spans="1:10" ht="12.75" customHeight="1" x14ac:dyDescent="0.25">
      <c r="A99" s="50"/>
      <c r="B99" s="95"/>
      <c r="C99" s="95"/>
      <c r="D99" s="97"/>
      <c r="E99" s="97"/>
      <c r="F99" s="97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99" t="s">
        <v>81</v>
      </c>
      <c r="B118" s="50"/>
      <c r="C118" s="99" t="s">
        <v>179</v>
      </c>
      <c r="D118" s="100"/>
      <c r="E118" s="100"/>
      <c r="F118" s="101" t="s">
        <v>224</v>
      </c>
    </row>
    <row r="119" spans="1:6" ht="12.75" customHeight="1" x14ac:dyDescent="0.25">
      <c r="A119" s="102" t="s">
        <v>178</v>
      </c>
      <c r="B119" s="50"/>
      <c r="C119" s="102" t="s">
        <v>223</v>
      </c>
      <c r="D119" s="100"/>
      <c r="E119" s="100"/>
      <c r="F119" s="103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2026-02-03T13:36:05Z</cp:lastPrinted>
  <dcterms:created xsi:type="dcterms:W3CDTF">2021-09-07T19:10:09Z</dcterms:created>
  <dcterms:modified xsi:type="dcterms:W3CDTF">2026-06-30T15:16:30Z</dcterms:modified>
</cp:coreProperties>
</file>